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F5412\Desktop\Local\Missions\AMADEUS\Data\Inputs\World Data\Raw data\"/>
    </mc:Choice>
  </mc:AlternateContent>
  <bookViews>
    <workbookView xWindow="240" yWindow="36" windowWidth="19320" windowHeight="13620" tabRatio="821"/>
  </bookViews>
  <sheets>
    <sheet name="AMADEUS db" sheetId="24" r:id="rId1"/>
    <sheet name="SAS_db" sheetId="22" r:id="rId2"/>
    <sheet name="ESTIMATES" sheetId="4" r:id="rId3"/>
    <sheet name="MEDIUM VARIANT" sheetId="5" r:id="rId4"/>
    <sheet name="Codes_ISO" sheetId="23" r:id="rId5"/>
  </sheets>
  <definedNames>
    <definedName name="_xlnm._FilterDatabase" localSheetId="1" hidden="1">SAS_db!$A$1:$BK$269</definedName>
  </definedNames>
  <calcPr calcId="152511"/>
</workbook>
</file>

<file path=xl/calcChain.xml><?xml version="1.0" encoding="utf-8"?>
<calcChain xmlns="http://schemas.openxmlformats.org/spreadsheetml/2006/main">
  <c r="BL2" i="22" l="1"/>
  <c r="BM2" i="22"/>
  <c r="BN2" i="22"/>
  <c r="BO2" i="22"/>
  <c r="BP2" i="22"/>
  <c r="BQ2" i="22"/>
  <c r="BR2" i="22"/>
  <c r="BS2" i="22"/>
  <c r="BT2" i="22"/>
  <c r="BU2" i="22"/>
  <c r="BL3" i="22"/>
  <c r="BM3" i="22"/>
  <c r="BN3" i="22"/>
  <c r="BO3" i="22"/>
  <c r="BP3" i="22"/>
  <c r="BQ3" i="22"/>
  <c r="BR3" i="22"/>
  <c r="BS3" i="22"/>
  <c r="BT3" i="22"/>
  <c r="BU3" i="22"/>
  <c r="BL4" i="22"/>
  <c r="BM4" i="22"/>
  <c r="BN4" i="22"/>
  <c r="BO4" i="22"/>
  <c r="BP4" i="22"/>
  <c r="BQ4" i="22"/>
  <c r="BR4" i="22"/>
  <c r="BS4" i="22"/>
  <c r="BT4" i="22"/>
  <c r="BU4" i="22"/>
  <c r="BL5" i="22"/>
  <c r="BM5" i="22"/>
  <c r="BN5" i="22"/>
  <c r="BO5" i="22"/>
  <c r="BP5" i="22"/>
  <c r="BQ5" i="22"/>
  <c r="BR5" i="22"/>
  <c r="BS5" i="22"/>
  <c r="BT5" i="22"/>
  <c r="BU5" i="22"/>
  <c r="BL6" i="22"/>
  <c r="BM6" i="22"/>
  <c r="BN6" i="22"/>
  <c r="BO6" i="22"/>
  <c r="BP6" i="22"/>
  <c r="BQ6" i="22"/>
  <c r="BR6" i="22"/>
  <c r="BS6" i="22"/>
  <c r="BT6" i="22"/>
  <c r="BU6" i="22"/>
  <c r="BL7" i="22"/>
  <c r="BM7" i="22"/>
  <c r="BN7" i="22"/>
  <c r="BO7" i="22"/>
  <c r="BP7" i="22"/>
  <c r="BQ7" i="22"/>
  <c r="BR7" i="22"/>
  <c r="BS7" i="22"/>
  <c r="BT7" i="22"/>
  <c r="BU7" i="22"/>
  <c r="BL8" i="22"/>
  <c r="BM8" i="22"/>
  <c r="BN8" i="22"/>
  <c r="BO8" i="22"/>
  <c r="BP8" i="22"/>
  <c r="BQ8" i="22"/>
  <c r="BR8" i="22"/>
  <c r="BS8" i="22"/>
  <c r="BT8" i="22"/>
  <c r="BU8" i="22"/>
  <c r="BL9" i="22"/>
  <c r="BM9" i="22"/>
  <c r="BN9" i="22"/>
  <c r="BO9" i="22"/>
  <c r="BP9" i="22"/>
  <c r="BQ9" i="22"/>
  <c r="BR9" i="22"/>
  <c r="BS9" i="22"/>
  <c r="BT9" i="22"/>
  <c r="BU9" i="22"/>
  <c r="BL10" i="22"/>
  <c r="BM10" i="22"/>
  <c r="BN10" i="22"/>
  <c r="BO10" i="22"/>
  <c r="BP10" i="22"/>
  <c r="BQ10" i="22"/>
  <c r="BR10" i="22"/>
  <c r="BS10" i="22"/>
  <c r="BT10" i="22"/>
  <c r="BU10" i="22"/>
  <c r="BL11" i="22"/>
  <c r="BM11" i="22"/>
  <c r="BN11" i="22"/>
  <c r="BO11" i="22"/>
  <c r="BP11" i="22"/>
  <c r="BQ11" i="22"/>
  <c r="BR11" i="22"/>
  <c r="BS11" i="22"/>
  <c r="BT11" i="22"/>
  <c r="BU11" i="22"/>
  <c r="BL12" i="22"/>
  <c r="BM12" i="22"/>
  <c r="BN12" i="22"/>
  <c r="BO12" i="22"/>
  <c r="BP12" i="22"/>
  <c r="BQ12" i="22"/>
  <c r="BR12" i="22"/>
  <c r="BS12" i="22"/>
  <c r="BT12" i="22"/>
  <c r="BU12" i="22"/>
  <c r="BL13" i="22"/>
  <c r="BM13" i="22"/>
  <c r="BN13" i="22"/>
  <c r="BO13" i="22"/>
  <c r="BP13" i="22"/>
  <c r="BQ13" i="22"/>
  <c r="BR13" i="22"/>
  <c r="BS13" i="22"/>
  <c r="BT13" i="22"/>
  <c r="BU13" i="22"/>
  <c r="BL14" i="22"/>
  <c r="BM14" i="22"/>
  <c r="BN14" i="22"/>
  <c r="BO14" i="22"/>
  <c r="BP14" i="22"/>
  <c r="BQ14" i="22"/>
  <c r="BR14" i="22"/>
  <c r="BS14" i="22"/>
  <c r="BT14" i="22"/>
  <c r="BU14" i="22"/>
  <c r="BL15" i="22"/>
  <c r="BM15" i="22"/>
  <c r="BN15" i="22"/>
  <c r="BO15" i="22"/>
  <c r="BP15" i="22"/>
  <c r="BQ15" i="22"/>
  <c r="BR15" i="22"/>
  <c r="BS15" i="22"/>
  <c r="BT15" i="22"/>
  <c r="BU15" i="22"/>
  <c r="BL16" i="22"/>
  <c r="BM16" i="22"/>
  <c r="BN16" i="22"/>
  <c r="BO16" i="22"/>
  <c r="BP16" i="22"/>
  <c r="BQ16" i="22"/>
  <c r="BR16" i="22"/>
  <c r="BS16" i="22"/>
  <c r="BT16" i="22"/>
  <c r="BU16" i="22"/>
  <c r="BL17" i="22"/>
  <c r="BM17" i="22"/>
  <c r="BN17" i="22"/>
  <c r="BO17" i="22"/>
  <c r="BP17" i="22"/>
  <c r="BQ17" i="22"/>
  <c r="BR17" i="22"/>
  <c r="BS17" i="22"/>
  <c r="BT17" i="22"/>
  <c r="BU17" i="22"/>
  <c r="BL18" i="22"/>
  <c r="BM18" i="22"/>
  <c r="BN18" i="22"/>
  <c r="BO18" i="22"/>
  <c r="BP18" i="22"/>
  <c r="BQ18" i="22"/>
  <c r="BR18" i="22"/>
  <c r="BS18" i="22"/>
  <c r="BT18" i="22"/>
  <c r="BU18" i="22"/>
  <c r="BL19" i="22"/>
  <c r="BM19" i="22"/>
  <c r="BN19" i="22"/>
  <c r="BO19" i="22"/>
  <c r="BP19" i="22"/>
  <c r="BQ19" i="22"/>
  <c r="BR19" i="22"/>
  <c r="BS19" i="22"/>
  <c r="BT19" i="22"/>
  <c r="BU19" i="22"/>
  <c r="BL20" i="22"/>
  <c r="BM20" i="22"/>
  <c r="BN20" i="22"/>
  <c r="BO20" i="22"/>
  <c r="BP20" i="22"/>
  <c r="BQ20" i="22"/>
  <c r="BR20" i="22"/>
  <c r="BS20" i="22"/>
  <c r="BT20" i="22"/>
  <c r="BU20" i="22"/>
  <c r="BL21" i="22"/>
  <c r="BM21" i="22"/>
  <c r="BN21" i="22"/>
  <c r="BO21" i="22"/>
  <c r="BP21" i="22"/>
  <c r="BQ21" i="22"/>
  <c r="BR21" i="22"/>
  <c r="BS21" i="22"/>
  <c r="BT21" i="22"/>
  <c r="BU21" i="22"/>
  <c r="BL22" i="22"/>
  <c r="BM22" i="22"/>
  <c r="BN22" i="22"/>
  <c r="BO22" i="22"/>
  <c r="BP22" i="22"/>
  <c r="BQ22" i="22"/>
  <c r="BR22" i="22"/>
  <c r="BS22" i="22"/>
  <c r="BT22" i="22"/>
  <c r="BU22" i="22"/>
  <c r="BL23" i="22"/>
  <c r="BM23" i="22"/>
  <c r="BN23" i="22"/>
  <c r="BO23" i="22"/>
  <c r="BP23" i="22"/>
  <c r="BQ23" i="22"/>
  <c r="BR23" i="22"/>
  <c r="BS23" i="22"/>
  <c r="BT23" i="22"/>
  <c r="BU23" i="22"/>
  <c r="BL24" i="22"/>
  <c r="BM24" i="22"/>
  <c r="BN24" i="22"/>
  <c r="BO24" i="22"/>
  <c r="BP24" i="22"/>
  <c r="BQ24" i="22"/>
  <c r="BR24" i="22"/>
  <c r="BS24" i="22"/>
  <c r="BT24" i="22"/>
  <c r="BU24" i="22"/>
  <c r="BL25" i="22"/>
  <c r="BM25" i="22"/>
  <c r="BN25" i="22"/>
  <c r="BO25" i="22"/>
  <c r="BP25" i="22"/>
  <c r="BQ25" i="22"/>
  <c r="BR25" i="22"/>
  <c r="BS25" i="22"/>
  <c r="BT25" i="22"/>
  <c r="BU25" i="22"/>
  <c r="BL26" i="22"/>
  <c r="BM26" i="22"/>
  <c r="BN26" i="22"/>
  <c r="BO26" i="22"/>
  <c r="BP26" i="22"/>
  <c r="BQ26" i="22"/>
  <c r="BR26" i="22"/>
  <c r="BS26" i="22"/>
  <c r="BT26" i="22"/>
  <c r="BU26" i="22"/>
  <c r="BL27" i="22"/>
  <c r="BM27" i="22"/>
  <c r="BN27" i="22"/>
  <c r="BO27" i="22"/>
  <c r="BP27" i="22"/>
  <c r="BQ27" i="22"/>
  <c r="BR27" i="22"/>
  <c r="BS27" i="22"/>
  <c r="BT27" i="22"/>
  <c r="BU27" i="22"/>
  <c r="BL28" i="22"/>
  <c r="BM28" i="22"/>
  <c r="BN28" i="22"/>
  <c r="BO28" i="22"/>
  <c r="BP28" i="22"/>
  <c r="BQ28" i="22"/>
  <c r="BR28" i="22"/>
  <c r="BS28" i="22"/>
  <c r="BT28" i="22"/>
  <c r="BU28" i="22"/>
  <c r="BL29" i="22"/>
  <c r="BM29" i="22"/>
  <c r="BN29" i="22"/>
  <c r="BO29" i="22"/>
  <c r="BP29" i="22"/>
  <c r="BQ29" i="22"/>
  <c r="BR29" i="22"/>
  <c r="BS29" i="22"/>
  <c r="BT29" i="22"/>
  <c r="BU29" i="22"/>
  <c r="BL30" i="22"/>
  <c r="BM30" i="22"/>
  <c r="BN30" i="22"/>
  <c r="BO30" i="22"/>
  <c r="BP30" i="22"/>
  <c r="BQ30" i="22"/>
  <c r="BR30" i="22"/>
  <c r="BS30" i="22"/>
  <c r="BT30" i="22"/>
  <c r="BU30" i="22"/>
  <c r="BL31" i="22"/>
  <c r="BM31" i="22"/>
  <c r="BN31" i="22"/>
  <c r="BO31" i="22"/>
  <c r="BP31" i="22"/>
  <c r="BQ31" i="22"/>
  <c r="BR31" i="22"/>
  <c r="BS31" i="22"/>
  <c r="BT31" i="22"/>
  <c r="BU31" i="22"/>
  <c r="BL32" i="22"/>
  <c r="BM32" i="22"/>
  <c r="BN32" i="22"/>
  <c r="BO32" i="22"/>
  <c r="BP32" i="22"/>
  <c r="BQ32" i="22"/>
  <c r="BR32" i="22"/>
  <c r="BS32" i="22"/>
  <c r="BT32" i="22"/>
  <c r="BU32" i="22"/>
  <c r="BL33" i="22"/>
  <c r="BM33" i="22"/>
  <c r="BN33" i="22"/>
  <c r="BO33" i="22"/>
  <c r="BP33" i="22"/>
  <c r="BQ33" i="22"/>
  <c r="BR33" i="22"/>
  <c r="BS33" i="22"/>
  <c r="BT33" i="22"/>
  <c r="BU33" i="22"/>
  <c r="BL34" i="22"/>
  <c r="BM34" i="22"/>
  <c r="BN34" i="22"/>
  <c r="BO34" i="22"/>
  <c r="BP34" i="22"/>
  <c r="BQ34" i="22"/>
  <c r="BR34" i="22"/>
  <c r="BS34" i="22"/>
  <c r="BT34" i="22"/>
  <c r="BU34" i="22"/>
  <c r="BL35" i="22"/>
  <c r="BM35" i="22"/>
  <c r="BN35" i="22"/>
  <c r="BO35" i="22"/>
  <c r="BP35" i="22"/>
  <c r="BQ35" i="22"/>
  <c r="BR35" i="22"/>
  <c r="BS35" i="22"/>
  <c r="BT35" i="22"/>
  <c r="BU35" i="22"/>
  <c r="BL36" i="22"/>
  <c r="BM36" i="22"/>
  <c r="BN36" i="22"/>
  <c r="BO36" i="22"/>
  <c r="BP36" i="22"/>
  <c r="BQ36" i="22"/>
  <c r="BR36" i="22"/>
  <c r="BS36" i="22"/>
  <c r="BT36" i="22"/>
  <c r="BU36" i="22"/>
  <c r="BL37" i="22"/>
  <c r="BM37" i="22"/>
  <c r="BN37" i="22"/>
  <c r="BO37" i="22"/>
  <c r="BP37" i="22"/>
  <c r="BQ37" i="22"/>
  <c r="BR37" i="22"/>
  <c r="BS37" i="22"/>
  <c r="BT37" i="22"/>
  <c r="BU37" i="22"/>
  <c r="BL38" i="22"/>
  <c r="BM38" i="22"/>
  <c r="BN38" i="22"/>
  <c r="BO38" i="22"/>
  <c r="BP38" i="22"/>
  <c r="BQ38" i="22"/>
  <c r="BR38" i="22"/>
  <c r="BS38" i="22"/>
  <c r="BT38" i="22"/>
  <c r="BU38" i="22"/>
  <c r="BL39" i="22"/>
  <c r="BM39" i="22"/>
  <c r="BN39" i="22"/>
  <c r="BO39" i="22"/>
  <c r="BP39" i="22"/>
  <c r="BQ39" i="22"/>
  <c r="BR39" i="22"/>
  <c r="BS39" i="22"/>
  <c r="BT39" i="22"/>
  <c r="BU39" i="22"/>
  <c r="BL40" i="22"/>
  <c r="BM40" i="22"/>
  <c r="BN40" i="22"/>
  <c r="BO40" i="22"/>
  <c r="BP40" i="22"/>
  <c r="BQ40" i="22"/>
  <c r="BR40" i="22"/>
  <c r="BS40" i="22"/>
  <c r="BT40" i="22"/>
  <c r="BU40" i="22"/>
  <c r="BL41" i="22"/>
  <c r="BM41" i="22"/>
  <c r="BN41" i="22"/>
  <c r="BO41" i="22"/>
  <c r="BP41" i="22"/>
  <c r="BQ41" i="22"/>
  <c r="BR41" i="22"/>
  <c r="BS41" i="22"/>
  <c r="BT41" i="22"/>
  <c r="BU41" i="22"/>
  <c r="BL42" i="22"/>
  <c r="BM42" i="22"/>
  <c r="BN42" i="22"/>
  <c r="BO42" i="22"/>
  <c r="BP42" i="22"/>
  <c r="BQ42" i="22"/>
  <c r="BR42" i="22"/>
  <c r="BS42" i="22"/>
  <c r="BT42" i="22"/>
  <c r="BU42" i="22"/>
  <c r="BL43" i="22"/>
  <c r="BM43" i="22"/>
  <c r="BN43" i="22"/>
  <c r="BO43" i="22"/>
  <c r="BP43" i="22"/>
  <c r="BQ43" i="22"/>
  <c r="BR43" i="22"/>
  <c r="BS43" i="22"/>
  <c r="BT43" i="22"/>
  <c r="BU43" i="22"/>
  <c r="BL44" i="22"/>
  <c r="BM44" i="22"/>
  <c r="BN44" i="22"/>
  <c r="BO44" i="22"/>
  <c r="BP44" i="22"/>
  <c r="BQ44" i="22"/>
  <c r="BR44" i="22"/>
  <c r="BS44" i="22"/>
  <c r="BT44" i="22"/>
  <c r="BU44" i="22"/>
  <c r="BL45" i="22"/>
  <c r="BM45" i="22"/>
  <c r="BN45" i="22"/>
  <c r="BO45" i="22"/>
  <c r="BP45" i="22"/>
  <c r="BQ45" i="22"/>
  <c r="BR45" i="22"/>
  <c r="BS45" i="22"/>
  <c r="BT45" i="22"/>
  <c r="BU45" i="22"/>
  <c r="BL46" i="22"/>
  <c r="BM46" i="22"/>
  <c r="BN46" i="22"/>
  <c r="BO46" i="22"/>
  <c r="BP46" i="22"/>
  <c r="BQ46" i="22"/>
  <c r="BR46" i="22"/>
  <c r="BS46" i="22"/>
  <c r="BT46" i="22"/>
  <c r="BU46" i="22"/>
  <c r="BL47" i="22"/>
  <c r="BM47" i="22"/>
  <c r="BN47" i="22"/>
  <c r="BO47" i="22"/>
  <c r="BP47" i="22"/>
  <c r="BQ47" i="22"/>
  <c r="BR47" i="22"/>
  <c r="BS47" i="22"/>
  <c r="BT47" i="22"/>
  <c r="BU47" i="22"/>
  <c r="BL48" i="22"/>
  <c r="BM48" i="22"/>
  <c r="BN48" i="22"/>
  <c r="BO48" i="22"/>
  <c r="BP48" i="22"/>
  <c r="BQ48" i="22"/>
  <c r="BR48" i="22"/>
  <c r="BS48" i="22"/>
  <c r="BT48" i="22"/>
  <c r="BU48" i="22"/>
  <c r="BL49" i="22"/>
  <c r="BM49" i="22"/>
  <c r="BN49" i="22"/>
  <c r="BO49" i="22"/>
  <c r="BP49" i="22"/>
  <c r="BQ49" i="22"/>
  <c r="BR49" i="22"/>
  <c r="BS49" i="22"/>
  <c r="BT49" i="22"/>
  <c r="BU49" i="22"/>
  <c r="BL50" i="22"/>
  <c r="BM50" i="22"/>
  <c r="BN50" i="22"/>
  <c r="BO50" i="22"/>
  <c r="BP50" i="22"/>
  <c r="BQ50" i="22"/>
  <c r="BR50" i="22"/>
  <c r="BS50" i="22"/>
  <c r="BT50" i="22"/>
  <c r="BU50" i="22"/>
  <c r="BL51" i="22"/>
  <c r="BM51" i="22"/>
  <c r="BN51" i="22"/>
  <c r="BO51" i="22"/>
  <c r="BP51" i="22"/>
  <c r="BQ51" i="22"/>
  <c r="BR51" i="22"/>
  <c r="BS51" i="22"/>
  <c r="BT51" i="22"/>
  <c r="BU51" i="22"/>
  <c r="BL52" i="22"/>
  <c r="BM52" i="22"/>
  <c r="BN52" i="22"/>
  <c r="BO52" i="22"/>
  <c r="BP52" i="22"/>
  <c r="BQ52" i="22"/>
  <c r="BR52" i="22"/>
  <c r="BS52" i="22"/>
  <c r="BT52" i="22"/>
  <c r="BU52" i="22"/>
  <c r="BL53" i="22"/>
  <c r="BM53" i="22"/>
  <c r="BN53" i="22"/>
  <c r="BO53" i="22"/>
  <c r="BP53" i="22"/>
  <c r="BQ53" i="22"/>
  <c r="BR53" i="22"/>
  <c r="BS53" i="22"/>
  <c r="BT53" i="22"/>
  <c r="BU53" i="22"/>
  <c r="BL54" i="22"/>
  <c r="BM54" i="22"/>
  <c r="BN54" i="22"/>
  <c r="BO54" i="22"/>
  <c r="BP54" i="22"/>
  <c r="BQ54" i="22"/>
  <c r="BR54" i="22"/>
  <c r="BS54" i="22"/>
  <c r="BT54" i="22"/>
  <c r="BU54" i="22"/>
  <c r="BL55" i="22"/>
  <c r="BM55" i="22"/>
  <c r="BN55" i="22"/>
  <c r="BO55" i="22"/>
  <c r="BP55" i="22"/>
  <c r="BQ55" i="22"/>
  <c r="BR55" i="22"/>
  <c r="BS55" i="22"/>
  <c r="BT55" i="22"/>
  <c r="BU55" i="22"/>
  <c r="BL56" i="22"/>
  <c r="BM56" i="22"/>
  <c r="BN56" i="22"/>
  <c r="BO56" i="22"/>
  <c r="BP56" i="22"/>
  <c r="BQ56" i="22"/>
  <c r="BR56" i="22"/>
  <c r="BS56" i="22"/>
  <c r="BT56" i="22"/>
  <c r="BU56" i="22"/>
  <c r="BL57" i="22"/>
  <c r="BM57" i="22"/>
  <c r="BN57" i="22"/>
  <c r="BO57" i="22"/>
  <c r="BP57" i="22"/>
  <c r="BQ57" i="22"/>
  <c r="BR57" i="22"/>
  <c r="BS57" i="22"/>
  <c r="BT57" i="22"/>
  <c r="BU57" i="22"/>
  <c r="BL58" i="22"/>
  <c r="BM58" i="22"/>
  <c r="BN58" i="22"/>
  <c r="BO58" i="22"/>
  <c r="BP58" i="22"/>
  <c r="BQ58" i="22"/>
  <c r="BR58" i="22"/>
  <c r="BS58" i="22"/>
  <c r="BT58" i="22"/>
  <c r="BU58" i="22"/>
  <c r="BL59" i="22"/>
  <c r="BM59" i="22"/>
  <c r="BN59" i="22"/>
  <c r="BO59" i="22"/>
  <c r="BP59" i="22"/>
  <c r="BQ59" i="22"/>
  <c r="BR59" i="22"/>
  <c r="BS59" i="22"/>
  <c r="BT59" i="22"/>
  <c r="BU59" i="22"/>
  <c r="BL60" i="22"/>
  <c r="BM60" i="22"/>
  <c r="BN60" i="22"/>
  <c r="BO60" i="22"/>
  <c r="BP60" i="22"/>
  <c r="BQ60" i="22"/>
  <c r="BR60" i="22"/>
  <c r="BS60" i="22"/>
  <c r="BT60" i="22"/>
  <c r="BU60" i="22"/>
  <c r="BL61" i="22"/>
  <c r="BM61" i="22"/>
  <c r="BN61" i="22"/>
  <c r="BO61" i="22"/>
  <c r="BP61" i="22"/>
  <c r="BQ61" i="22"/>
  <c r="BR61" i="22"/>
  <c r="BS61" i="22"/>
  <c r="BT61" i="22"/>
  <c r="BU61" i="22"/>
  <c r="BL62" i="22"/>
  <c r="BM62" i="22"/>
  <c r="BN62" i="22"/>
  <c r="BO62" i="22"/>
  <c r="BP62" i="22"/>
  <c r="BQ62" i="22"/>
  <c r="BR62" i="22"/>
  <c r="BS62" i="22"/>
  <c r="BT62" i="22"/>
  <c r="BU62" i="22"/>
  <c r="BL63" i="22"/>
  <c r="BM63" i="22"/>
  <c r="BN63" i="22"/>
  <c r="BO63" i="22"/>
  <c r="BP63" i="22"/>
  <c r="BQ63" i="22"/>
  <c r="BR63" i="22"/>
  <c r="BS63" i="22"/>
  <c r="BT63" i="22"/>
  <c r="BU63" i="22"/>
  <c r="BL64" i="22"/>
  <c r="BM64" i="22"/>
  <c r="BN64" i="22"/>
  <c r="BO64" i="22"/>
  <c r="BP64" i="22"/>
  <c r="BQ64" i="22"/>
  <c r="BR64" i="22"/>
  <c r="BS64" i="22"/>
  <c r="BT64" i="22"/>
  <c r="BU64" i="22"/>
  <c r="BL65" i="22"/>
  <c r="BM65" i="22"/>
  <c r="BN65" i="22"/>
  <c r="BO65" i="22"/>
  <c r="BP65" i="22"/>
  <c r="BQ65" i="22"/>
  <c r="BR65" i="22"/>
  <c r="BS65" i="22"/>
  <c r="BT65" i="22"/>
  <c r="BU65" i="22"/>
  <c r="BL66" i="22"/>
  <c r="BM66" i="22"/>
  <c r="BN66" i="22"/>
  <c r="BO66" i="22"/>
  <c r="BP66" i="22"/>
  <c r="BQ66" i="22"/>
  <c r="BR66" i="22"/>
  <c r="BS66" i="22"/>
  <c r="BT66" i="22"/>
  <c r="BU66" i="22"/>
  <c r="BL67" i="22"/>
  <c r="BM67" i="22"/>
  <c r="BN67" i="22"/>
  <c r="BO67" i="22"/>
  <c r="BP67" i="22"/>
  <c r="BQ67" i="22"/>
  <c r="BR67" i="22"/>
  <c r="BS67" i="22"/>
  <c r="BT67" i="22"/>
  <c r="BU67" i="22"/>
  <c r="BL68" i="22"/>
  <c r="BM68" i="22"/>
  <c r="BN68" i="22"/>
  <c r="BO68" i="22"/>
  <c r="BP68" i="22"/>
  <c r="BQ68" i="22"/>
  <c r="BR68" i="22"/>
  <c r="BS68" i="22"/>
  <c r="BT68" i="22"/>
  <c r="BU68" i="22"/>
  <c r="BL69" i="22"/>
  <c r="BM69" i="22"/>
  <c r="BN69" i="22"/>
  <c r="BO69" i="22"/>
  <c r="BP69" i="22"/>
  <c r="BQ69" i="22"/>
  <c r="BR69" i="22"/>
  <c r="BS69" i="22"/>
  <c r="BT69" i="22"/>
  <c r="BU69" i="22"/>
  <c r="BL70" i="22"/>
  <c r="BM70" i="22"/>
  <c r="BN70" i="22"/>
  <c r="BO70" i="22"/>
  <c r="BP70" i="22"/>
  <c r="BQ70" i="22"/>
  <c r="BR70" i="22"/>
  <c r="BS70" i="22"/>
  <c r="BT70" i="22"/>
  <c r="BU70" i="22"/>
  <c r="BL71" i="22"/>
  <c r="BM71" i="22"/>
  <c r="BN71" i="22"/>
  <c r="BO71" i="22"/>
  <c r="BP71" i="22"/>
  <c r="BQ71" i="22"/>
  <c r="BR71" i="22"/>
  <c r="BS71" i="22"/>
  <c r="BT71" i="22"/>
  <c r="BU71" i="22"/>
  <c r="BL72" i="22"/>
  <c r="BM72" i="22"/>
  <c r="BN72" i="22"/>
  <c r="BO72" i="22"/>
  <c r="BP72" i="22"/>
  <c r="BQ72" i="22"/>
  <c r="BR72" i="22"/>
  <c r="BS72" i="22"/>
  <c r="BT72" i="22"/>
  <c r="BU72" i="22"/>
  <c r="BL73" i="22"/>
  <c r="BM73" i="22"/>
  <c r="BN73" i="22"/>
  <c r="BO73" i="22"/>
  <c r="BP73" i="22"/>
  <c r="BQ73" i="22"/>
  <c r="BR73" i="22"/>
  <c r="BS73" i="22"/>
  <c r="BT73" i="22"/>
  <c r="BU73" i="22"/>
  <c r="BL74" i="22"/>
  <c r="BM74" i="22"/>
  <c r="BN74" i="22"/>
  <c r="BO74" i="22"/>
  <c r="BP74" i="22"/>
  <c r="BQ74" i="22"/>
  <c r="BR74" i="22"/>
  <c r="BS74" i="22"/>
  <c r="BT74" i="22"/>
  <c r="BU74" i="22"/>
  <c r="BL75" i="22"/>
  <c r="BM75" i="22"/>
  <c r="BN75" i="22"/>
  <c r="BO75" i="22"/>
  <c r="BP75" i="22"/>
  <c r="BQ75" i="22"/>
  <c r="BR75" i="22"/>
  <c r="BS75" i="22"/>
  <c r="BT75" i="22"/>
  <c r="BU75" i="22"/>
  <c r="BL76" i="22"/>
  <c r="BM76" i="22"/>
  <c r="BN76" i="22"/>
  <c r="BO76" i="22"/>
  <c r="BP76" i="22"/>
  <c r="BQ76" i="22"/>
  <c r="BR76" i="22"/>
  <c r="BS76" i="22"/>
  <c r="BT76" i="22"/>
  <c r="BU76" i="22"/>
  <c r="BL77" i="22"/>
  <c r="BM77" i="22"/>
  <c r="BN77" i="22"/>
  <c r="BO77" i="22"/>
  <c r="BP77" i="22"/>
  <c r="BQ77" i="22"/>
  <c r="BR77" i="22"/>
  <c r="BS77" i="22"/>
  <c r="BT77" i="22"/>
  <c r="BU77" i="22"/>
  <c r="BL78" i="22"/>
  <c r="BM78" i="22"/>
  <c r="BN78" i="22"/>
  <c r="BO78" i="22"/>
  <c r="BP78" i="22"/>
  <c r="BQ78" i="22"/>
  <c r="BR78" i="22"/>
  <c r="BS78" i="22"/>
  <c r="BT78" i="22"/>
  <c r="BU78" i="22"/>
  <c r="BL79" i="22"/>
  <c r="BM79" i="22"/>
  <c r="BN79" i="22"/>
  <c r="BO79" i="22"/>
  <c r="BP79" i="22"/>
  <c r="BQ79" i="22"/>
  <c r="BR79" i="22"/>
  <c r="BS79" i="22"/>
  <c r="BT79" i="22"/>
  <c r="BU79" i="22"/>
  <c r="BL80" i="22"/>
  <c r="BM80" i="22"/>
  <c r="BN80" i="22"/>
  <c r="BO80" i="22"/>
  <c r="BP80" i="22"/>
  <c r="BQ80" i="22"/>
  <c r="BR80" i="22"/>
  <c r="BS80" i="22"/>
  <c r="BT80" i="22"/>
  <c r="BU80" i="22"/>
  <c r="BL81" i="22"/>
  <c r="BM81" i="22"/>
  <c r="BN81" i="22"/>
  <c r="BO81" i="22"/>
  <c r="BP81" i="22"/>
  <c r="BQ81" i="22"/>
  <c r="BR81" i="22"/>
  <c r="BS81" i="22"/>
  <c r="BT81" i="22"/>
  <c r="BU81" i="22"/>
  <c r="BL82" i="22"/>
  <c r="BM82" i="22"/>
  <c r="BN82" i="22"/>
  <c r="BO82" i="22"/>
  <c r="BP82" i="22"/>
  <c r="BQ82" i="22"/>
  <c r="BR82" i="22"/>
  <c r="BS82" i="22"/>
  <c r="BT82" i="22"/>
  <c r="BU82" i="22"/>
  <c r="BL83" i="22"/>
  <c r="BM83" i="22"/>
  <c r="BN83" i="22"/>
  <c r="BO83" i="22"/>
  <c r="BP83" i="22"/>
  <c r="BQ83" i="22"/>
  <c r="BR83" i="22"/>
  <c r="BS83" i="22"/>
  <c r="BT83" i="22"/>
  <c r="BU83" i="22"/>
  <c r="BL84" i="22"/>
  <c r="BM84" i="22"/>
  <c r="BN84" i="22"/>
  <c r="BO84" i="22"/>
  <c r="BP84" i="22"/>
  <c r="BQ84" i="22"/>
  <c r="BR84" i="22"/>
  <c r="BS84" i="22"/>
  <c r="BT84" i="22"/>
  <c r="BU84" i="22"/>
  <c r="BL85" i="22"/>
  <c r="BM85" i="22"/>
  <c r="BN85" i="22"/>
  <c r="BO85" i="22"/>
  <c r="BP85" i="22"/>
  <c r="BQ85" i="22"/>
  <c r="BR85" i="22"/>
  <c r="BS85" i="22"/>
  <c r="BT85" i="22"/>
  <c r="BU85" i="22"/>
  <c r="BL86" i="22"/>
  <c r="BM86" i="22"/>
  <c r="BN86" i="22"/>
  <c r="BO86" i="22"/>
  <c r="BP86" i="22"/>
  <c r="BQ86" i="22"/>
  <c r="BR86" i="22"/>
  <c r="BS86" i="22"/>
  <c r="BT86" i="22"/>
  <c r="BU86" i="22"/>
  <c r="BL87" i="22"/>
  <c r="BM87" i="22"/>
  <c r="BN87" i="22"/>
  <c r="BO87" i="22"/>
  <c r="BP87" i="22"/>
  <c r="BQ87" i="22"/>
  <c r="BR87" i="22"/>
  <c r="BS87" i="22"/>
  <c r="BT87" i="22"/>
  <c r="BU87" i="22"/>
  <c r="BL88" i="22"/>
  <c r="BM88" i="22"/>
  <c r="BN88" i="22"/>
  <c r="BO88" i="22"/>
  <c r="BP88" i="22"/>
  <c r="BQ88" i="22"/>
  <c r="BR88" i="22"/>
  <c r="BS88" i="22"/>
  <c r="BT88" i="22"/>
  <c r="BU88" i="22"/>
  <c r="BL89" i="22"/>
  <c r="BM89" i="22"/>
  <c r="BN89" i="22"/>
  <c r="BO89" i="22"/>
  <c r="BP89" i="22"/>
  <c r="BQ89" i="22"/>
  <c r="BR89" i="22"/>
  <c r="BS89" i="22"/>
  <c r="BT89" i="22"/>
  <c r="BU89" i="22"/>
  <c r="BL90" i="22"/>
  <c r="BM90" i="22"/>
  <c r="BN90" i="22"/>
  <c r="BO90" i="22"/>
  <c r="BP90" i="22"/>
  <c r="BQ90" i="22"/>
  <c r="BR90" i="22"/>
  <c r="BS90" i="22"/>
  <c r="BT90" i="22"/>
  <c r="BU90" i="22"/>
  <c r="BL91" i="22"/>
  <c r="BM91" i="22"/>
  <c r="BN91" i="22"/>
  <c r="BO91" i="22"/>
  <c r="BP91" i="22"/>
  <c r="BQ91" i="22"/>
  <c r="BR91" i="22"/>
  <c r="BS91" i="22"/>
  <c r="BT91" i="22"/>
  <c r="BU91" i="22"/>
  <c r="BL92" i="22"/>
  <c r="BM92" i="22"/>
  <c r="BN92" i="22"/>
  <c r="BO92" i="22"/>
  <c r="BP92" i="22"/>
  <c r="BQ92" i="22"/>
  <c r="BR92" i="22"/>
  <c r="BS92" i="22"/>
  <c r="BT92" i="22"/>
  <c r="BU92" i="22"/>
  <c r="BL93" i="22"/>
  <c r="BM93" i="22"/>
  <c r="BN93" i="22"/>
  <c r="BO93" i="22"/>
  <c r="BP93" i="22"/>
  <c r="BQ93" i="22"/>
  <c r="BR93" i="22"/>
  <c r="BS93" i="22"/>
  <c r="BT93" i="22"/>
  <c r="BU93" i="22"/>
  <c r="BL94" i="22"/>
  <c r="BM94" i="22"/>
  <c r="BN94" i="22"/>
  <c r="BO94" i="22"/>
  <c r="BP94" i="22"/>
  <c r="BQ94" i="22"/>
  <c r="BR94" i="22"/>
  <c r="BS94" i="22"/>
  <c r="BT94" i="22"/>
  <c r="BU94" i="22"/>
  <c r="BL95" i="22"/>
  <c r="BM95" i="22"/>
  <c r="BN95" i="22"/>
  <c r="BO95" i="22"/>
  <c r="BP95" i="22"/>
  <c r="BQ95" i="22"/>
  <c r="BR95" i="22"/>
  <c r="BS95" i="22"/>
  <c r="BT95" i="22"/>
  <c r="BU95" i="22"/>
  <c r="BL96" i="22"/>
  <c r="BM96" i="22"/>
  <c r="BN96" i="22"/>
  <c r="BO96" i="22"/>
  <c r="BP96" i="22"/>
  <c r="BQ96" i="22"/>
  <c r="BR96" i="22"/>
  <c r="BS96" i="22"/>
  <c r="BT96" i="22"/>
  <c r="BU96" i="22"/>
  <c r="BL97" i="22"/>
  <c r="BM97" i="22"/>
  <c r="BN97" i="22"/>
  <c r="BO97" i="22"/>
  <c r="BP97" i="22"/>
  <c r="BQ97" i="22"/>
  <c r="BR97" i="22"/>
  <c r="BS97" i="22"/>
  <c r="BT97" i="22"/>
  <c r="BU97" i="22"/>
  <c r="BL98" i="22"/>
  <c r="BM98" i="22"/>
  <c r="BN98" i="22"/>
  <c r="BO98" i="22"/>
  <c r="BP98" i="22"/>
  <c r="BQ98" i="22"/>
  <c r="BR98" i="22"/>
  <c r="BS98" i="22"/>
  <c r="BT98" i="22"/>
  <c r="BU98" i="22"/>
  <c r="BL99" i="22"/>
  <c r="BM99" i="22"/>
  <c r="BN99" i="22"/>
  <c r="BO99" i="22"/>
  <c r="BP99" i="22"/>
  <c r="BQ99" i="22"/>
  <c r="BR99" i="22"/>
  <c r="BS99" i="22"/>
  <c r="BT99" i="22"/>
  <c r="BU99" i="22"/>
  <c r="BL100" i="22"/>
  <c r="BM100" i="22"/>
  <c r="BN100" i="22"/>
  <c r="BO100" i="22"/>
  <c r="BP100" i="22"/>
  <c r="BQ100" i="22"/>
  <c r="BR100" i="22"/>
  <c r="BS100" i="22"/>
  <c r="BT100" i="22"/>
  <c r="BU100" i="22"/>
  <c r="BL101" i="22"/>
  <c r="BM101" i="22"/>
  <c r="BN101" i="22"/>
  <c r="BO101" i="22"/>
  <c r="BP101" i="22"/>
  <c r="BQ101" i="22"/>
  <c r="BR101" i="22"/>
  <c r="BS101" i="22"/>
  <c r="BT101" i="22"/>
  <c r="BU101" i="22"/>
  <c r="BL102" i="22"/>
  <c r="BM102" i="22"/>
  <c r="BN102" i="22"/>
  <c r="BO102" i="22"/>
  <c r="BP102" i="22"/>
  <c r="BQ102" i="22"/>
  <c r="BR102" i="22"/>
  <c r="BS102" i="22"/>
  <c r="BT102" i="22"/>
  <c r="BU102" i="22"/>
  <c r="BL103" i="22"/>
  <c r="BM103" i="22"/>
  <c r="BN103" i="22"/>
  <c r="BO103" i="22"/>
  <c r="BP103" i="22"/>
  <c r="BQ103" i="22"/>
  <c r="BR103" i="22"/>
  <c r="BS103" i="22"/>
  <c r="BT103" i="22"/>
  <c r="BU103" i="22"/>
  <c r="BL104" i="22"/>
  <c r="BM104" i="22"/>
  <c r="BN104" i="22"/>
  <c r="BO104" i="22"/>
  <c r="BP104" i="22"/>
  <c r="BQ104" i="22"/>
  <c r="BR104" i="22"/>
  <c r="BS104" i="22"/>
  <c r="BT104" i="22"/>
  <c r="BU104" i="22"/>
  <c r="BL105" i="22"/>
  <c r="BM105" i="22"/>
  <c r="BN105" i="22"/>
  <c r="BO105" i="22"/>
  <c r="BP105" i="22"/>
  <c r="BQ105" i="22"/>
  <c r="BR105" i="22"/>
  <c r="BS105" i="22"/>
  <c r="BT105" i="22"/>
  <c r="BU105" i="22"/>
  <c r="BL106" i="22"/>
  <c r="BM106" i="22"/>
  <c r="BN106" i="22"/>
  <c r="BO106" i="22"/>
  <c r="BP106" i="22"/>
  <c r="BQ106" i="22"/>
  <c r="BR106" i="22"/>
  <c r="BS106" i="22"/>
  <c r="BT106" i="22"/>
  <c r="BU106" i="22"/>
  <c r="BL107" i="22"/>
  <c r="BM107" i="22"/>
  <c r="BN107" i="22"/>
  <c r="BO107" i="22"/>
  <c r="BP107" i="22"/>
  <c r="BQ107" i="22"/>
  <c r="BR107" i="22"/>
  <c r="BS107" i="22"/>
  <c r="BT107" i="22"/>
  <c r="BU107" i="22"/>
  <c r="BL108" i="22"/>
  <c r="BM108" i="22"/>
  <c r="BN108" i="22"/>
  <c r="BO108" i="22"/>
  <c r="BP108" i="22"/>
  <c r="BQ108" i="22"/>
  <c r="BR108" i="22"/>
  <c r="BS108" i="22"/>
  <c r="BT108" i="22"/>
  <c r="BU108" i="22"/>
  <c r="BL109" i="22"/>
  <c r="BM109" i="22"/>
  <c r="BN109" i="22"/>
  <c r="BO109" i="22"/>
  <c r="BP109" i="22"/>
  <c r="BQ109" i="22"/>
  <c r="BR109" i="22"/>
  <c r="BS109" i="22"/>
  <c r="BT109" i="22"/>
  <c r="BU109" i="22"/>
  <c r="BL110" i="22"/>
  <c r="BM110" i="22"/>
  <c r="BN110" i="22"/>
  <c r="BO110" i="22"/>
  <c r="BP110" i="22"/>
  <c r="BQ110" i="22"/>
  <c r="BR110" i="22"/>
  <c r="BS110" i="22"/>
  <c r="BT110" i="22"/>
  <c r="BU110" i="22"/>
  <c r="BL111" i="22"/>
  <c r="BM111" i="22"/>
  <c r="BN111" i="22"/>
  <c r="BO111" i="22"/>
  <c r="BP111" i="22"/>
  <c r="BQ111" i="22"/>
  <c r="BR111" i="22"/>
  <c r="BS111" i="22"/>
  <c r="BT111" i="22"/>
  <c r="BU111" i="22"/>
  <c r="BL112" i="22"/>
  <c r="BM112" i="22"/>
  <c r="BN112" i="22"/>
  <c r="BO112" i="22"/>
  <c r="BP112" i="22"/>
  <c r="BQ112" i="22"/>
  <c r="BR112" i="22"/>
  <c r="BS112" i="22"/>
  <c r="BT112" i="22"/>
  <c r="BU112" i="22"/>
  <c r="BL113" i="22"/>
  <c r="BM113" i="22"/>
  <c r="BN113" i="22"/>
  <c r="BO113" i="22"/>
  <c r="BP113" i="22"/>
  <c r="BQ113" i="22"/>
  <c r="BR113" i="22"/>
  <c r="BS113" i="22"/>
  <c r="BT113" i="22"/>
  <c r="BU113" i="22"/>
  <c r="BL114" i="22"/>
  <c r="BM114" i="22"/>
  <c r="BN114" i="22"/>
  <c r="BO114" i="22"/>
  <c r="BP114" i="22"/>
  <c r="BQ114" i="22"/>
  <c r="BR114" i="22"/>
  <c r="BS114" i="22"/>
  <c r="BT114" i="22"/>
  <c r="BU114" i="22"/>
  <c r="BL115" i="22"/>
  <c r="BM115" i="22"/>
  <c r="BN115" i="22"/>
  <c r="BO115" i="22"/>
  <c r="BP115" i="22"/>
  <c r="BQ115" i="22"/>
  <c r="BR115" i="22"/>
  <c r="BS115" i="22"/>
  <c r="BT115" i="22"/>
  <c r="BU115" i="22"/>
  <c r="BL116" i="22"/>
  <c r="BM116" i="22"/>
  <c r="BN116" i="22"/>
  <c r="BO116" i="22"/>
  <c r="BP116" i="22"/>
  <c r="BQ116" i="22"/>
  <c r="BR116" i="22"/>
  <c r="BS116" i="22"/>
  <c r="BT116" i="22"/>
  <c r="BU116" i="22"/>
  <c r="BL117" i="22"/>
  <c r="BM117" i="22"/>
  <c r="BN117" i="22"/>
  <c r="BO117" i="22"/>
  <c r="BP117" i="22"/>
  <c r="BQ117" i="22"/>
  <c r="BR117" i="22"/>
  <c r="BS117" i="22"/>
  <c r="BT117" i="22"/>
  <c r="BU117" i="22"/>
  <c r="BL118" i="22"/>
  <c r="BM118" i="22"/>
  <c r="BN118" i="22"/>
  <c r="BO118" i="22"/>
  <c r="BP118" i="22"/>
  <c r="BQ118" i="22"/>
  <c r="BR118" i="22"/>
  <c r="BS118" i="22"/>
  <c r="BT118" i="22"/>
  <c r="BU118" i="22"/>
  <c r="BL119" i="22"/>
  <c r="BM119" i="22"/>
  <c r="BN119" i="22"/>
  <c r="BO119" i="22"/>
  <c r="BP119" i="22"/>
  <c r="BQ119" i="22"/>
  <c r="BR119" i="22"/>
  <c r="BS119" i="22"/>
  <c r="BT119" i="22"/>
  <c r="BU119" i="22"/>
  <c r="BL120" i="22"/>
  <c r="BM120" i="22"/>
  <c r="BN120" i="22"/>
  <c r="BO120" i="22"/>
  <c r="BP120" i="22"/>
  <c r="BQ120" i="22"/>
  <c r="BR120" i="22"/>
  <c r="BS120" i="22"/>
  <c r="BT120" i="22"/>
  <c r="BU120" i="22"/>
  <c r="BL121" i="22"/>
  <c r="BM121" i="22"/>
  <c r="BN121" i="22"/>
  <c r="BO121" i="22"/>
  <c r="BP121" i="22"/>
  <c r="BQ121" i="22"/>
  <c r="BR121" i="22"/>
  <c r="BS121" i="22"/>
  <c r="BT121" i="22"/>
  <c r="BU121" i="22"/>
  <c r="BL122" i="22"/>
  <c r="BM122" i="22"/>
  <c r="BN122" i="22"/>
  <c r="BO122" i="22"/>
  <c r="BP122" i="22"/>
  <c r="BQ122" i="22"/>
  <c r="BR122" i="22"/>
  <c r="BS122" i="22"/>
  <c r="BT122" i="22"/>
  <c r="BU122" i="22"/>
  <c r="BL123" i="22"/>
  <c r="BM123" i="22"/>
  <c r="BN123" i="22"/>
  <c r="BO123" i="22"/>
  <c r="BP123" i="22"/>
  <c r="BQ123" i="22"/>
  <c r="BR123" i="22"/>
  <c r="BS123" i="22"/>
  <c r="BT123" i="22"/>
  <c r="BU123" i="22"/>
  <c r="BL124" i="22"/>
  <c r="BM124" i="22"/>
  <c r="BN124" i="22"/>
  <c r="BO124" i="22"/>
  <c r="BP124" i="22"/>
  <c r="BQ124" i="22"/>
  <c r="BR124" i="22"/>
  <c r="BS124" i="22"/>
  <c r="BT124" i="22"/>
  <c r="BU124" i="22"/>
  <c r="BL125" i="22"/>
  <c r="BM125" i="22"/>
  <c r="BN125" i="22"/>
  <c r="BO125" i="22"/>
  <c r="BP125" i="22"/>
  <c r="BQ125" i="22"/>
  <c r="BR125" i="22"/>
  <c r="BS125" i="22"/>
  <c r="BT125" i="22"/>
  <c r="BU125" i="22"/>
  <c r="BL126" i="22"/>
  <c r="BM126" i="22"/>
  <c r="BN126" i="22"/>
  <c r="BO126" i="22"/>
  <c r="BP126" i="22"/>
  <c r="BQ126" i="22"/>
  <c r="BR126" i="22"/>
  <c r="BS126" i="22"/>
  <c r="BT126" i="22"/>
  <c r="BU126" i="22"/>
  <c r="BL127" i="22"/>
  <c r="BM127" i="22"/>
  <c r="BN127" i="22"/>
  <c r="BO127" i="22"/>
  <c r="BP127" i="22"/>
  <c r="BQ127" i="22"/>
  <c r="BR127" i="22"/>
  <c r="BS127" i="22"/>
  <c r="BT127" i="22"/>
  <c r="BU127" i="22"/>
  <c r="BL128" i="22"/>
  <c r="BM128" i="22"/>
  <c r="BN128" i="22"/>
  <c r="BO128" i="22"/>
  <c r="BP128" i="22"/>
  <c r="BQ128" i="22"/>
  <c r="BR128" i="22"/>
  <c r="BS128" i="22"/>
  <c r="BT128" i="22"/>
  <c r="BU128" i="22"/>
  <c r="BL129" i="22"/>
  <c r="BM129" i="22"/>
  <c r="BN129" i="22"/>
  <c r="BO129" i="22"/>
  <c r="BP129" i="22"/>
  <c r="BQ129" i="22"/>
  <c r="BR129" i="22"/>
  <c r="BS129" i="22"/>
  <c r="BT129" i="22"/>
  <c r="BU129" i="22"/>
  <c r="BL130" i="22"/>
  <c r="BM130" i="22"/>
  <c r="BN130" i="22"/>
  <c r="BO130" i="22"/>
  <c r="BP130" i="22"/>
  <c r="BQ130" i="22"/>
  <c r="BR130" i="22"/>
  <c r="BS130" i="22"/>
  <c r="BT130" i="22"/>
  <c r="BU130" i="22"/>
  <c r="BL131" i="22"/>
  <c r="BM131" i="22"/>
  <c r="BN131" i="22"/>
  <c r="BO131" i="22"/>
  <c r="BP131" i="22"/>
  <c r="BQ131" i="22"/>
  <c r="BR131" i="22"/>
  <c r="BS131" i="22"/>
  <c r="BT131" i="22"/>
  <c r="BU131" i="22"/>
  <c r="BL132" i="22"/>
  <c r="BM132" i="22"/>
  <c r="BN132" i="22"/>
  <c r="BO132" i="22"/>
  <c r="BP132" i="22"/>
  <c r="BQ132" i="22"/>
  <c r="BR132" i="22"/>
  <c r="BS132" i="22"/>
  <c r="BT132" i="22"/>
  <c r="BU132" i="22"/>
  <c r="BL133" i="22"/>
  <c r="BM133" i="22"/>
  <c r="BN133" i="22"/>
  <c r="BO133" i="22"/>
  <c r="BP133" i="22"/>
  <c r="BQ133" i="22"/>
  <c r="BR133" i="22"/>
  <c r="BS133" i="22"/>
  <c r="BT133" i="22"/>
  <c r="BU133" i="22"/>
  <c r="BL134" i="22"/>
  <c r="BM134" i="22"/>
  <c r="BN134" i="22"/>
  <c r="BO134" i="22"/>
  <c r="BP134" i="22"/>
  <c r="BQ134" i="22"/>
  <c r="BR134" i="22"/>
  <c r="BS134" i="22"/>
  <c r="BT134" i="22"/>
  <c r="BU134" i="22"/>
  <c r="BL135" i="22"/>
  <c r="BM135" i="22"/>
  <c r="BN135" i="22"/>
  <c r="BO135" i="22"/>
  <c r="BP135" i="22"/>
  <c r="BQ135" i="22"/>
  <c r="BR135" i="22"/>
  <c r="BS135" i="22"/>
  <c r="BT135" i="22"/>
  <c r="BU135" i="22"/>
  <c r="BL136" i="22"/>
  <c r="BM136" i="22"/>
  <c r="BN136" i="22"/>
  <c r="BO136" i="22"/>
  <c r="BP136" i="22"/>
  <c r="BQ136" i="22"/>
  <c r="BR136" i="22"/>
  <c r="BS136" i="22"/>
  <c r="BT136" i="22"/>
  <c r="BU136" i="22"/>
  <c r="BL137" i="22"/>
  <c r="BM137" i="22"/>
  <c r="BN137" i="22"/>
  <c r="BO137" i="22"/>
  <c r="BP137" i="22"/>
  <c r="BQ137" i="22"/>
  <c r="BR137" i="22"/>
  <c r="BS137" i="22"/>
  <c r="BT137" i="22"/>
  <c r="BU137" i="22"/>
  <c r="BL138" i="22"/>
  <c r="BM138" i="22"/>
  <c r="BN138" i="22"/>
  <c r="BO138" i="22"/>
  <c r="BP138" i="22"/>
  <c r="BQ138" i="22"/>
  <c r="BR138" i="22"/>
  <c r="BS138" i="22"/>
  <c r="BT138" i="22"/>
  <c r="BU138" i="22"/>
  <c r="BL139" i="22"/>
  <c r="BM139" i="22"/>
  <c r="BN139" i="22"/>
  <c r="BO139" i="22"/>
  <c r="BP139" i="22"/>
  <c r="BQ139" i="22"/>
  <c r="BR139" i="22"/>
  <c r="BS139" i="22"/>
  <c r="BT139" i="22"/>
  <c r="BU139" i="22"/>
  <c r="BL140" i="22"/>
  <c r="BM140" i="22"/>
  <c r="BN140" i="22"/>
  <c r="BO140" i="22"/>
  <c r="BP140" i="22"/>
  <c r="BQ140" i="22"/>
  <c r="BR140" i="22"/>
  <c r="BS140" i="22"/>
  <c r="BT140" i="22"/>
  <c r="BU140" i="22"/>
  <c r="BL141" i="22"/>
  <c r="BM141" i="22"/>
  <c r="BN141" i="22"/>
  <c r="BO141" i="22"/>
  <c r="BP141" i="22"/>
  <c r="BQ141" i="22"/>
  <c r="BR141" i="22"/>
  <c r="BS141" i="22"/>
  <c r="BT141" i="22"/>
  <c r="BU141" i="22"/>
  <c r="BL142" i="22"/>
  <c r="BM142" i="22"/>
  <c r="BN142" i="22"/>
  <c r="BO142" i="22"/>
  <c r="BP142" i="22"/>
  <c r="BQ142" i="22"/>
  <c r="BR142" i="22"/>
  <c r="BS142" i="22"/>
  <c r="BT142" i="22"/>
  <c r="BU142" i="22"/>
  <c r="BL143" i="22"/>
  <c r="BM143" i="22"/>
  <c r="BN143" i="22"/>
  <c r="BO143" i="22"/>
  <c r="BP143" i="22"/>
  <c r="BQ143" i="22"/>
  <c r="BR143" i="22"/>
  <c r="BS143" i="22"/>
  <c r="BT143" i="22"/>
  <c r="BU143" i="22"/>
  <c r="BL144" i="22"/>
  <c r="BM144" i="22"/>
  <c r="BN144" i="22"/>
  <c r="BO144" i="22"/>
  <c r="BP144" i="22"/>
  <c r="BQ144" i="22"/>
  <c r="BR144" i="22"/>
  <c r="BS144" i="22"/>
  <c r="BT144" i="22"/>
  <c r="BU144" i="22"/>
  <c r="BL145" i="22"/>
  <c r="BM145" i="22"/>
  <c r="BN145" i="22"/>
  <c r="BO145" i="22"/>
  <c r="BP145" i="22"/>
  <c r="BQ145" i="22"/>
  <c r="BR145" i="22"/>
  <c r="BS145" i="22"/>
  <c r="BT145" i="22"/>
  <c r="BU145" i="22"/>
  <c r="BL146" i="22"/>
  <c r="BM146" i="22"/>
  <c r="BN146" i="22"/>
  <c r="BO146" i="22"/>
  <c r="BP146" i="22"/>
  <c r="BQ146" i="22"/>
  <c r="BR146" i="22"/>
  <c r="BS146" i="22"/>
  <c r="BT146" i="22"/>
  <c r="BU146" i="22"/>
  <c r="BL147" i="22"/>
  <c r="BM147" i="22"/>
  <c r="BN147" i="22"/>
  <c r="BO147" i="22"/>
  <c r="BP147" i="22"/>
  <c r="BQ147" i="22"/>
  <c r="BR147" i="22"/>
  <c r="BS147" i="22"/>
  <c r="BT147" i="22"/>
  <c r="BU147" i="22"/>
  <c r="BL148" i="22"/>
  <c r="BM148" i="22"/>
  <c r="BN148" i="22"/>
  <c r="BO148" i="22"/>
  <c r="BP148" i="22"/>
  <c r="BQ148" i="22"/>
  <c r="BR148" i="22"/>
  <c r="BS148" i="22"/>
  <c r="BT148" i="22"/>
  <c r="BU148" i="22"/>
  <c r="BL149" i="22"/>
  <c r="BM149" i="22"/>
  <c r="BN149" i="22"/>
  <c r="BO149" i="22"/>
  <c r="BP149" i="22"/>
  <c r="BQ149" i="22"/>
  <c r="BR149" i="22"/>
  <c r="BS149" i="22"/>
  <c r="BT149" i="22"/>
  <c r="BU149" i="22"/>
  <c r="BL150" i="22"/>
  <c r="BM150" i="22"/>
  <c r="BN150" i="22"/>
  <c r="BO150" i="22"/>
  <c r="BP150" i="22"/>
  <c r="BQ150" i="22"/>
  <c r="BR150" i="22"/>
  <c r="BS150" i="22"/>
  <c r="BT150" i="22"/>
  <c r="BU150" i="22"/>
  <c r="BL151" i="22"/>
  <c r="BM151" i="22"/>
  <c r="BN151" i="22"/>
  <c r="BO151" i="22"/>
  <c r="BP151" i="22"/>
  <c r="BQ151" i="22"/>
  <c r="BR151" i="22"/>
  <c r="BS151" i="22"/>
  <c r="BT151" i="22"/>
  <c r="BU151" i="22"/>
  <c r="BL152" i="22"/>
  <c r="BM152" i="22"/>
  <c r="BN152" i="22"/>
  <c r="BO152" i="22"/>
  <c r="BP152" i="22"/>
  <c r="BQ152" i="22"/>
  <c r="BR152" i="22"/>
  <c r="BS152" i="22"/>
  <c r="BT152" i="22"/>
  <c r="BU152" i="22"/>
  <c r="BL153" i="22"/>
  <c r="BM153" i="22"/>
  <c r="BN153" i="22"/>
  <c r="BO153" i="22"/>
  <c r="BP153" i="22"/>
  <c r="BQ153" i="22"/>
  <c r="BR153" i="22"/>
  <c r="BS153" i="22"/>
  <c r="BT153" i="22"/>
  <c r="BU153" i="22"/>
  <c r="BL154" i="22"/>
  <c r="BM154" i="22"/>
  <c r="BN154" i="22"/>
  <c r="BO154" i="22"/>
  <c r="BP154" i="22"/>
  <c r="BQ154" i="22"/>
  <c r="BR154" i="22"/>
  <c r="BS154" i="22"/>
  <c r="BT154" i="22"/>
  <c r="BU154" i="22"/>
  <c r="BL155" i="22"/>
  <c r="BM155" i="22"/>
  <c r="BN155" i="22"/>
  <c r="BO155" i="22"/>
  <c r="BP155" i="22"/>
  <c r="BQ155" i="22"/>
  <c r="BR155" i="22"/>
  <c r="BS155" i="22"/>
  <c r="BT155" i="22"/>
  <c r="BU155" i="22"/>
  <c r="BL156" i="22"/>
  <c r="BM156" i="22"/>
  <c r="BN156" i="22"/>
  <c r="BO156" i="22"/>
  <c r="BP156" i="22"/>
  <c r="BQ156" i="22"/>
  <c r="BR156" i="22"/>
  <c r="BS156" i="22"/>
  <c r="BT156" i="22"/>
  <c r="BU156" i="22"/>
  <c r="BL157" i="22"/>
  <c r="BM157" i="22"/>
  <c r="BN157" i="22"/>
  <c r="BO157" i="22"/>
  <c r="BP157" i="22"/>
  <c r="BQ157" i="22"/>
  <c r="BR157" i="22"/>
  <c r="BS157" i="22"/>
  <c r="BT157" i="22"/>
  <c r="BU157" i="22"/>
  <c r="BL158" i="22"/>
  <c r="BM158" i="22"/>
  <c r="BN158" i="22"/>
  <c r="BO158" i="22"/>
  <c r="BP158" i="22"/>
  <c r="BQ158" i="22"/>
  <c r="BR158" i="22"/>
  <c r="BS158" i="22"/>
  <c r="BT158" i="22"/>
  <c r="BU158" i="22"/>
  <c r="BL159" i="22"/>
  <c r="BM159" i="22"/>
  <c r="BN159" i="22"/>
  <c r="BO159" i="22"/>
  <c r="BP159" i="22"/>
  <c r="BQ159" i="22"/>
  <c r="BR159" i="22"/>
  <c r="BS159" i="22"/>
  <c r="BT159" i="22"/>
  <c r="BU159" i="22"/>
  <c r="BL160" i="22"/>
  <c r="BM160" i="22"/>
  <c r="BN160" i="22"/>
  <c r="BO160" i="22"/>
  <c r="BP160" i="22"/>
  <c r="BQ160" i="22"/>
  <c r="BR160" i="22"/>
  <c r="BS160" i="22"/>
  <c r="BT160" i="22"/>
  <c r="BU160" i="22"/>
  <c r="BL161" i="22"/>
  <c r="BM161" i="22"/>
  <c r="BN161" i="22"/>
  <c r="BO161" i="22"/>
  <c r="BP161" i="22"/>
  <c r="BQ161" i="22"/>
  <c r="BR161" i="22"/>
  <c r="BS161" i="22"/>
  <c r="BT161" i="22"/>
  <c r="BU161" i="22"/>
  <c r="BL162" i="22"/>
  <c r="BM162" i="22"/>
  <c r="BN162" i="22"/>
  <c r="BO162" i="22"/>
  <c r="BP162" i="22"/>
  <c r="BQ162" i="22"/>
  <c r="BR162" i="22"/>
  <c r="BS162" i="22"/>
  <c r="BT162" i="22"/>
  <c r="BU162" i="22"/>
  <c r="BL163" i="22"/>
  <c r="BM163" i="22"/>
  <c r="BN163" i="22"/>
  <c r="BO163" i="22"/>
  <c r="BP163" i="22"/>
  <c r="BQ163" i="22"/>
  <c r="BR163" i="22"/>
  <c r="BS163" i="22"/>
  <c r="BT163" i="22"/>
  <c r="BU163" i="22"/>
  <c r="BL164" i="22"/>
  <c r="BM164" i="22"/>
  <c r="BN164" i="22"/>
  <c r="BO164" i="22"/>
  <c r="BP164" i="22"/>
  <c r="BQ164" i="22"/>
  <c r="BR164" i="22"/>
  <c r="BS164" i="22"/>
  <c r="BT164" i="22"/>
  <c r="BU164" i="22"/>
  <c r="BL165" i="22"/>
  <c r="BM165" i="22"/>
  <c r="BN165" i="22"/>
  <c r="BO165" i="22"/>
  <c r="BP165" i="22"/>
  <c r="BQ165" i="22"/>
  <c r="BR165" i="22"/>
  <c r="BS165" i="22"/>
  <c r="BT165" i="22"/>
  <c r="BU165" i="22"/>
  <c r="BL166" i="22"/>
  <c r="BM166" i="22"/>
  <c r="BN166" i="22"/>
  <c r="BO166" i="22"/>
  <c r="BP166" i="22"/>
  <c r="BQ166" i="22"/>
  <c r="BR166" i="22"/>
  <c r="BS166" i="22"/>
  <c r="BT166" i="22"/>
  <c r="BU166" i="22"/>
  <c r="BL167" i="22"/>
  <c r="BM167" i="22"/>
  <c r="BN167" i="22"/>
  <c r="BO167" i="22"/>
  <c r="BP167" i="22"/>
  <c r="BQ167" i="22"/>
  <c r="BR167" i="22"/>
  <c r="BS167" i="22"/>
  <c r="BT167" i="22"/>
  <c r="BU167" i="22"/>
  <c r="BL168" i="22"/>
  <c r="BM168" i="22"/>
  <c r="BN168" i="22"/>
  <c r="BO168" i="22"/>
  <c r="BP168" i="22"/>
  <c r="BQ168" i="22"/>
  <c r="BR168" i="22"/>
  <c r="BS168" i="22"/>
  <c r="BT168" i="22"/>
  <c r="BU168" i="22"/>
  <c r="BL169" i="22"/>
  <c r="BM169" i="22"/>
  <c r="BN169" i="22"/>
  <c r="BO169" i="22"/>
  <c r="BP169" i="22"/>
  <c r="BQ169" i="22"/>
  <c r="BR169" i="22"/>
  <c r="BS169" i="22"/>
  <c r="BT169" i="22"/>
  <c r="BU169" i="22"/>
  <c r="BL170" i="22"/>
  <c r="BM170" i="22"/>
  <c r="BN170" i="22"/>
  <c r="BO170" i="22"/>
  <c r="BP170" i="22"/>
  <c r="BQ170" i="22"/>
  <c r="BR170" i="22"/>
  <c r="BS170" i="22"/>
  <c r="BT170" i="22"/>
  <c r="BU170" i="22"/>
  <c r="BL171" i="22"/>
  <c r="BM171" i="22"/>
  <c r="BN171" i="22"/>
  <c r="BO171" i="22"/>
  <c r="BP171" i="22"/>
  <c r="BQ171" i="22"/>
  <c r="BR171" i="22"/>
  <c r="BS171" i="22"/>
  <c r="BT171" i="22"/>
  <c r="BU171" i="22"/>
  <c r="BL172" i="22"/>
  <c r="BM172" i="22"/>
  <c r="BN172" i="22"/>
  <c r="BO172" i="22"/>
  <c r="BP172" i="22"/>
  <c r="BQ172" i="22"/>
  <c r="BR172" i="22"/>
  <c r="BS172" i="22"/>
  <c r="BT172" i="22"/>
  <c r="BU172" i="22"/>
  <c r="BL173" i="22"/>
  <c r="BM173" i="22"/>
  <c r="BN173" i="22"/>
  <c r="BO173" i="22"/>
  <c r="BP173" i="22"/>
  <c r="BQ173" i="22"/>
  <c r="BR173" i="22"/>
  <c r="BS173" i="22"/>
  <c r="BT173" i="22"/>
  <c r="BU173" i="22"/>
  <c r="BL174" i="22"/>
  <c r="BM174" i="22"/>
  <c r="BN174" i="22"/>
  <c r="BO174" i="22"/>
  <c r="BP174" i="22"/>
  <c r="BQ174" i="22"/>
  <c r="BR174" i="22"/>
  <c r="BS174" i="22"/>
  <c r="BT174" i="22"/>
  <c r="BU174" i="22"/>
  <c r="BL175" i="22"/>
  <c r="BM175" i="22"/>
  <c r="BN175" i="22"/>
  <c r="BO175" i="22"/>
  <c r="BP175" i="22"/>
  <c r="BQ175" i="22"/>
  <c r="BR175" i="22"/>
  <c r="BS175" i="22"/>
  <c r="BT175" i="22"/>
  <c r="BU175" i="22"/>
  <c r="BL176" i="22"/>
  <c r="BM176" i="22"/>
  <c r="BN176" i="22"/>
  <c r="BO176" i="22"/>
  <c r="BP176" i="22"/>
  <c r="BQ176" i="22"/>
  <c r="BR176" i="22"/>
  <c r="BS176" i="22"/>
  <c r="BT176" i="22"/>
  <c r="BU176" i="22"/>
  <c r="BL177" i="22"/>
  <c r="BM177" i="22"/>
  <c r="BN177" i="22"/>
  <c r="BO177" i="22"/>
  <c r="BP177" i="22"/>
  <c r="BQ177" i="22"/>
  <c r="BR177" i="22"/>
  <c r="BS177" i="22"/>
  <c r="BT177" i="22"/>
  <c r="BU177" i="22"/>
  <c r="BL178" i="22"/>
  <c r="BM178" i="22"/>
  <c r="BN178" i="22"/>
  <c r="BO178" i="22"/>
  <c r="BP178" i="22"/>
  <c r="BQ178" i="22"/>
  <c r="BR178" i="22"/>
  <c r="BS178" i="22"/>
  <c r="BT178" i="22"/>
  <c r="BU178" i="22"/>
  <c r="BL179" i="22"/>
  <c r="BM179" i="22"/>
  <c r="BN179" i="22"/>
  <c r="BO179" i="22"/>
  <c r="BP179" i="22"/>
  <c r="BQ179" i="22"/>
  <c r="BR179" i="22"/>
  <c r="BS179" i="22"/>
  <c r="BT179" i="22"/>
  <c r="BU179" i="22"/>
  <c r="BL180" i="22"/>
  <c r="BM180" i="22"/>
  <c r="BN180" i="22"/>
  <c r="BO180" i="22"/>
  <c r="BP180" i="22"/>
  <c r="BQ180" i="22"/>
  <c r="BR180" i="22"/>
  <c r="BS180" i="22"/>
  <c r="BT180" i="22"/>
  <c r="BU180" i="22"/>
  <c r="BL181" i="22"/>
  <c r="BM181" i="22"/>
  <c r="BN181" i="22"/>
  <c r="BO181" i="22"/>
  <c r="BP181" i="22"/>
  <c r="BQ181" i="22"/>
  <c r="BR181" i="22"/>
  <c r="BS181" i="22"/>
  <c r="BT181" i="22"/>
  <c r="BU181" i="22"/>
  <c r="BL182" i="22"/>
  <c r="BM182" i="22"/>
  <c r="BN182" i="22"/>
  <c r="BO182" i="22"/>
  <c r="BP182" i="22"/>
  <c r="BQ182" i="22"/>
  <c r="BR182" i="22"/>
  <c r="BS182" i="22"/>
  <c r="BT182" i="22"/>
  <c r="BU182" i="22"/>
  <c r="BL183" i="22"/>
  <c r="BM183" i="22"/>
  <c r="BN183" i="22"/>
  <c r="BO183" i="22"/>
  <c r="BP183" i="22"/>
  <c r="BQ183" i="22"/>
  <c r="BR183" i="22"/>
  <c r="BS183" i="22"/>
  <c r="BT183" i="22"/>
  <c r="BU183" i="22"/>
  <c r="BL184" i="22"/>
  <c r="BM184" i="22"/>
  <c r="BN184" i="22"/>
  <c r="BO184" i="22"/>
  <c r="BP184" i="22"/>
  <c r="BQ184" i="22"/>
  <c r="BR184" i="22"/>
  <c r="BS184" i="22"/>
  <c r="BT184" i="22"/>
  <c r="BU184" i="22"/>
  <c r="BL185" i="22"/>
  <c r="BM185" i="22"/>
  <c r="BN185" i="22"/>
  <c r="BO185" i="22"/>
  <c r="BP185" i="22"/>
  <c r="BQ185" i="22"/>
  <c r="BR185" i="22"/>
  <c r="BS185" i="22"/>
  <c r="BT185" i="22"/>
  <c r="BU185" i="22"/>
  <c r="BL186" i="22"/>
  <c r="BM186" i="22"/>
  <c r="BN186" i="22"/>
  <c r="BO186" i="22"/>
  <c r="BP186" i="22"/>
  <c r="BQ186" i="22"/>
  <c r="BR186" i="22"/>
  <c r="BS186" i="22"/>
  <c r="BT186" i="22"/>
  <c r="BU186" i="22"/>
  <c r="BL187" i="22"/>
  <c r="BM187" i="22"/>
  <c r="BN187" i="22"/>
  <c r="BO187" i="22"/>
  <c r="BP187" i="22"/>
  <c r="BQ187" i="22"/>
  <c r="BR187" i="22"/>
  <c r="BS187" i="22"/>
  <c r="BT187" i="22"/>
  <c r="BU187" i="22"/>
  <c r="BL188" i="22"/>
  <c r="BM188" i="22"/>
  <c r="BN188" i="22"/>
  <c r="BO188" i="22"/>
  <c r="BP188" i="22"/>
  <c r="BQ188" i="22"/>
  <c r="BR188" i="22"/>
  <c r="BS188" i="22"/>
  <c r="BT188" i="22"/>
  <c r="BU188" i="22"/>
  <c r="BL189" i="22"/>
  <c r="BM189" i="22"/>
  <c r="BN189" i="22"/>
  <c r="BO189" i="22"/>
  <c r="BP189" i="22"/>
  <c r="BQ189" i="22"/>
  <c r="BR189" i="22"/>
  <c r="BS189" i="22"/>
  <c r="BT189" i="22"/>
  <c r="BU189" i="22"/>
  <c r="BL190" i="22"/>
  <c r="BM190" i="22"/>
  <c r="BN190" i="22"/>
  <c r="BO190" i="22"/>
  <c r="BP190" i="22"/>
  <c r="BQ190" i="22"/>
  <c r="BR190" i="22"/>
  <c r="BS190" i="22"/>
  <c r="BT190" i="22"/>
  <c r="BU190" i="22"/>
  <c r="BL191" i="22"/>
  <c r="BM191" i="22"/>
  <c r="BN191" i="22"/>
  <c r="BO191" i="22"/>
  <c r="BP191" i="22"/>
  <c r="BQ191" i="22"/>
  <c r="BR191" i="22"/>
  <c r="BS191" i="22"/>
  <c r="BT191" i="22"/>
  <c r="BU191" i="22"/>
  <c r="BL192" i="22"/>
  <c r="BM192" i="22"/>
  <c r="BN192" i="22"/>
  <c r="BO192" i="22"/>
  <c r="BP192" i="22"/>
  <c r="BQ192" i="22"/>
  <c r="BR192" i="22"/>
  <c r="BS192" i="22"/>
  <c r="BT192" i="22"/>
  <c r="BU192" i="22"/>
  <c r="BL193" i="22"/>
  <c r="BM193" i="22"/>
  <c r="BN193" i="22"/>
  <c r="BO193" i="22"/>
  <c r="BP193" i="22"/>
  <c r="BQ193" i="22"/>
  <c r="BR193" i="22"/>
  <c r="BS193" i="22"/>
  <c r="BT193" i="22"/>
  <c r="BU193" i="22"/>
  <c r="BL194" i="22"/>
  <c r="BM194" i="22"/>
  <c r="BN194" i="22"/>
  <c r="BO194" i="22"/>
  <c r="BP194" i="22"/>
  <c r="BQ194" i="22"/>
  <c r="BR194" i="22"/>
  <c r="BS194" i="22"/>
  <c r="BT194" i="22"/>
  <c r="BU194" i="22"/>
  <c r="BL195" i="22"/>
  <c r="BM195" i="22"/>
  <c r="BN195" i="22"/>
  <c r="BO195" i="22"/>
  <c r="BP195" i="22"/>
  <c r="BQ195" i="22"/>
  <c r="BR195" i="22"/>
  <c r="BS195" i="22"/>
  <c r="BT195" i="22"/>
  <c r="BU195" i="22"/>
  <c r="BL196" i="22"/>
  <c r="BM196" i="22"/>
  <c r="BN196" i="22"/>
  <c r="BO196" i="22"/>
  <c r="BP196" i="22"/>
  <c r="BQ196" i="22"/>
  <c r="BR196" i="22"/>
  <c r="BS196" i="22"/>
  <c r="BT196" i="22"/>
  <c r="BU196" i="22"/>
  <c r="BL197" i="22"/>
  <c r="BM197" i="22"/>
  <c r="BN197" i="22"/>
  <c r="BO197" i="22"/>
  <c r="BP197" i="22"/>
  <c r="BQ197" i="22"/>
  <c r="BR197" i="22"/>
  <c r="BS197" i="22"/>
  <c r="BT197" i="22"/>
  <c r="BU197" i="22"/>
  <c r="BL198" i="22"/>
  <c r="BM198" i="22"/>
  <c r="BN198" i="22"/>
  <c r="BO198" i="22"/>
  <c r="BP198" i="22"/>
  <c r="BQ198" i="22"/>
  <c r="BR198" i="22"/>
  <c r="BS198" i="22"/>
  <c r="BT198" i="22"/>
  <c r="BU198" i="22"/>
  <c r="BL199" i="22"/>
  <c r="BM199" i="22"/>
  <c r="BN199" i="22"/>
  <c r="BO199" i="22"/>
  <c r="BP199" i="22"/>
  <c r="BQ199" i="22"/>
  <c r="BR199" i="22"/>
  <c r="BS199" i="22"/>
  <c r="BT199" i="22"/>
  <c r="BU199" i="22"/>
  <c r="BL200" i="22"/>
  <c r="BM200" i="22"/>
  <c r="BN200" i="22"/>
  <c r="BO200" i="22"/>
  <c r="BP200" i="22"/>
  <c r="BQ200" i="22"/>
  <c r="BR200" i="22"/>
  <c r="BS200" i="22"/>
  <c r="BT200" i="22"/>
  <c r="BU200" i="22"/>
  <c r="BL201" i="22"/>
  <c r="BM201" i="22"/>
  <c r="BN201" i="22"/>
  <c r="BO201" i="22"/>
  <c r="BP201" i="22"/>
  <c r="BQ201" i="22"/>
  <c r="BR201" i="22"/>
  <c r="BS201" i="22"/>
  <c r="BT201" i="22"/>
  <c r="BU201" i="22"/>
  <c r="BL202" i="22"/>
  <c r="BM202" i="22"/>
  <c r="BN202" i="22"/>
  <c r="BO202" i="22"/>
  <c r="BP202" i="22"/>
  <c r="BQ202" i="22"/>
  <c r="BR202" i="22"/>
  <c r="BS202" i="22"/>
  <c r="BT202" i="22"/>
  <c r="BU202" i="22"/>
  <c r="BL203" i="22"/>
  <c r="BM203" i="22"/>
  <c r="BN203" i="22"/>
  <c r="BO203" i="22"/>
  <c r="BP203" i="22"/>
  <c r="BQ203" i="22"/>
  <c r="BR203" i="22"/>
  <c r="BS203" i="22"/>
  <c r="BT203" i="22"/>
  <c r="BU203" i="22"/>
  <c r="BL204" i="22"/>
  <c r="BM204" i="22"/>
  <c r="BN204" i="22"/>
  <c r="BO204" i="22"/>
  <c r="BP204" i="22"/>
  <c r="BQ204" i="22"/>
  <c r="BR204" i="22"/>
  <c r="BS204" i="22"/>
  <c r="BT204" i="22"/>
  <c r="BU204" i="22"/>
  <c r="BL205" i="22"/>
  <c r="BM205" i="22"/>
  <c r="BN205" i="22"/>
  <c r="BO205" i="22"/>
  <c r="BP205" i="22"/>
  <c r="BQ205" i="22"/>
  <c r="BR205" i="22"/>
  <c r="BS205" i="22"/>
  <c r="BT205" i="22"/>
  <c r="BU205" i="22"/>
  <c r="BL206" i="22"/>
  <c r="BM206" i="22"/>
  <c r="BN206" i="22"/>
  <c r="BO206" i="22"/>
  <c r="BP206" i="22"/>
  <c r="BQ206" i="22"/>
  <c r="BR206" i="22"/>
  <c r="BS206" i="22"/>
  <c r="BT206" i="22"/>
  <c r="BU206" i="22"/>
  <c r="BL207" i="22"/>
  <c r="BM207" i="22"/>
  <c r="BN207" i="22"/>
  <c r="BO207" i="22"/>
  <c r="BP207" i="22"/>
  <c r="BQ207" i="22"/>
  <c r="BR207" i="22"/>
  <c r="BS207" i="22"/>
  <c r="BT207" i="22"/>
  <c r="BU207" i="22"/>
  <c r="BL208" i="22"/>
  <c r="BM208" i="22"/>
  <c r="BN208" i="22"/>
  <c r="BO208" i="22"/>
  <c r="BP208" i="22"/>
  <c r="BQ208" i="22"/>
  <c r="BR208" i="22"/>
  <c r="BS208" i="22"/>
  <c r="BT208" i="22"/>
  <c r="BU208" i="22"/>
  <c r="BL209" i="22"/>
  <c r="BM209" i="22"/>
  <c r="BN209" i="22"/>
  <c r="BO209" i="22"/>
  <c r="BP209" i="22"/>
  <c r="BQ209" i="22"/>
  <c r="BR209" i="22"/>
  <c r="BS209" i="22"/>
  <c r="BT209" i="22"/>
  <c r="BU209" i="22"/>
  <c r="BL210" i="22"/>
  <c r="BM210" i="22"/>
  <c r="BN210" i="22"/>
  <c r="BO210" i="22"/>
  <c r="BP210" i="22"/>
  <c r="BQ210" i="22"/>
  <c r="BR210" i="22"/>
  <c r="BS210" i="22"/>
  <c r="BT210" i="22"/>
  <c r="BU210" i="22"/>
  <c r="BL211" i="22"/>
  <c r="BM211" i="22"/>
  <c r="BN211" i="22"/>
  <c r="BO211" i="22"/>
  <c r="BP211" i="22"/>
  <c r="BQ211" i="22"/>
  <c r="BR211" i="22"/>
  <c r="BS211" i="22"/>
  <c r="BT211" i="22"/>
  <c r="BU211" i="22"/>
  <c r="BL212" i="22"/>
  <c r="BM212" i="22"/>
  <c r="BN212" i="22"/>
  <c r="BO212" i="22"/>
  <c r="BP212" i="22"/>
  <c r="BQ212" i="22"/>
  <c r="BR212" i="22"/>
  <c r="BS212" i="22"/>
  <c r="BT212" i="22"/>
  <c r="BU212" i="22"/>
  <c r="BL213" i="22"/>
  <c r="BM213" i="22"/>
  <c r="BN213" i="22"/>
  <c r="BO213" i="22"/>
  <c r="BP213" i="22"/>
  <c r="BQ213" i="22"/>
  <c r="BR213" i="22"/>
  <c r="BS213" i="22"/>
  <c r="BT213" i="22"/>
  <c r="BU213" i="22"/>
  <c r="BL214" i="22"/>
  <c r="BM214" i="22"/>
  <c r="BN214" i="22"/>
  <c r="BO214" i="22"/>
  <c r="BP214" i="22"/>
  <c r="BQ214" i="22"/>
  <c r="BR214" i="22"/>
  <c r="BS214" i="22"/>
  <c r="BT214" i="22"/>
  <c r="BU214" i="22"/>
  <c r="BL215" i="22"/>
  <c r="BM215" i="22"/>
  <c r="BN215" i="22"/>
  <c r="BO215" i="22"/>
  <c r="BP215" i="22"/>
  <c r="BQ215" i="22"/>
  <c r="BR215" i="22"/>
  <c r="BS215" i="22"/>
  <c r="BT215" i="22"/>
  <c r="BU215" i="22"/>
  <c r="BL216" i="22"/>
  <c r="BM216" i="22"/>
  <c r="BN216" i="22"/>
  <c r="BO216" i="22"/>
  <c r="BP216" i="22"/>
  <c r="BQ216" i="22"/>
  <c r="BR216" i="22"/>
  <c r="BS216" i="22"/>
  <c r="BT216" i="22"/>
  <c r="BU216" i="22"/>
  <c r="BL217" i="22"/>
  <c r="BM217" i="22"/>
  <c r="BN217" i="22"/>
  <c r="BO217" i="22"/>
  <c r="BP217" i="22"/>
  <c r="BQ217" i="22"/>
  <c r="BR217" i="22"/>
  <c r="BS217" i="22"/>
  <c r="BT217" i="22"/>
  <c r="BU217" i="22"/>
  <c r="BL218" i="22"/>
  <c r="BM218" i="22"/>
  <c r="BN218" i="22"/>
  <c r="BO218" i="22"/>
  <c r="BP218" i="22"/>
  <c r="BQ218" i="22"/>
  <c r="BR218" i="22"/>
  <c r="BS218" i="22"/>
  <c r="BT218" i="22"/>
  <c r="BU218" i="22"/>
  <c r="BL219" i="22"/>
  <c r="BM219" i="22"/>
  <c r="BN219" i="22"/>
  <c r="BO219" i="22"/>
  <c r="BP219" i="22"/>
  <c r="BQ219" i="22"/>
  <c r="BR219" i="22"/>
  <c r="BS219" i="22"/>
  <c r="BT219" i="22"/>
  <c r="BU219" i="22"/>
  <c r="BL220" i="22"/>
  <c r="BM220" i="22"/>
  <c r="BN220" i="22"/>
  <c r="BO220" i="22"/>
  <c r="BP220" i="22"/>
  <c r="BQ220" i="22"/>
  <c r="BR220" i="22"/>
  <c r="BS220" i="22"/>
  <c r="BT220" i="22"/>
  <c r="BU220" i="22"/>
  <c r="BL221" i="22"/>
  <c r="BM221" i="22"/>
  <c r="BN221" i="22"/>
  <c r="BO221" i="22"/>
  <c r="BP221" i="22"/>
  <c r="BQ221" i="22"/>
  <c r="BR221" i="22"/>
  <c r="BS221" i="22"/>
  <c r="BT221" i="22"/>
  <c r="BU221" i="22"/>
  <c r="BL222" i="22"/>
  <c r="BM222" i="22"/>
  <c r="BN222" i="22"/>
  <c r="BO222" i="22"/>
  <c r="BP222" i="22"/>
  <c r="BQ222" i="22"/>
  <c r="BR222" i="22"/>
  <c r="BS222" i="22"/>
  <c r="BT222" i="22"/>
  <c r="BU222" i="22"/>
  <c r="BL223" i="22"/>
  <c r="BM223" i="22"/>
  <c r="BN223" i="22"/>
  <c r="BO223" i="22"/>
  <c r="BP223" i="22"/>
  <c r="BQ223" i="22"/>
  <c r="BR223" i="22"/>
  <c r="BS223" i="22"/>
  <c r="BT223" i="22"/>
  <c r="BU223" i="22"/>
  <c r="BL224" i="22"/>
  <c r="BM224" i="22"/>
  <c r="BN224" i="22"/>
  <c r="BO224" i="22"/>
  <c r="BP224" i="22"/>
  <c r="BQ224" i="22"/>
  <c r="BR224" i="22"/>
  <c r="BS224" i="22"/>
  <c r="BT224" i="22"/>
  <c r="BU224" i="22"/>
  <c r="BL225" i="22"/>
  <c r="BM225" i="22"/>
  <c r="BN225" i="22"/>
  <c r="BO225" i="22"/>
  <c r="BP225" i="22"/>
  <c r="BQ225" i="22"/>
  <c r="BR225" i="22"/>
  <c r="BS225" i="22"/>
  <c r="BT225" i="22"/>
  <c r="BU225" i="22"/>
  <c r="BL226" i="22"/>
  <c r="BM226" i="22"/>
  <c r="BN226" i="22"/>
  <c r="BO226" i="22"/>
  <c r="BP226" i="22"/>
  <c r="BQ226" i="22"/>
  <c r="BR226" i="22"/>
  <c r="BS226" i="22"/>
  <c r="BT226" i="22"/>
  <c r="BU226" i="22"/>
  <c r="BL227" i="22"/>
  <c r="BM227" i="22"/>
  <c r="BN227" i="22"/>
  <c r="BO227" i="22"/>
  <c r="BP227" i="22"/>
  <c r="BQ227" i="22"/>
  <c r="BR227" i="22"/>
  <c r="BS227" i="22"/>
  <c r="BT227" i="22"/>
  <c r="BU227" i="22"/>
  <c r="BL228" i="22"/>
  <c r="BM228" i="22"/>
  <c r="BN228" i="22"/>
  <c r="BO228" i="22"/>
  <c r="BP228" i="22"/>
  <c r="BQ228" i="22"/>
  <c r="BR228" i="22"/>
  <c r="BS228" i="22"/>
  <c r="BT228" i="22"/>
  <c r="BU228" i="22"/>
  <c r="BL229" i="22"/>
  <c r="BM229" i="22"/>
  <c r="BN229" i="22"/>
  <c r="BO229" i="22"/>
  <c r="BP229" i="22"/>
  <c r="BQ229" i="22"/>
  <c r="BR229" i="22"/>
  <c r="BS229" i="22"/>
  <c r="BT229" i="22"/>
  <c r="BU229" i="22"/>
  <c r="BL230" i="22"/>
  <c r="BM230" i="22"/>
  <c r="BN230" i="22"/>
  <c r="BO230" i="22"/>
  <c r="BP230" i="22"/>
  <c r="BQ230" i="22"/>
  <c r="BR230" i="22"/>
  <c r="BS230" i="22"/>
  <c r="BT230" i="22"/>
  <c r="BU230" i="22"/>
  <c r="BL231" i="22"/>
  <c r="BM231" i="22"/>
  <c r="BN231" i="22"/>
  <c r="BO231" i="22"/>
  <c r="BP231" i="22"/>
  <c r="BQ231" i="22"/>
  <c r="BR231" i="22"/>
  <c r="BS231" i="22"/>
  <c r="BT231" i="22"/>
  <c r="BU231" i="22"/>
  <c r="BL232" i="22"/>
  <c r="BM232" i="22"/>
  <c r="BN232" i="22"/>
  <c r="BO232" i="22"/>
  <c r="BP232" i="22"/>
  <c r="BQ232" i="22"/>
  <c r="BR232" i="22"/>
  <c r="BS232" i="22"/>
  <c r="BT232" i="22"/>
  <c r="BU232" i="22"/>
  <c r="BL233" i="22"/>
  <c r="BM233" i="22"/>
  <c r="BN233" i="22"/>
  <c r="BO233" i="22"/>
  <c r="BP233" i="22"/>
  <c r="BQ233" i="22"/>
  <c r="BR233" i="22"/>
  <c r="BS233" i="22"/>
  <c r="BT233" i="22"/>
  <c r="BU233" i="22"/>
  <c r="BL234" i="22"/>
  <c r="BM234" i="22"/>
  <c r="BN234" i="22"/>
  <c r="BO234" i="22"/>
  <c r="BP234" i="22"/>
  <c r="BQ234" i="22"/>
  <c r="BR234" i="22"/>
  <c r="BS234" i="22"/>
  <c r="BT234" i="22"/>
  <c r="BU234" i="22"/>
  <c r="BL235" i="22"/>
  <c r="BM235" i="22"/>
  <c r="BN235" i="22"/>
  <c r="BO235" i="22"/>
  <c r="BP235" i="22"/>
  <c r="BQ235" i="22"/>
  <c r="BR235" i="22"/>
  <c r="BS235" i="22"/>
  <c r="BT235" i="22"/>
  <c r="BU235" i="22"/>
  <c r="BL236" i="22"/>
  <c r="BM236" i="22"/>
  <c r="BN236" i="22"/>
  <c r="BO236" i="22"/>
  <c r="BP236" i="22"/>
  <c r="BQ236" i="22"/>
  <c r="BR236" i="22"/>
  <c r="BS236" i="22"/>
  <c r="BT236" i="22"/>
  <c r="BU236" i="22"/>
  <c r="BL237" i="22"/>
  <c r="BM237" i="22"/>
  <c r="BN237" i="22"/>
  <c r="BO237" i="22"/>
  <c r="BP237" i="22"/>
  <c r="BQ237" i="22"/>
  <c r="BR237" i="22"/>
  <c r="BS237" i="22"/>
  <c r="BT237" i="22"/>
  <c r="BU237" i="22"/>
  <c r="BL238" i="22"/>
  <c r="BM238" i="22"/>
  <c r="BN238" i="22"/>
  <c r="BO238" i="22"/>
  <c r="BP238" i="22"/>
  <c r="BQ238" i="22"/>
  <c r="BR238" i="22"/>
  <c r="BS238" i="22"/>
  <c r="BT238" i="22"/>
  <c r="BU238" i="22"/>
  <c r="BL239" i="22"/>
  <c r="BM239" i="22"/>
  <c r="BN239" i="22"/>
  <c r="BO239" i="22"/>
  <c r="BP239" i="22"/>
  <c r="BQ239" i="22"/>
  <c r="BR239" i="22"/>
  <c r="BS239" i="22"/>
  <c r="BT239" i="22"/>
  <c r="BU239" i="22"/>
  <c r="BL240" i="22"/>
  <c r="BM240" i="22"/>
  <c r="BN240" i="22"/>
  <c r="BO240" i="22"/>
  <c r="BP240" i="22"/>
  <c r="BQ240" i="22"/>
  <c r="BR240" i="22"/>
  <c r="BS240" i="22"/>
  <c r="BT240" i="22"/>
  <c r="BU240" i="22"/>
  <c r="BL241" i="22"/>
  <c r="BM241" i="22"/>
  <c r="BN241" i="22"/>
  <c r="BO241" i="22"/>
  <c r="BP241" i="22"/>
  <c r="BQ241" i="22"/>
  <c r="BR241" i="22"/>
  <c r="BS241" i="22"/>
  <c r="BT241" i="22"/>
  <c r="BU241" i="22"/>
  <c r="BL242" i="22"/>
  <c r="BM242" i="22"/>
  <c r="BN242" i="22"/>
  <c r="BO242" i="22"/>
  <c r="BP242" i="22"/>
  <c r="BQ242" i="22"/>
  <c r="BR242" i="22"/>
  <c r="BS242" i="22"/>
  <c r="BT242" i="22"/>
  <c r="BU242" i="22"/>
  <c r="BL243" i="22"/>
  <c r="BM243" i="22"/>
  <c r="BN243" i="22"/>
  <c r="BO243" i="22"/>
  <c r="BP243" i="22"/>
  <c r="BQ243" i="22"/>
  <c r="BR243" i="22"/>
  <c r="BS243" i="22"/>
  <c r="BT243" i="22"/>
  <c r="BU243" i="22"/>
  <c r="BL244" i="22"/>
  <c r="BM244" i="22"/>
  <c r="BN244" i="22"/>
  <c r="BO244" i="22"/>
  <c r="BP244" i="22"/>
  <c r="BQ244" i="22"/>
  <c r="BR244" i="22"/>
  <c r="BS244" i="22"/>
  <c r="BT244" i="22"/>
  <c r="BU244" i="22"/>
  <c r="BL245" i="22"/>
  <c r="BM245" i="22"/>
  <c r="BN245" i="22"/>
  <c r="BO245" i="22"/>
  <c r="BP245" i="22"/>
  <c r="BQ245" i="22"/>
  <c r="BR245" i="22"/>
  <c r="BS245" i="22"/>
  <c r="BT245" i="22"/>
  <c r="BU245" i="22"/>
  <c r="BL246" i="22"/>
  <c r="BM246" i="22"/>
  <c r="BN246" i="22"/>
  <c r="BO246" i="22"/>
  <c r="BP246" i="22"/>
  <c r="BQ246" i="22"/>
  <c r="BR246" i="22"/>
  <c r="BS246" i="22"/>
  <c r="BT246" i="22"/>
  <c r="BU246" i="22"/>
  <c r="BL247" i="22"/>
  <c r="BM247" i="22"/>
  <c r="BN247" i="22"/>
  <c r="BO247" i="22"/>
  <c r="BP247" i="22"/>
  <c r="BQ247" i="22"/>
  <c r="BR247" i="22"/>
  <c r="BS247" i="22"/>
  <c r="BT247" i="22"/>
  <c r="BU247" i="22"/>
  <c r="BL248" i="22"/>
  <c r="BM248" i="22"/>
  <c r="BN248" i="22"/>
  <c r="BO248" i="22"/>
  <c r="BP248" i="22"/>
  <c r="BQ248" i="22"/>
  <c r="BR248" i="22"/>
  <c r="BS248" i="22"/>
  <c r="BT248" i="22"/>
  <c r="BU248" i="22"/>
  <c r="BL249" i="22"/>
  <c r="BM249" i="22"/>
  <c r="BN249" i="22"/>
  <c r="BO249" i="22"/>
  <c r="BP249" i="22"/>
  <c r="BQ249" i="22"/>
  <c r="BR249" i="22"/>
  <c r="BS249" i="22"/>
  <c r="BT249" i="22"/>
  <c r="BU249" i="22"/>
  <c r="BL250" i="22"/>
  <c r="BM250" i="22"/>
  <c r="BN250" i="22"/>
  <c r="BO250" i="22"/>
  <c r="BP250" i="22"/>
  <c r="BQ250" i="22"/>
  <c r="BR250" i="22"/>
  <c r="BS250" i="22"/>
  <c r="BT250" i="22"/>
  <c r="BU250" i="22"/>
  <c r="BL251" i="22"/>
  <c r="BM251" i="22"/>
  <c r="BN251" i="22"/>
  <c r="BO251" i="22"/>
  <c r="BP251" i="22"/>
  <c r="BQ251" i="22"/>
  <c r="BR251" i="22"/>
  <c r="BS251" i="22"/>
  <c r="BT251" i="22"/>
  <c r="BU251" i="22"/>
  <c r="BL252" i="22"/>
  <c r="BM252" i="22"/>
  <c r="BN252" i="22"/>
  <c r="BO252" i="22"/>
  <c r="BP252" i="22"/>
  <c r="BQ252" i="22"/>
  <c r="BR252" i="22"/>
  <c r="BS252" i="22"/>
  <c r="BT252" i="22"/>
  <c r="BU252" i="22"/>
  <c r="BL253" i="22"/>
  <c r="BM253" i="22"/>
  <c r="BN253" i="22"/>
  <c r="BO253" i="22"/>
  <c r="BP253" i="22"/>
  <c r="BQ253" i="22"/>
  <c r="BR253" i="22"/>
  <c r="BS253" i="22"/>
  <c r="BT253" i="22"/>
  <c r="BU253" i="22"/>
  <c r="BL254" i="22"/>
  <c r="BM254" i="22"/>
  <c r="BN254" i="22"/>
  <c r="BO254" i="22"/>
  <c r="BP254" i="22"/>
  <c r="BQ254" i="22"/>
  <c r="BR254" i="22"/>
  <c r="BS254" i="22"/>
  <c r="BT254" i="22"/>
  <c r="BU254" i="22"/>
  <c r="BL255" i="22"/>
  <c r="BM255" i="22"/>
  <c r="BN255" i="22"/>
  <c r="BO255" i="22"/>
  <c r="BP255" i="22"/>
  <c r="BQ255" i="22"/>
  <c r="BR255" i="22"/>
  <c r="BS255" i="22"/>
  <c r="BT255" i="22"/>
  <c r="BU255" i="22"/>
  <c r="BL256" i="22"/>
  <c r="BM256" i="22"/>
  <c r="BN256" i="22"/>
  <c r="BO256" i="22"/>
  <c r="BP256" i="22"/>
  <c r="BQ256" i="22"/>
  <c r="BR256" i="22"/>
  <c r="BS256" i="22"/>
  <c r="BT256" i="22"/>
  <c r="BU256" i="22"/>
  <c r="BL257" i="22"/>
  <c r="BM257" i="22"/>
  <c r="BN257" i="22"/>
  <c r="BO257" i="22"/>
  <c r="BP257" i="22"/>
  <c r="BQ257" i="22"/>
  <c r="BR257" i="22"/>
  <c r="BS257" i="22"/>
  <c r="BT257" i="22"/>
  <c r="BU257" i="22"/>
  <c r="BL258" i="22"/>
  <c r="BM258" i="22"/>
  <c r="BN258" i="22"/>
  <c r="BO258" i="22"/>
  <c r="BP258" i="22"/>
  <c r="BQ258" i="22"/>
  <c r="BR258" i="22"/>
  <c r="BS258" i="22"/>
  <c r="BT258" i="22"/>
  <c r="BU258" i="22"/>
  <c r="BL259" i="22"/>
  <c r="BM259" i="22"/>
  <c r="BN259" i="22"/>
  <c r="BO259" i="22"/>
  <c r="BP259" i="22"/>
  <c r="BQ259" i="22"/>
  <c r="BR259" i="22"/>
  <c r="BS259" i="22"/>
  <c r="BT259" i="22"/>
  <c r="BU259" i="22"/>
  <c r="BL260" i="22"/>
  <c r="BM260" i="22"/>
  <c r="BN260" i="22"/>
  <c r="BO260" i="22"/>
  <c r="BP260" i="22"/>
  <c r="BQ260" i="22"/>
  <c r="BR260" i="22"/>
  <c r="BS260" i="22"/>
  <c r="BT260" i="22"/>
  <c r="BU260" i="22"/>
  <c r="BL261" i="22"/>
  <c r="BM261" i="22"/>
  <c r="BN261" i="22"/>
  <c r="BO261" i="22"/>
  <c r="BP261" i="22"/>
  <c r="BQ261" i="22"/>
  <c r="BR261" i="22"/>
  <c r="BS261" i="22"/>
  <c r="BT261" i="22"/>
  <c r="BU261" i="22"/>
  <c r="BL262" i="22"/>
  <c r="BM262" i="22"/>
  <c r="BN262" i="22"/>
  <c r="BO262" i="22"/>
  <c r="BP262" i="22"/>
  <c r="BQ262" i="22"/>
  <c r="BR262" i="22"/>
  <c r="BS262" i="22"/>
  <c r="BT262" i="22"/>
  <c r="BU262" i="22"/>
  <c r="BL263" i="22"/>
  <c r="BM263" i="22"/>
  <c r="BN263" i="22"/>
  <c r="BO263" i="22"/>
  <c r="BP263" i="22"/>
  <c r="BQ263" i="22"/>
  <c r="BR263" i="22"/>
  <c r="BS263" i="22"/>
  <c r="BT263" i="22"/>
  <c r="BU263" i="22"/>
  <c r="BL264" i="22"/>
  <c r="BM264" i="22"/>
  <c r="BN264" i="22"/>
  <c r="BO264" i="22"/>
  <c r="BP264" i="22"/>
  <c r="BQ264" i="22"/>
  <c r="BR264" i="22"/>
  <c r="BS264" i="22"/>
  <c r="BT264" i="22"/>
  <c r="BU264" i="22"/>
  <c r="BL265" i="22"/>
  <c r="BM265" i="22"/>
  <c r="BN265" i="22"/>
  <c r="BO265" i="22"/>
  <c r="BP265" i="22"/>
  <c r="BQ265" i="22"/>
  <c r="BR265" i="22"/>
  <c r="BS265" i="22"/>
  <c r="BT265" i="22"/>
  <c r="BU265" i="22"/>
  <c r="BL266" i="22"/>
  <c r="BM266" i="22"/>
  <c r="BN266" i="22"/>
  <c r="BO266" i="22"/>
  <c r="BP266" i="22"/>
  <c r="BQ266" i="22"/>
  <c r="BR266" i="22"/>
  <c r="BS266" i="22"/>
  <c r="BT266" i="22"/>
  <c r="BU266" i="22"/>
  <c r="BL267" i="22"/>
  <c r="BM267" i="22"/>
  <c r="BN267" i="22"/>
  <c r="BO267" i="22"/>
  <c r="BP267" i="22"/>
  <c r="BQ267" i="22"/>
  <c r="BR267" i="22"/>
  <c r="BS267" i="22"/>
  <c r="BT267" i="22"/>
  <c r="BU267" i="22"/>
  <c r="BL268" i="22"/>
  <c r="BM268" i="22"/>
  <c r="BN268" i="22"/>
  <c r="BO268" i="22"/>
  <c r="BP268" i="22"/>
  <c r="BQ268" i="22"/>
  <c r="BR268" i="22"/>
  <c r="BS268" i="22"/>
  <c r="BT268" i="22"/>
  <c r="BU268" i="22"/>
  <c r="BL269" i="22"/>
  <c r="BM269" i="22"/>
  <c r="BN269" i="22"/>
  <c r="BO269" i="22"/>
  <c r="BP269" i="22"/>
  <c r="BQ269" i="22"/>
  <c r="BR269" i="22"/>
  <c r="BS269" i="22"/>
  <c r="BT269" i="22"/>
  <c r="BU269" i="22"/>
  <c r="C180" i="22" l="1"/>
  <c r="D180" i="22"/>
  <c r="E180" i="22"/>
  <c r="F180" i="22"/>
  <c r="G180" i="22"/>
  <c r="H180" i="22"/>
  <c r="I180" i="22"/>
  <c r="J180" i="22"/>
  <c r="K180" i="22"/>
  <c r="L180" i="22"/>
  <c r="M180" i="22"/>
  <c r="N180" i="22"/>
  <c r="O180" i="22"/>
  <c r="P180" i="22"/>
  <c r="Q180" i="22"/>
  <c r="R180" i="22"/>
  <c r="S180" i="22"/>
  <c r="T180" i="22"/>
  <c r="U180" i="22"/>
  <c r="V180" i="22"/>
  <c r="W180" i="22"/>
  <c r="X180" i="22"/>
  <c r="Y180" i="22"/>
  <c r="Z180" i="22"/>
  <c r="AA180" i="22"/>
  <c r="AB180" i="22"/>
  <c r="AC180" i="22"/>
  <c r="AD180" i="22"/>
  <c r="AE180" i="22"/>
  <c r="AF180" i="22"/>
  <c r="AG180" i="22"/>
  <c r="AH180" i="22"/>
  <c r="AI180" i="22"/>
  <c r="AJ180" i="22"/>
  <c r="AK180" i="22"/>
  <c r="AL180" i="22"/>
  <c r="AM180" i="22"/>
  <c r="AN180" i="22"/>
  <c r="AO180" i="22"/>
  <c r="AP180" i="22"/>
  <c r="AQ180" i="22"/>
  <c r="AR180" i="22"/>
  <c r="AS180" i="22"/>
  <c r="AT180" i="22"/>
  <c r="AU180" i="22"/>
  <c r="AV180" i="22"/>
  <c r="AW180" i="22"/>
  <c r="AX180" i="22"/>
  <c r="AY180" i="22"/>
  <c r="AZ180" i="22"/>
  <c r="BA180" i="22"/>
  <c r="BB180" i="22"/>
  <c r="BC180" i="22"/>
  <c r="BD180" i="22"/>
  <c r="BE180" i="22"/>
  <c r="BF180" i="22"/>
  <c r="BG180" i="22"/>
  <c r="BH180" i="22"/>
  <c r="BI180" i="22"/>
  <c r="BJ180" i="22"/>
  <c r="BK180" i="22"/>
  <c r="A247" i="22" l="1"/>
  <c r="AM3" i="22"/>
  <c r="AN3" i="22"/>
  <c r="AO3" i="22"/>
  <c r="AP3" i="22"/>
  <c r="AQ3" i="22"/>
  <c r="AR3" i="22"/>
  <c r="AS3" i="22"/>
  <c r="AT3" i="22"/>
  <c r="AU3" i="22"/>
  <c r="AV3" i="22"/>
  <c r="AW3" i="22"/>
  <c r="AX3" i="22"/>
  <c r="AY3" i="22"/>
  <c r="AZ3" i="22"/>
  <c r="BA3" i="22"/>
  <c r="BB3" i="22"/>
  <c r="BC3" i="22"/>
  <c r="BD3" i="22"/>
  <c r="BE3" i="22"/>
  <c r="BF3" i="22"/>
  <c r="BG3" i="22"/>
  <c r="BH3" i="22"/>
  <c r="BI3" i="22"/>
  <c r="BJ3" i="22"/>
  <c r="BK3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AZ4" i="22"/>
  <c r="BA4" i="22"/>
  <c r="BB4" i="22"/>
  <c r="BC4" i="22"/>
  <c r="BD4" i="22"/>
  <c r="BE4" i="22"/>
  <c r="BF4" i="22"/>
  <c r="BG4" i="22"/>
  <c r="BH4" i="22"/>
  <c r="BI4" i="22"/>
  <c r="BJ4" i="22"/>
  <c r="BK4" i="22"/>
  <c r="AM5" i="22"/>
  <c r="AN5" i="22"/>
  <c r="AO5" i="22"/>
  <c r="AP5" i="22"/>
  <c r="AQ5" i="22"/>
  <c r="AR5" i="22"/>
  <c r="AS5" i="22"/>
  <c r="AT5" i="22"/>
  <c r="AU5" i="22"/>
  <c r="AV5" i="22"/>
  <c r="AW5" i="22"/>
  <c r="AX5" i="22"/>
  <c r="AY5" i="22"/>
  <c r="AZ5" i="22"/>
  <c r="BA5" i="22"/>
  <c r="BB5" i="22"/>
  <c r="BC5" i="22"/>
  <c r="BD5" i="22"/>
  <c r="BE5" i="22"/>
  <c r="BF5" i="22"/>
  <c r="BG5" i="22"/>
  <c r="BH5" i="22"/>
  <c r="BI5" i="22"/>
  <c r="BJ5" i="22"/>
  <c r="BK5" i="22"/>
  <c r="AM6" i="22"/>
  <c r="AN6" i="22"/>
  <c r="AO6" i="22"/>
  <c r="AP6" i="22"/>
  <c r="AQ6" i="22"/>
  <c r="AR6" i="22"/>
  <c r="AS6" i="22"/>
  <c r="AT6" i="22"/>
  <c r="AU6" i="22"/>
  <c r="AV6" i="22"/>
  <c r="AW6" i="22"/>
  <c r="AX6" i="22"/>
  <c r="AY6" i="22"/>
  <c r="AZ6" i="22"/>
  <c r="BA6" i="22"/>
  <c r="BB6" i="22"/>
  <c r="BC6" i="22"/>
  <c r="BD6" i="22"/>
  <c r="BE6" i="22"/>
  <c r="BF6" i="22"/>
  <c r="BG6" i="22"/>
  <c r="BH6" i="22"/>
  <c r="BI6" i="22"/>
  <c r="BJ6" i="22"/>
  <c r="BK6" i="22"/>
  <c r="AM7" i="22"/>
  <c r="AN7" i="22"/>
  <c r="AO7" i="22"/>
  <c r="AP7" i="22"/>
  <c r="AQ7" i="22"/>
  <c r="AR7" i="22"/>
  <c r="AS7" i="22"/>
  <c r="AT7" i="22"/>
  <c r="AU7" i="22"/>
  <c r="AV7" i="22"/>
  <c r="AW7" i="22"/>
  <c r="AX7" i="22"/>
  <c r="AY7" i="22"/>
  <c r="AZ7" i="22"/>
  <c r="BA7" i="22"/>
  <c r="BB7" i="22"/>
  <c r="BC7" i="22"/>
  <c r="BD7" i="22"/>
  <c r="BE7" i="22"/>
  <c r="BF7" i="22"/>
  <c r="BG7" i="22"/>
  <c r="BH7" i="22"/>
  <c r="BI7" i="22"/>
  <c r="BJ7" i="22"/>
  <c r="BK7" i="22"/>
  <c r="AM8" i="22"/>
  <c r="AN8" i="22"/>
  <c r="AO8" i="22"/>
  <c r="AP8" i="22"/>
  <c r="AQ8" i="22"/>
  <c r="AR8" i="22"/>
  <c r="AS8" i="22"/>
  <c r="AT8" i="22"/>
  <c r="AU8" i="22"/>
  <c r="AV8" i="22"/>
  <c r="AW8" i="22"/>
  <c r="AX8" i="22"/>
  <c r="AY8" i="22"/>
  <c r="AZ8" i="22"/>
  <c r="BA8" i="22"/>
  <c r="BB8" i="22"/>
  <c r="BC8" i="22"/>
  <c r="BD8" i="22"/>
  <c r="BE8" i="22"/>
  <c r="BF8" i="22"/>
  <c r="BG8" i="22"/>
  <c r="BH8" i="22"/>
  <c r="BI8" i="22"/>
  <c r="BJ8" i="22"/>
  <c r="BK8" i="22"/>
  <c r="AM9" i="22"/>
  <c r="AN9" i="22"/>
  <c r="AO9" i="22"/>
  <c r="AP9" i="22"/>
  <c r="AQ9" i="22"/>
  <c r="AR9" i="22"/>
  <c r="AS9" i="22"/>
  <c r="AT9" i="22"/>
  <c r="AU9" i="22"/>
  <c r="AV9" i="22"/>
  <c r="AW9" i="22"/>
  <c r="AX9" i="22"/>
  <c r="AY9" i="22"/>
  <c r="AZ9" i="22"/>
  <c r="BA9" i="22"/>
  <c r="BB9" i="22"/>
  <c r="BC9" i="22"/>
  <c r="BD9" i="22"/>
  <c r="BE9" i="22"/>
  <c r="BF9" i="22"/>
  <c r="BG9" i="22"/>
  <c r="BH9" i="22"/>
  <c r="BI9" i="22"/>
  <c r="BJ9" i="22"/>
  <c r="BK9" i="22"/>
  <c r="AM10" i="22"/>
  <c r="AN10" i="22"/>
  <c r="AO10" i="22"/>
  <c r="AP10" i="22"/>
  <c r="AQ10" i="22"/>
  <c r="AR10" i="22"/>
  <c r="AS10" i="22"/>
  <c r="AT10" i="22"/>
  <c r="AU10" i="22"/>
  <c r="AV10" i="22"/>
  <c r="AW10" i="22"/>
  <c r="AX10" i="22"/>
  <c r="AY10" i="22"/>
  <c r="AZ10" i="22"/>
  <c r="BA10" i="22"/>
  <c r="BB10" i="22"/>
  <c r="BC10" i="22"/>
  <c r="BD10" i="22"/>
  <c r="BE10" i="22"/>
  <c r="BF10" i="22"/>
  <c r="BG10" i="22"/>
  <c r="BH10" i="22"/>
  <c r="BI10" i="22"/>
  <c r="BJ10" i="22"/>
  <c r="BK10" i="22"/>
  <c r="AM11" i="22"/>
  <c r="AN11" i="22"/>
  <c r="AO11" i="22"/>
  <c r="AP11" i="22"/>
  <c r="AQ11" i="22"/>
  <c r="AR11" i="22"/>
  <c r="AS11" i="22"/>
  <c r="AT11" i="22"/>
  <c r="AU11" i="22"/>
  <c r="AV11" i="22"/>
  <c r="AW11" i="22"/>
  <c r="AX11" i="22"/>
  <c r="AY11" i="22"/>
  <c r="AZ11" i="22"/>
  <c r="BA11" i="22"/>
  <c r="BB11" i="22"/>
  <c r="BC11" i="22"/>
  <c r="BD11" i="22"/>
  <c r="BE11" i="22"/>
  <c r="BF11" i="22"/>
  <c r="BG11" i="22"/>
  <c r="BH11" i="22"/>
  <c r="BI11" i="22"/>
  <c r="BJ11" i="22"/>
  <c r="BK11" i="22"/>
  <c r="AM12" i="22"/>
  <c r="AN12" i="22"/>
  <c r="AO12" i="22"/>
  <c r="AP12" i="22"/>
  <c r="AQ12" i="22"/>
  <c r="AR12" i="22"/>
  <c r="AS12" i="22"/>
  <c r="AT12" i="22"/>
  <c r="AU12" i="22"/>
  <c r="AV12" i="22"/>
  <c r="AW12" i="22"/>
  <c r="AX12" i="22"/>
  <c r="AY12" i="22"/>
  <c r="AZ12" i="22"/>
  <c r="BA12" i="22"/>
  <c r="BB12" i="22"/>
  <c r="BC12" i="22"/>
  <c r="BD12" i="22"/>
  <c r="BE12" i="22"/>
  <c r="BF12" i="22"/>
  <c r="BG12" i="22"/>
  <c r="BH12" i="22"/>
  <c r="BI12" i="22"/>
  <c r="BJ12" i="22"/>
  <c r="BK12" i="22"/>
  <c r="AM13" i="22"/>
  <c r="AN13" i="22"/>
  <c r="AO13" i="22"/>
  <c r="AP13" i="22"/>
  <c r="AQ13" i="22"/>
  <c r="AR13" i="22"/>
  <c r="AS13" i="22"/>
  <c r="AT13" i="22"/>
  <c r="AU13" i="22"/>
  <c r="AV13" i="22"/>
  <c r="AW13" i="22"/>
  <c r="AX13" i="22"/>
  <c r="AY13" i="22"/>
  <c r="AZ13" i="22"/>
  <c r="BA13" i="22"/>
  <c r="BB13" i="22"/>
  <c r="BC13" i="22"/>
  <c r="BD13" i="22"/>
  <c r="BE13" i="22"/>
  <c r="BF13" i="22"/>
  <c r="BG13" i="22"/>
  <c r="BH13" i="22"/>
  <c r="BI13" i="22"/>
  <c r="BJ13" i="22"/>
  <c r="BK13" i="22"/>
  <c r="AM14" i="22"/>
  <c r="AN14" i="22"/>
  <c r="AO14" i="22"/>
  <c r="AP14" i="22"/>
  <c r="AQ14" i="22"/>
  <c r="AR14" i="22"/>
  <c r="AS14" i="22"/>
  <c r="AT14" i="22"/>
  <c r="AU14" i="22"/>
  <c r="AV14" i="22"/>
  <c r="AW14" i="22"/>
  <c r="AX14" i="22"/>
  <c r="AY14" i="22"/>
  <c r="AZ14" i="22"/>
  <c r="BA14" i="22"/>
  <c r="BB14" i="22"/>
  <c r="BC14" i="22"/>
  <c r="BD14" i="22"/>
  <c r="BE14" i="22"/>
  <c r="BF14" i="22"/>
  <c r="BG14" i="22"/>
  <c r="BH14" i="22"/>
  <c r="BI14" i="22"/>
  <c r="BJ14" i="22"/>
  <c r="BK14" i="22"/>
  <c r="AM15" i="22"/>
  <c r="AN15" i="22"/>
  <c r="AO15" i="22"/>
  <c r="AP15" i="22"/>
  <c r="AQ15" i="22"/>
  <c r="AR15" i="22"/>
  <c r="AS15" i="22"/>
  <c r="AT15" i="22"/>
  <c r="AU15" i="22"/>
  <c r="AV15" i="22"/>
  <c r="AW15" i="22"/>
  <c r="AX15" i="22"/>
  <c r="AY15" i="22"/>
  <c r="AZ15" i="22"/>
  <c r="BA15" i="22"/>
  <c r="BB15" i="22"/>
  <c r="BC15" i="22"/>
  <c r="BD15" i="22"/>
  <c r="BE15" i="22"/>
  <c r="BF15" i="22"/>
  <c r="BG15" i="22"/>
  <c r="BH15" i="22"/>
  <c r="BI15" i="22"/>
  <c r="BJ15" i="22"/>
  <c r="BK15" i="22"/>
  <c r="AM16" i="22"/>
  <c r="AN16" i="22"/>
  <c r="AO16" i="22"/>
  <c r="AP16" i="22"/>
  <c r="AQ16" i="22"/>
  <c r="AR16" i="22"/>
  <c r="AS16" i="22"/>
  <c r="AT16" i="22"/>
  <c r="AU16" i="22"/>
  <c r="AV16" i="22"/>
  <c r="AW16" i="22"/>
  <c r="AX16" i="22"/>
  <c r="AY16" i="22"/>
  <c r="AZ16" i="22"/>
  <c r="BA16" i="22"/>
  <c r="BB16" i="22"/>
  <c r="BC16" i="22"/>
  <c r="BD16" i="22"/>
  <c r="BE16" i="22"/>
  <c r="BF16" i="22"/>
  <c r="BG16" i="22"/>
  <c r="BH16" i="22"/>
  <c r="BI16" i="22"/>
  <c r="BJ16" i="22"/>
  <c r="BK16" i="22"/>
  <c r="AM17" i="22"/>
  <c r="AN17" i="22"/>
  <c r="AO17" i="22"/>
  <c r="AP17" i="22"/>
  <c r="AQ17" i="22"/>
  <c r="AR17" i="22"/>
  <c r="AS17" i="22"/>
  <c r="AT17" i="22"/>
  <c r="AU17" i="22"/>
  <c r="AV17" i="22"/>
  <c r="AW17" i="22"/>
  <c r="AX17" i="22"/>
  <c r="AY17" i="22"/>
  <c r="AZ17" i="22"/>
  <c r="BA17" i="22"/>
  <c r="BB17" i="22"/>
  <c r="BC17" i="22"/>
  <c r="BD17" i="22"/>
  <c r="BE17" i="22"/>
  <c r="BF17" i="22"/>
  <c r="BG17" i="22"/>
  <c r="BH17" i="22"/>
  <c r="BI17" i="22"/>
  <c r="BJ17" i="22"/>
  <c r="BK17" i="22"/>
  <c r="AM18" i="22"/>
  <c r="AN18" i="22"/>
  <c r="AO18" i="22"/>
  <c r="AP18" i="22"/>
  <c r="AQ18" i="22"/>
  <c r="AR18" i="22"/>
  <c r="AS18" i="22"/>
  <c r="AT18" i="22"/>
  <c r="AU18" i="22"/>
  <c r="AV18" i="22"/>
  <c r="AW18" i="22"/>
  <c r="AX18" i="22"/>
  <c r="AY18" i="22"/>
  <c r="AZ18" i="22"/>
  <c r="BA18" i="22"/>
  <c r="BB18" i="22"/>
  <c r="BC18" i="22"/>
  <c r="BD18" i="22"/>
  <c r="BE18" i="22"/>
  <c r="BF18" i="22"/>
  <c r="BG18" i="22"/>
  <c r="BH18" i="22"/>
  <c r="BI18" i="22"/>
  <c r="BJ18" i="22"/>
  <c r="BK18" i="22"/>
  <c r="AM19" i="22"/>
  <c r="AN19" i="22"/>
  <c r="AO19" i="22"/>
  <c r="AP19" i="22"/>
  <c r="AQ19" i="22"/>
  <c r="AR19" i="22"/>
  <c r="AS19" i="22"/>
  <c r="AT19" i="22"/>
  <c r="AU19" i="22"/>
  <c r="AV19" i="22"/>
  <c r="AW19" i="22"/>
  <c r="AX19" i="22"/>
  <c r="AY19" i="22"/>
  <c r="AZ19" i="22"/>
  <c r="BA19" i="22"/>
  <c r="BB19" i="22"/>
  <c r="BC19" i="22"/>
  <c r="BD19" i="22"/>
  <c r="BE19" i="22"/>
  <c r="BF19" i="22"/>
  <c r="BG19" i="22"/>
  <c r="BH19" i="22"/>
  <c r="BI19" i="22"/>
  <c r="BJ19" i="22"/>
  <c r="BK19" i="22"/>
  <c r="AM20" i="22"/>
  <c r="AN20" i="22"/>
  <c r="AO20" i="22"/>
  <c r="AP20" i="22"/>
  <c r="AQ20" i="22"/>
  <c r="AR20" i="22"/>
  <c r="AS20" i="22"/>
  <c r="AT20" i="22"/>
  <c r="AU20" i="22"/>
  <c r="AV20" i="22"/>
  <c r="AW20" i="22"/>
  <c r="AX20" i="22"/>
  <c r="AY20" i="22"/>
  <c r="AZ20" i="22"/>
  <c r="BA20" i="22"/>
  <c r="BB20" i="22"/>
  <c r="BC20" i="22"/>
  <c r="BD20" i="22"/>
  <c r="BE20" i="22"/>
  <c r="BF20" i="22"/>
  <c r="BG20" i="22"/>
  <c r="BH20" i="22"/>
  <c r="BI20" i="22"/>
  <c r="BJ20" i="22"/>
  <c r="BK20" i="22"/>
  <c r="AM21" i="22"/>
  <c r="AN21" i="22"/>
  <c r="AO21" i="22"/>
  <c r="AP21" i="22"/>
  <c r="AQ21" i="22"/>
  <c r="AR21" i="22"/>
  <c r="AS21" i="22"/>
  <c r="AT21" i="22"/>
  <c r="AU21" i="22"/>
  <c r="AV21" i="22"/>
  <c r="AW21" i="22"/>
  <c r="AX21" i="22"/>
  <c r="AY21" i="22"/>
  <c r="AZ21" i="22"/>
  <c r="BA21" i="22"/>
  <c r="BB21" i="22"/>
  <c r="BC21" i="22"/>
  <c r="BD21" i="22"/>
  <c r="BE21" i="22"/>
  <c r="BF21" i="22"/>
  <c r="BG21" i="22"/>
  <c r="BH21" i="22"/>
  <c r="BI21" i="22"/>
  <c r="BJ21" i="22"/>
  <c r="BK21" i="22"/>
  <c r="AM22" i="22"/>
  <c r="AN22" i="22"/>
  <c r="AO22" i="22"/>
  <c r="AP22" i="22"/>
  <c r="AQ22" i="22"/>
  <c r="AR22" i="22"/>
  <c r="AS22" i="22"/>
  <c r="AT22" i="22"/>
  <c r="AU22" i="22"/>
  <c r="AV22" i="22"/>
  <c r="AW22" i="22"/>
  <c r="AX22" i="22"/>
  <c r="AY22" i="22"/>
  <c r="AZ22" i="22"/>
  <c r="BA22" i="22"/>
  <c r="BB22" i="22"/>
  <c r="BC22" i="22"/>
  <c r="BD22" i="22"/>
  <c r="BE22" i="22"/>
  <c r="BF22" i="22"/>
  <c r="BG22" i="22"/>
  <c r="BH22" i="22"/>
  <c r="BI22" i="22"/>
  <c r="BJ22" i="22"/>
  <c r="BK22" i="22"/>
  <c r="AM23" i="22"/>
  <c r="AN23" i="22"/>
  <c r="AO23" i="22"/>
  <c r="AP23" i="22"/>
  <c r="AQ23" i="22"/>
  <c r="AR23" i="22"/>
  <c r="AS23" i="22"/>
  <c r="AT23" i="22"/>
  <c r="AU23" i="22"/>
  <c r="AV23" i="22"/>
  <c r="AW23" i="22"/>
  <c r="AX23" i="22"/>
  <c r="AY23" i="22"/>
  <c r="AZ23" i="22"/>
  <c r="BA23" i="22"/>
  <c r="BB23" i="22"/>
  <c r="BC23" i="22"/>
  <c r="BD23" i="22"/>
  <c r="BE23" i="22"/>
  <c r="BF23" i="22"/>
  <c r="BG23" i="22"/>
  <c r="BH23" i="22"/>
  <c r="BI23" i="22"/>
  <c r="BJ23" i="22"/>
  <c r="BK23" i="22"/>
  <c r="AM24" i="22"/>
  <c r="AN24" i="22"/>
  <c r="AO24" i="22"/>
  <c r="AP24" i="22"/>
  <c r="AQ24" i="22"/>
  <c r="AR24" i="22"/>
  <c r="AS24" i="22"/>
  <c r="AT24" i="22"/>
  <c r="AU24" i="22"/>
  <c r="AV24" i="22"/>
  <c r="AW24" i="22"/>
  <c r="AX24" i="22"/>
  <c r="AY24" i="22"/>
  <c r="AZ24" i="22"/>
  <c r="BA24" i="22"/>
  <c r="BB24" i="22"/>
  <c r="BC24" i="22"/>
  <c r="BD24" i="22"/>
  <c r="BE24" i="22"/>
  <c r="BF24" i="22"/>
  <c r="BG24" i="22"/>
  <c r="BH24" i="22"/>
  <c r="BI24" i="22"/>
  <c r="BJ24" i="22"/>
  <c r="BK24" i="22"/>
  <c r="AM25" i="22"/>
  <c r="AN25" i="22"/>
  <c r="AO25" i="22"/>
  <c r="AP25" i="22"/>
  <c r="AQ25" i="22"/>
  <c r="AR25" i="22"/>
  <c r="AS25" i="22"/>
  <c r="AT25" i="22"/>
  <c r="AU25" i="22"/>
  <c r="AV25" i="22"/>
  <c r="AW25" i="22"/>
  <c r="AX25" i="22"/>
  <c r="AY25" i="22"/>
  <c r="AZ25" i="22"/>
  <c r="BA25" i="22"/>
  <c r="BB25" i="22"/>
  <c r="BC25" i="22"/>
  <c r="BD25" i="22"/>
  <c r="BE25" i="22"/>
  <c r="BF25" i="22"/>
  <c r="BG25" i="22"/>
  <c r="BH25" i="22"/>
  <c r="BI25" i="22"/>
  <c r="BJ25" i="22"/>
  <c r="BK25" i="22"/>
  <c r="AM26" i="22"/>
  <c r="AN26" i="22"/>
  <c r="AO26" i="22"/>
  <c r="AP26" i="22"/>
  <c r="AQ26" i="22"/>
  <c r="AR26" i="22"/>
  <c r="AS26" i="22"/>
  <c r="AT26" i="22"/>
  <c r="AU26" i="22"/>
  <c r="AV26" i="22"/>
  <c r="AW26" i="22"/>
  <c r="AX26" i="22"/>
  <c r="AY26" i="22"/>
  <c r="AZ26" i="22"/>
  <c r="BA26" i="22"/>
  <c r="BB26" i="22"/>
  <c r="BC26" i="22"/>
  <c r="BD26" i="22"/>
  <c r="BE26" i="22"/>
  <c r="BF26" i="22"/>
  <c r="BG26" i="22"/>
  <c r="BH26" i="22"/>
  <c r="BI26" i="22"/>
  <c r="BJ26" i="22"/>
  <c r="BK26" i="22"/>
  <c r="AM27" i="22"/>
  <c r="AN27" i="22"/>
  <c r="AO27" i="22"/>
  <c r="AP27" i="22"/>
  <c r="AQ27" i="22"/>
  <c r="AR27" i="22"/>
  <c r="AS27" i="22"/>
  <c r="AT27" i="22"/>
  <c r="AU27" i="22"/>
  <c r="AV27" i="22"/>
  <c r="AW27" i="22"/>
  <c r="AX27" i="22"/>
  <c r="AY27" i="22"/>
  <c r="AZ27" i="22"/>
  <c r="BA27" i="22"/>
  <c r="BB27" i="22"/>
  <c r="BC27" i="22"/>
  <c r="BD27" i="22"/>
  <c r="BE27" i="22"/>
  <c r="BF27" i="22"/>
  <c r="BG27" i="22"/>
  <c r="BH27" i="22"/>
  <c r="BI27" i="22"/>
  <c r="BJ27" i="22"/>
  <c r="BK27" i="22"/>
  <c r="AM28" i="22"/>
  <c r="AN28" i="22"/>
  <c r="AO28" i="22"/>
  <c r="AP28" i="22"/>
  <c r="AQ28" i="22"/>
  <c r="AR28" i="22"/>
  <c r="AS28" i="22"/>
  <c r="AT28" i="22"/>
  <c r="AU28" i="22"/>
  <c r="AV28" i="22"/>
  <c r="AW28" i="22"/>
  <c r="AX28" i="22"/>
  <c r="AY28" i="22"/>
  <c r="AZ28" i="22"/>
  <c r="BA28" i="22"/>
  <c r="BB28" i="22"/>
  <c r="BC28" i="22"/>
  <c r="BD28" i="22"/>
  <c r="BE28" i="22"/>
  <c r="BF28" i="22"/>
  <c r="BG28" i="22"/>
  <c r="BH28" i="22"/>
  <c r="BI28" i="22"/>
  <c r="BJ28" i="22"/>
  <c r="BK28" i="22"/>
  <c r="AM29" i="22"/>
  <c r="AN29" i="22"/>
  <c r="AO29" i="22"/>
  <c r="AP29" i="22"/>
  <c r="AQ29" i="22"/>
  <c r="AR29" i="22"/>
  <c r="AS29" i="22"/>
  <c r="AT29" i="22"/>
  <c r="AU29" i="22"/>
  <c r="AV29" i="22"/>
  <c r="AW29" i="22"/>
  <c r="AX29" i="22"/>
  <c r="AY29" i="22"/>
  <c r="AZ29" i="22"/>
  <c r="BA29" i="22"/>
  <c r="BB29" i="22"/>
  <c r="BC29" i="22"/>
  <c r="BD29" i="22"/>
  <c r="BE29" i="22"/>
  <c r="BF29" i="22"/>
  <c r="BG29" i="22"/>
  <c r="BH29" i="22"/>
  <c r="BI29" i="22"/>
  <c r="BJ29" i="22"/>
  <c r="BK29" i="22"/>
  <c r="AM30" i="22"/>
  <c r="AN30" i="22"/>
  <c r="AO30" i="22"/>
  <c r="AP30" i="22"/>
  <c r="AQ30" i="22"/>
  <c r="AR30" i="22"/>
  <c r="AS30" i="22"/>
  <c r="AT30" i="22"/>
  <c r="AU30" i="22"/>
  <c r="AV30" i="22"/>
  <c r="AW30" i="22"/>
  <c r="AX30" i="22"/>
  <c r="AY30" i="22"/>
  <c r="AZ30" i="22"/>
  <c r="BA30" i="22"/>
  <c r="BB30" i="22"/>
  <c r="BC30" i="22"/>
  <c r="BD30" i="22"/>
  <c r="BE30" i="22"/>
  <c r="BF30" i="22"/>
  <c r="BG30" i="22"/>
  <c r="BH30" i="22"/>
  <c r="BI30" i="22"/>
  <c r="BJ30" i="22"/>
  <c r="BK30" i="22"/>
  <c r="AM31" i="22"/>
  <c r="AN31" i="22"/>
  <c r="AO31" i="22"/>
  <c r="AP31" i="22"/>
  <c r="AQ31" i="22"/>
  <c r="AR31" i="22"/>
  <c r="AS31" i="22"/>
  <c r="AT31" i="22"/>
  <c r="AU31" i="22"/>
  <c r="AV31" i="22"/>
  <c r="AW31" i="22"/>
  <c r="AX31" i="22"/>
  <c r="AY31" i="22"/>
  <c r="AZ31" i="22"/>
  <c r="BA31" i="22"/>
  <c r="BB31" i="22"/>
  <c r="BC31" i="22"/>
  <c r="BD31" i="22"/>
  <c r="BE31" i="22"/>
  <c r="BF31" i="22"/>
  <c r="BG31" i="22"/>
  <c r="BH31" i="22"/>
  <c r="BI31" i="22"/>
  <c r="BJ31" i="22"/>
  <c r="BK31" i="22"/>
  <c r="AM32" i="22"/>
  <c r="AN32" i="22"/>
  <c r="AO32" i="22"/>
  <c r="AP32" i="22"/>
  <c r="AQ32" i="22"/>
  <c r="AR32" i="22"/>
  <c r="AS32" i="22"/>
  <c r="AT32" i="22"/>
  <c r="AU32" i="22"/>
  <c r="AV32" i="22"/>
  <c r="AW32" i="22"/>
  <c r="AX32" i="22"/>
  <c r="AY32" i="22"/>
  <c r="AZ32" i="22"/>
  <c r="BA32" i="22"/>
  <c r="BB32" i="22"/>
  <c r="BC32" i="22"/>
  <c r="BD32" i="22"/>
  <c r="BE32" i="22"/>
  <c r="BF32" i="22"/>
  <c r="BG32" i="22"/>
  <c r="BH32" i="22"/>
  <c r="BI32" i="22"/>
  <c r="BJ32" i="22"/>
  <c r="BK32" i="22"/>
  <c r="AM33" i="22"/>
  <c r="AN33" i="22"/>
  <c r="AO33" i="22"/>
  <c r="AP33" i="22"/>
  <c r="AQ33" i="22"/>
  <c r="AR33" i="22"/>
  <c r="AS33" i="22"/>
  <c r="AT33" i="22"/>
  <c r="AU33" i="22"/>
  <c r="AV33" i="22"/>
  <c r="AW33" i="22"/>
  <c r="AX33" i="22"/>
  <c r="AY33" i="22"/>
  <c r="AZ33" i="22"/>
  <c r="BA33" i="22"/>
  <c r="BB33" i="22"/>
  <c r="BC33" i="22"/>
  <c r="BD33" i="22"/>
  <c r="BE33" i="22"/>
  <c r="BF33" i="22"/>
  <c r="BG33" i="22"/>
  <c r="BH33" i="22"/>
  <c r="BI33" i="22"/>
  <c r="BJ33" i="22"/>
  <c r="BK33" i="22"/>
  <c r="AM34" i="22"/>
  <c r="AN34" i="22"/>
  <c r="AO34" i="22"/>
  <c r="AP34" i="22"/>
  <c r="AQ34" i="22"/>
  <c r="AR34" i="22"/>
  <c r="AS34" i="22"/>
  <c r="AT34" i="22"/>
  <c r="AU34" i="22"/>
  <c r="AV34" i="22"/>
  <c r="AW34" i="22"/>
  <c r="AX34" i="22"/>
  <c r="AY34" i="22"/>
  <c r="AZ34" i="22"/>
  <c r="BA34" i="22"/>
  <c r="BB34" i="22"/>
  <c r="BC34" i="22"/>
  <c r="BD34" i="22"/>
  <c r="BE34" i="22"/>
  <c r="BF34" i="22"/>
  <c r="BG34" i="22"/>
  <c r="BH34" i="22"/>
  <c r="BI34" i="22"/>
  <c r="BJ34" i="22"/>
  <c r="BK34" i="22"/>
  <c r="AM35" i="22"/>
  <c r="AN35" i="22"/>
  <c r="AO35" i="22"/>
  <c r="AP35" i="22"/>
  <c r="AQ35" i="22"/>
  <c r="AR35" i="22"/>
  <c r="AS35" i="22"/>
  <c r="AT35" i="22"/>
  <c r="AU35" i="22"/>
  <c r="AV35" i="22"/>
  <c r="AW35" i="22"/>
  <c r="AX35" i="22"/>
  <c r="AY35" i="22"/>
  <c r="AZ35" i="22"/>
  <c r="BA35" i="22"/>
  <c r="BB35" i="22"/>
  <c r="BC35" i="22"/>
  <c r="BD35" i="22"/>
  <c r="BE35" i="22"/>
  <c r="BF35" i="22"/>
  <c r="BG35" i="22"/>
  <c r="BH35" i="22"/>
  <c r="BI35" i="22"/>
  <c r="BJ35" i="22"/>
  <c r="BK35" i="22"/>
  <c r="AM36" i="22"/>
  <c r="AN36" i="22"/>
  <c r="AO36" i="22"/>
  <c r="AP36" i="22"/>
  <c r="AQ36" i="22"/>
  <c r="AR36" i="22"/>
  <c r="AS36" i="22"/>
  <c r="AT36" i="22"/>
  <c r="AU36" i="22"/>
  <c r="AV36" i="22"/>
  <c r="AW36" i="22"/>
  <c r="AX36" i="22"/>
  <c r="AY36" i="22"/>
  <c r="AZ36" i="22"/>
  <c r="BA36" i="22"/>
  <c r="BB36" i="22"/>
  <c r="BC36" i="22"/>
  <c r="BD36" i="22"/>
  <c r="BE36" i="22"/>
  <c r="BF36" i="22"/>
  <c r="BG36" i="22"/>
  <c r="BH36" i="22"/>
  <c r="BI36" i="22"/>
  <c r="BJ36" i="22"/>
  <c r="BK36" i="22"/>
  <c r="AM37" i="22"/>
  <c r="AN37" i="22"/>
  <c r="AO37" i="22"/>
  <c r="AP37" i="22"/>
  <c r="AQ37" i="22"/>
  <c r="AR37" i="22"/>
  <c r="AS37" i="22"/>
  <c r="AT37" i="22"/>
  <c r="AU37" i="22"/>
  <c r="AV37" i="22"/>
  <c r="AW37" i="22"/>
  <c r="AX37" i="22"/>
  <c r="AY37" i="22"/>
  <c r="AZ37" i="22"/>
  <c r="BA37" i="22"/>
  <c r="BB37" i="22"/>
  <c r="BC37" i="22"/>
  <c r="BD37" i="22"/>
  <c r="BE37" i="22"/>
  <c r="BF37" i="22"/>
  <c r="BG37" i="22"/>
  <c r="BH37" i="22"/>
  <c r="BI37" i="22"/>
  <c r="BJ37" i="22"/>
  <c r="BK37" i="22"/>
  <c r="AM38" i="22"/>
  <c r="AN38" i="22"/>
  <c r="AO38" i="22"/>
  <c r="AP38" i="22"/>
  <c r="AQ38" i="22"/>
  <c r="AR38" i="22"/>
  <c r="AS38" i="22"/>
  <c r="AT38" i="22"/>
  <c r="AU38" i="22"/>
  <c r="AV38" i="22"/>
  <c r="AW38" i="22"/>
  <c r="AX38" i="22"/>
  <c r="AY38" i="22"/>
  <c r="AZ38" i="22"/>
  <c r="BA38" i="22"/>
  <c r="BB38" i="22"/>
  <c r="BC38" i="22"/>
  <c r="BD38" i="22"/>
  <c r="BE38" i="22"/>
  <c r="BF38" i="22"/>
  <c r="BG38" i="22"/>
  <c r="BH38" i="22"/>
  <c r="BI38" i="22"/>
  <c r="BJ38" i="22"/>
  <c r="BK38" i="22"/>
  <c r="AM39" i="22"/>
  <c r="AN39" i="22"/>
  <c r="AO39" i="22"/>
  <c r="AP39" i="22"/>
  <c r="AQ39" i="22"/>
  <c r="AR39" i="22"/>
  <c r="AS39" i="22"/>
  <c r="AT39" i="22"/>
  <c r="AU39" i="22"/>
  <c r="AV39" i="22"/>
  <c r="AW39" i="22"/>
  <c r="AX39" i="22"/>
  <c r="AY39" i="22"/>
  <c r="AZ39" i="22"/>
  <c r="BA39" i="22"/>
  <c r="BB39" i="22"/>
  <c r="BC39" i="22"/>
  <c r="BD39" i="22"/>
  <c r="BE39" i="22"/>
  <c r="BF39" i="22"/>
  <c r="BG39" i="22"/>
  <c r="BH39" i="22"/>
  <c r="BI39" i="22"/>
  <c r="BJ39" i="22"/>
  <c r="BK39" i="22"/>
  <c r="AM40" i="22"/>
  <c r="AN40" i="22"/>
  <c r="AO40" i="22"/>
  <c r="AP40" i="22"/>
  <c r="AQ40" i="22"/>
  <c r="AR40" i="22"/>
  <c r="AS40" i="22"/>
  <c r="AT40" i="22"/>
  <c r="AU40" i="22"/>
  <c r="AV40" i="22"/>
  <c r="AW40" i="22"/>
  <c r="AX40" i="22"/>
  <c r="AY40" i="22"/>
  <c r="AZ40" i="22"/>
  <c r="BA40" i="22"/>
  <c r="BB40" i="22"/>
  <c r="BC40" i="22"/>
  <c r="BD40" i="22"/>
  <c r="BE40" i="22"/>
  <c r="BF40" i="22"/>
  <c r="BG40" i="22"/>
  <c r="BH40" i="22"/>
  <c r="BI40" i="22"/>
  <c r="BJ40" i="22"/>
  <c r="BK40" i="22"/>
  <c r="AM41" i="22"/>
  <c r="AN41" i="22"/>
  <c r="AO41" i="22"/>
  <c r="AP41" i="22"/>
  <c r="AQ41" i="22"/>
  <c r="AR41" i="22"/>
  <c r="AS41" i="22"/>
  <c r="AT41" i="22"/>
  <c r="AU41" i="22"/>
  <c r="AV41" i="22"/>
  <c r="AW41" i="22"/>
  <c r="AX41" i="22"/>
  <c r="AY41" i="22"/>
  <c r="AZ41" i="22"/>
  <c r="BA41" i="22"/>
  <c r="BB41" i="22"/>
  <c r="BC41" i="22"/>
  <c r="BD41" i="22"/>
  <c r="BE41" i="22"/>
  <c r="BF41" i="22"/>
  <c r="BG41" i="22"/>
  <c r="BH41" i="22"/>
  <c r="BI41" i="22"/>
  <c r="BJ41" i="22"/>
  <c r="BK41" i="22"/>
  <c r="AM42" i="22"/>
  <c r="AN42" i="22"/>
  <c r="AO42" i="22"/>
  <c r="AP42" i="22"/>
  <c r="AQ42" i="22"/>
  <c r="AR42" i="22"/>
  <c r="AS42" i="22"/>
  <c r="AT42" i="22"/>
  <c r="AU42" i="22"/>
  <c r="AV42" i="22"/>
  <c r="AW42" i="22"/>
  <c r="AX42" i="22"/>
  <c r="AY42" i="22"/>
  <c r="AZ42" i="22"/>
  <c r="BA42" i="22"/>
  <c r="BB42" i="22"/>
  <c r="BC42" i="22"/>
  <c r="BD42" i="22"/>
  <c r="BE42" i="22"/>
  <c r="BF42" i="22"/>
  <c r="BG42" i="22"/>
  <c r="BH42" i="22"/>
  <c r="BI42" i="22"/>
  <c r="BJ42" i="22"/>
  <c r="BK42" i="22"/>
  <c r="AM43" i="22"/>
  <c r="AN43" i="22"/>
  <c r="AO43" i="22"/>
  <c r="AP43" i="22"/>
  <c r="AQ43" i="22"/>
  <c r="AR43" i="22"/>
  <c r="AS43" i="22"/>
  <c r="AT43" i="22"/>
  <c r="AU43" i="22"/>
  <c r="AV43" i="22"/>
  <c r="AW43" i="22"/>
  <c r="AX43" i="22"/>
  <c r="AY43" i="22"/>
  <c r="AZ43" i="22"/>
  <c r="BA43" i="22"/>
  <c r="BB43" i="22"/>
  <c r="BC43" i="22"/>
  <c r="BD43" i="22"/>
  <c r="BE43" i="22"/>
  <c r="BF43" i="22"/>
  <c r="BG43" i="22"/>
  <c r="BH43" i="22"/>
  <c r="BI43" i="22"/>
  <c r="BJ43" i="22"/>
  <c r="BK43" i="22"/>
  <c r="AM44" i="22"/>
  <c r="AN44" i="22"/>
  <c r="AO44" i="22"/>
  <c r="AP44" i="22"/>
  <c r="AQ44" i="22"/>
  <c r="AR44" i="22"/>
  <c r="AS44" i="22"/>
  <c r="AT44" i="22"/>
  <c r="AU44" i="22"/>
  <c r="AV44" i="22"/>
  <c r="AW44" i="22"/>
  <c r="AX44" i="22"/>
  <c r="AY44" i="22"/>
  <c r="AZ44" i="22"/>
  <c r="BA44" i="22"/>
  <c r="BB44" i="22"/>
  <c r="BC44" i="22"/>
  <c r="BD44" i="22"/>
  <c r="BE44" i="22"/>
  <c r="BF44" i="22"/>
  <c r="BG44" i="22"/>
  <c r="BH44" i="22"/>
  <c r="BI44" i="22"/>
  <c r="BJ44" i="22"/>
  <c r="BK44" i="22"/>
  <c r="AM45" i="22"/>
  <c r="AN45" i="22"/>
  <c r="AO45" i="22"/>
  <c r="AP45" i="22"/>
  <c r="AQ45" i="22"/>
  <c r="AR45" i="22"/>
  <c r="AS45" i="22"/>
  <c r="AT45" i="22"/>
  <c r="AU45" i="22"/>
  <c r="AV45" i="22"/>
  <c r="AW45" i="22"/>
  <c r="AX45" i="22"/>
  <c r="AY45" i="22"/>
  <c r="AZ45" i="22"/>
  <c r="BA45" i="22"/>
  <c r="BB45" i="22"/>
  <c r="BC45" i="22"/>
  <c r="BD45" i="22"/>
  <c r="BE45" i="22"/>
  <c r="BF45" i="22"/>
  <c r="BG45" i="22"/>
  <c r="BH45" i="22"/>
  <c r="BI45" i="22"/>
  <c r="BJ45" i="22"/>
  <c r="BK45" i="22"/>
  <c r="AM46" i="22"/>
  <c r="AN46" i="22"/>
  <c r="AO46" i="22"/>
  <c r="AP46" i="22"/>
  <c r="AQ46" i="22"/>
  <c r="AR46" i="22"/>
  <c r="AS46" i="22"/>
  <c r="AT46" i="22"/>
  <c r="AU46" i="22"/>
  <c r="AV46" i="22"/>
  <c r="AW46" i="22"/>
  <c r="AX46" i="22"/>
  <c r="AY46" i="22"/>
  <c r="AZ46" i="22"/>
  <c r="BA46" i="22"/>
  <c r="BB46" i="22"/>
  <c r="BC46" i="22"/>
  <c r="BD46" i="22"/>
  <c r="BE46" i="22"/>
  <c r="BF46" i="22"/>
  <c r="BG46" i="22"/>
  <c r="BH46" i="22"/>
  <c r="BI46" i="22"/>
  <c r="BJ46" i="22"/>
  <c r="BK46" i="22"/>
  <c r="AM47" i="22"/>
  <c r="AN47" i="22"/>
  <c r="AO47" i="22"/>
  <c r="AP47" i="22"/>
  <c r="AQ47" i="22"/>
  <c r="AR47" i="22"/>
  <c r="AS47" i="22"/>
  <c r="AT47" i="22"/>
  <c r="AU47" i="22"/>
  <c r="AV47" i="22"/>
  <c r="AW47" i="22"/>
  <c r="AX47" i="22"/>
  <c r="AY47" i="22"/>
  <c r="AZ47" i="22"/>
  <c r="BA47" i="22"/>
  <c r="BB47" i="22"/>
  <c r="BC47" i="22"/>
  <c r="BD47" i="22"/>
  <c r="BE47" i="22"/>
  <c r="BF47" i="22"/>
  <c r="BG47" i="22"/>
  <c r="BH47" i="22"/>
  <c r="BI47" i="22"/>
  <c r="BJ47" i="22"/>
  <c r="BK47" i="22"/>
  <c r="AM48" i="22"/>
  <c r="AN48" i="22"/>
  <c r="AO48" i="22"/>
  <c r="AP48" i="22"/>
  <c r="AQ48" i="22"/>
  <c r="AR48" i="22"/>
  <c r="AS48" i="22"/>
  <c r="AT48" i="22"/>
  <c r="AU48" i="22"/>
  <c r="AV48" i="22"/>
  <c r="AW48" i="22"/>
  <c r="AX48" i="22"/>
  <c r="AY48" i="22"/>
  <c r="AZ48" i="22"/>
  <c r="BA48" i="22"/>
  <c r="BB48" i="22"/>
  <c r="BC48" i="22"/>
  <c r="BD48" i="22"/>
  <c r="BE48" i="22"/>
  <c r="BF48" i="22"/>
  <c r="BG48" i="22"/>
  <c r="BH48" i="22"/>
  <c r="BI48" i="22"/>
  <c r="BJ48" i="22"/>
  <c r="BK48" i="22"/>
  <c r="AM49" i="22"/>
  <c r="AN49" i="22"/>
  <c r="AO49" i="22"/>
  <c r="AP49" i="22"/>
  <c r="AQ49" i="22"/>
  <c r="AR49" i="22"/>
  <c r="AS49" i="22"/>
  <c r="AT49" i="22"/>
  <c r="AU49" i="22"/>
  <c r="AV49" i="22"/>
  <c r="AW49" i="22"/>
  <c r="AX49" i="22"/>
  <c r="AY49" i="22"/>
  <c r="AZ49" i="22"/>
  <c r="BA49" i="22"/>
  <c r="BB49" i="22"/>
  <c r="BC49" i="22"/>
  <c r="BD49" i="22"/>
  <c r="BE49" i="22"/>
  <c r="BF49" i="22"/>
  <c r="BG49" i="22"/>
  <c r="BH49" i="22"/>
  <c r="BI49" i="22"/>
  <c r="BJ49" i="22"/>
  <c r="BK49" i="22"/>
  <c r="AM50" i="22"/>
  <c r="AN50" i="22"/>
  <c r="AO50" i="22"/>
  <c r="AP50" i="22"/>
  <c r="AQ50" i="22"/>
  <c r="AR50" i="22"/>
  <c r="AS50" i="22"/>
  <c r="AT50" i="22"/>
  <c r="AU50" i="22"/>
  <c r="AV50" i="22"/>
  <c r="AW50" i="22"/>
  <c r="AX50" i="22"/>
  <c r="AY50" i="22"/>
  <c r="AZ50" i="22"/>
  <c r="BA50" i="22"/>
  <c r="BB50" i="22"/>
  <c r="BC50" i="22"/>
  <c r="BD50" i="22"/>
  <c r="BE50" i="22"/>
  <c r="BF50" i="22"/>
  <c r="BG50" i="22"/>
  <c r="BH50" i="22"/>
  <c r="BI50" i="22"/>
  <c r="BJ50" i="22"/>
  <c r="BK50" i="22"/>
  <c r="AM51" i="22"/>
  <c r="AN51" i="22"/>
  <c r="AO51" i="22"/>
  <c r="AP51" i="22"/>
  <c r="AQ51" i="22"/>
  <c r="AR51" i="22"/>
  <c r="AS51" i="22"/>
  <c r="AT51" i="22"/>
  <c r="AU51" i="22"/>
  <c r="AV51" i="22"/>
  <c r="AW51" i="22"/>
  <c r="AX51" i="22"/>
  <c r="AY51" i="22"/>
  <c r="AZ51" i="22"/>
  <c r="BA51" i="22"/>
  <c r="BB51" i="22"/>
  <c r="BC51" i="22"/>
  <c r="BD51" i="22"/>
  <c r="BE51" i="22"/>
  <c r="BF51" i="22"/>
  <c r="BG51" i="22"/>
  <c r="BH51" i="22"/>
  <c r="BI51" i="22"/>
  <c r="BJ51" i="22"/>
  <c r="BK51" i="22"/>
  <c r="AM52" i="22"/>
  <c r="AN52" i="22"/>
  <c r="AO52" i="22"/>
  <c r="AP52" i="22"/>
  <c r="AQ52" i="22"/>
  <c r="AR52" i="22"/>
  <c r="AS52" i="22"/>
  <c r="AT52" i="22"/>
  <c r="AU52" i="22"/>
  <c r="AV52" i="22"/>
  <c r="AW52" i="22"/>
  <c r="AX52" i="22"/>
  <c r="AY52" i="22"/>
  <c r="AZ52" i="22"/>
  <c r="BA52" i="22"/>
  <c r="BB52" i="22"/>
  <c r="BC52" i="22"/>
  <c r="BD52" i="22"/>
  <c r="BE52" i="22"/>
  <c r="BF52" i="22"/>
  <c r="BG52" i="22"/>
  <c r="BH52" i="22"/>
  <c r="BI52" i="22"/>
  <c r="BJ52" i="22"/>
  <c r="BK52" i="22"/>
  <c r="AM53" i="22"/>
  <c r="AN53" i="22"/>
  <c r="AO53" i="22"/>
  <c r="AP53" i="22"/>
  <c r="AQ53" i="22"/>
  <c r="AR53" i="22"/>
  <c r="AS53" i="22"/>
  <c r="AT53" i="22"/>
  <c r="AU53" i="22"/>
  <c r="AV53" i="22"/>
  <c r="AW53" i="22"/>
  <c r="AX53" i="22"/>
  <c r="AY53" i="22"/>
  <c r="AZ53" i="22"/>
  <c r="BA53" i="22"/>
  <c r="BB53" i="22"/>
  <c r="BC53" i="22"/>
  <c r="BD53" i="22"/>
  <c r="BE53" i="22"/>
  <c r="BF53" i="22"/>
  <c r="BG53" i="22"/>
  <c r="BH53" i="22"/>
  <c r="BI53" i="22"/>
  <c r="BJ53" i="22"/>
  <c r="BK53" i="22"/>
  <c r="AM54" i="22"/>
  <c r="AN54" i="22"/>
  <c r="AO54" i="22"/>
  <c r="AP54" i="22"/>
  <c r="AQ54" i="22"/>
  <c r="AR54" i="22"/>
  <c r="AS54" i="22"/>
  <c r="AT54" i="22"/>
  <c r="AU54" i="22"/>
  <c r="AV54" i="22"/>
  <c r="AW54" i="22"/>
  <c r="AX54" i="22"/>
  <c r="AY54" i="22"/>
  <c r="AZ54" i="22"/>
  <c r="BA54" i="22"/>
  <c r="BB54" i="22"/>
  <c r="BC54" i="22"/>
  <c r="BD54" i="22"/>
  <c r="BE54" i="22"/>
  <c r="BF54" i="22"/>
  <c r="BG54" i="22"/>
  <c r="BH54" i="22"/>
  <c r="BI54" i="22"/>
  <c r="BJ54" i="22"/>
  <c r="BK54" i="22"/>
  <c r="AM55" i="22"/>
  <c r="AN55" i="22"/>
  <c r="AO55" i="22"/>
  <c r="AP55" i="22"/>
  <c r="AQ55" i="22"/>
  <c r="AR55" i="22"/>
  <c r="AS55" i="22"/>
  <c r="AT55" i="22"/>
  <c r="AU55" i="22"/>
  <c r="AV55" i="22"/>
  <c r="AW55" i="22"/>
  <c r="AX55" i="22"/>
  <c r="AY55" i="22"/>
  <c r="AZ55" i="22"/>
  <c r="BA55" i="22"/>
  <c r="BB55" i="22"/>
  <c r="BC55" i="22"/>
  <c r="BD55" i="22"/>
  <c r="BE55" i="22"/>
  <c r="BF55" i="22"/>
  <c r="BG55" i="22"/>
  <c r="BH55" i="22"/>
  <c r="BI55" i="22"/>
  <c r="BJ55" i="22"/>
  <c r="BK55" i="22"/>
  <c r="AM56" i="22"/>
  <c r="AN56" i="22"/>
  <c r="AO56" i="22"/>
  <c r="AP56" i="22"/>
  <c r="AQ56" i="22"/>
  <c r="AR56" i="22"/>
  <c r="AS56" i="22"/>
  <c r="AT56" i="22"/>
  <c r="AU56" i="22"/>
  <c r="AV56" i="22"/>
  <c r="AW56" i="22"/>
  <c r="AX56" i="22"/>
  <c r="AY56" i="22"/>
  <c r="AZ56" i="22"/>
  <c r="BA56" i="22"/>
  <c r="BB56" i="22"/>
  <c r="BC56" i="22"/>
  <c r="BD56" i="22"/>
  <c r="BE56" i="22"/>
  <c r="BF56" i="22"/>
  <c r="BG56" i="22"/>
  <c r="BH56" i="22"/>
  <c r="BI56" i="22"/>
  <c r="BJ56" i="22"/>
  <c r="BK56" i="22"/>
  <c r="AM57" i="22"/>
  <c r="AN57" i="22"/>
  <c r="AO57" i="22"/>
  <c r="AP57" i="22"/>
  <c r="AQ57" i="22"/>
  <c r="AR57" i="22"/>
  <c r="AS57" i="22"/>
  <c r="AT57" i="22"/>
  <c r="AU57" i="22"/>
  <c r="AV57" i="22"/>
  <c r="AW57" i="22"/>
  <c r="AX57" i="22"/>
  <c r="AY57" i="22"/>
  <c r="AZ57" i="22"/>
  <c r="BA57" i="22"/>
  <c r="BB57" i="22"/>
  <c r="BC57" i="22"/>
  <c r="BD57" i="22"/>
  <c r="BE57" i="22"/>
  <c r="BF57" i="22"/>
  <c r="BG57" i="22"/>
  <c r="BH57" i="22"/>
  <c r="BI57" i="22"/>
  <c r="BJ57" i="22"/>
  <c r="BK57" i="22"/>
  <c r="AM58" i="22"/>
  <c r="AN58" i="22"/>
  <c r="AO58" i="22"/>
  <c r="AP58" i="22"/>
  <c r="AQ58" i="22"/>
  <c r="AR58" i="22"/>
  <c r="AS58" i="22"/>
  <c r="AT58" i="22"/>
  <c r="AU58" i="22"/>
  <c r="AV58" i="22"/>
  <c r="AW58" i="22"/>
  <c r="AX58" i="22"/>
  <c r="AY58" i="22"/>
  <c r="AZ58" i="22"/>
  <c r="BA58" i="22"/>
  <c r="BB58" i="22"/>
  <c r="BC58" i="22"/>
  <c r="BD58" i="22"/>
  <c r="BE58" i="22"/>
  <c r="BF58" i="22"/>
  <c r="BG58" i="22"/>
  <c r="BH58" i="22"/>
  <c r="BI58" i="22"/>
  <c r="BJ58" i="22"/>
  <c r="BK58" i="22"/>
  <c r="AM59" i="22"/>
  <c r="AN59" i="22"/>
  <c r="AO59" i="22"/>
  <c r="AP59" i="22"/>
  <c r="AQ59" i="22"/>
  <c r="AR59" i="22"/>
  <c r="AS59" i="22"/>
  <c r="AT59" i="22"/>
  <c r="AU59" i="22"/>
  <c r="AV59" i="22"/>
  <c r="AW59" i="22"/>
  <c r="AX59" i="22"/>
  <c r="AY59" i="22"/>
  <c r="AZ59" i="22"/>
  <c r="BA59" i="22"/>
  <c r="BB59" i="22"/>
  <c r="BC59" i="22"/>
  <c r="BD59" i="22"/>
  <c r="BE59" i="22"/>
  <c r="BF59" i="22"/>
  <c r="BG59" i="22"/>
  <c r="BH59" i="22"/>
  <c r="BI59" i="22"/>
  <c r="BJ59" i="22"/>
  <c r="BK59" i="22"/>
  <c r="AM60" i="22"/>
  <c r="AN60" i="22"/>
  <c r="AO60" i="22"/>
  <c r="AP60" i="22"/>
  <c r="AQ60" i="22"/>
  <c r="AR60" i="22"/>
  <c r="AS60" i="22"/>
  <c r="AT60" i="22"/>
  <c r="AU60" i="22"/>
  <c r="AV60" i="22"/>
  <c r="AW60" i="22"/>
  <c r="AX60" i="22"/>
  <c r="AY60" i="22"/>
  <c r="AZ60" i="22"/>
  <c r="BA60" i="22"/>
  <c r="BB60" i="22"/>
  <c r="BC60" i="22"/>
  <c r="BD60" i="22"/>
  <c r="BE60" i="22"/>
  <c r="BF60" i="22"/>
  <c r="BG60" i="22"/>
  <c r="BH60" i="22"/>
  <c r="BI60" i="22"/>
  <c r="BJ60" i="22"/>
  <c r="BK60" i="22"/>
  <c r="AM61" i="22"/>
  <c r="AN61" i="22"/>
  <c r="AO61" i="22"/>
  <c r="AP61" i="22"/>
  <c r="AQ61" i="22"/>
  <c r="AR61" i="22"/>
  <c r="AS61" i="22"/>
  <c r="AT61" i="22"/>
  <c r="AU61" i="22"/>
  <c r="AV61" i="22"/>
  <c r="AW61" i="22"/>
  <c r="AX61" i="22"/>
  <c r="AY61" i="22"/>
  <c r="AZ61" i="22"/>
  <c r="BA61" i="22"/>
  <c r="BB61" i="22"/>
  <c r="BC61" i="22"/>
  <c r="BD61" i="22"/>
  <c r="BE61" i="22"/>
  <c r="BF61" i="22"/>
  <c r="BG61" i="22"/>
  <c r="BH61" i="22"/>
  <c r="BI61" i="22"/>
  <c r="BJ61" i="22"/>
  <c r="BK61" i="22"/>
  <c r="AM62" i="22"/>
  <c r="AN62" i="22"/>
  <c r="AO62" i="22"/>
  <c r="AP62" i="22"/>
  <c r="AQ62" i="22"/>
  <c r="AR62" i="22"/>
  <c r="AS62" i="22"/>
  <c r="AT62" i="22"/>
  <c r="AU62" i="22"/>
  <c r="AV62" i="22"/>
  <c r="AW62" i="22"/>
  <c r="AX62" i="22"/>
  <c r="AY62" i="22"/>
  <c r="AZ62" i="22"/>
  <c r="BA62" i="22"/>
  <c r="BB62" i="22"/>
  <c r="BC62" i="22"/>
  <c r="BD62" i="22"/>
  <c r="BE62" i="22"/>
  <c r="BF62" i="22"/>
  <c r="BG62" i="22"/>
  <c r="BH62" i="22"/>
  <c r="BI62" i="22"/>
  <c r="BJ62" i="22"/>
  <c r="BK62" i="22"/>
  <c r="AM63" i="22"/>
  <c r="AN63" i="22"/>
  <c r="AO63" i="22"/>
  <c r="AP63" i="22"/>
  <c r="AQ63" i="22"/>
  <c r="AR63" i="22"/>
  <c r="AS63" i="22"/>
  <c r="AT63" i="22"/>
  <c r="AU63" i="22"/>
  <c r="AV63" i="22"/>
  <c r="AW63" i="22"/>
  <c r="AX63" i="22"/>
  <c r="AY63" i="22"/>
  <c r="AZ63" i="22"/>
  <c r="BA63" i="22"/>
  <c r="BB63" i="22"/>
  <c r="BC63" i="22"/>
  <c r="BD63" i="22"/>
  <c r="BE63" i="22"/>
  <c r="BF63" i="22"/>
  <c r="BG63" i="22"/>
  <c r="BH63" i="22"/>
  <c r="BI63" i="22"/>
  <c r="BJ63" i="22"/>
  <c r="BK63" i="22"/>
  <c r="AM64" i="22"/>
  <c r="AN64" i="22"/>
  <c r="AO64" i="22"/>
  <c r="AP64" i="22"/>
  <c r="AQ64" i="22"/>
  <c r="AR64" i="22"/>
  <c r="AS64" i="22"/>
  <c r="AT64" i="22"/>
  <c r="AU64" i="22"/>
  <c r="AV64" i="22"/>
  <c r="AW64" i="22"/>
  <c r="AX64" i="22"/>
  <c r="AY64" i="22"/>
  <c r="AZ64" i="22"/>
  <c r="BA64" i="22"/>
  <c r="BB64" i="22"/>
  <c r="BC64" i="22"/>
  <c r="BD64" i="22"/>
  <c r="BE64" i="22"/>
  <c r="BF64" i="22"/>
  <c r="BG64" i="22"/>
  <c r="BH64" i="22"/>
  <c r="BI64" i="22"/>
  <c r="BJ64" i="22"/>
  <c r="BK64" i="22"/>
  <c r="AM65" i="22"/>
  <c r="AN65" i="22"/>
  <c r="AO65" i="22"/>
  <c r="AP65" i="22"/>
  <c r="AQ65" i="22"/>
  <c r="AR65" i="22"/>
  <c r="AS65" i="22"/>
  <c r="AT65" i="22"/>
  <c r="AU65" i="22"/>
  <c r="AV65" i="22"/>
  <c r="AW65" i="22"/>
  <c r="AX65" i="22"/>
  <c r="AY65" i="22"/>
  <c r="AZ65" i="22"/>
  <c r="BA65" i="22"/>
  <c r="BB65" i="22"/>
  <c r="BC65" i="22"/>
  <c r="BD65" i="22"/>
  <c r="BE65" i="22"/>
  <c r="BF65" i="22"/>
  <c r="BG65" i="22"/>
  <c r="BH65" i="22"/>
  <c r="BI65" i="22"/>
  <c r="BJ65" i="22"/>
  <c r="BK65" i="22"/>
  <c r="AM66" i="22"/>
  <c r="AN66" i="22"/>
  <c r="AO66" i="22"/>
  <c r="AP66" i="22"/>
  <c r="AQ66" i="22"/>
  <c r="AR66" i="22"/>
  <c r="AS66" i="22"/>
  <c r="AT66" i="22"/>
  <c r="AU66" i="22"/>
  <c r="AV66" i="22"/>
  <c r="AW66" i="22"/>
  <c r="AX66" i="22"/>
  <c r="AY66" i="22"/>
  <c r="AZ66" i="22"/>
  <c r="BA66" i="22"/>
  <c r="BB66" i="22"/>
  <c r="BC66" i="22"/>
  <c r="BD66" i="22"/>
  <c r="BE66" i="22"/>
  <c r="BF66" i="22"/>
  <c r="BG66" i="22"/>
  <c r="BH66" i="22"/>
  <c r="BI66" i="22"/>
  <c r="BJ66" i="22"/>
  <c r="BK66" i="22"/>
  <c r="AM67" i="22"/>
  <c r="AN67" i="22"/>
  <c r="AO67" i="22"/>
  <c r="AP67" i="22"/>
  <c r="AQ67" i="22"/>
  <c r="AR67" i="22"/>
  <c r="AS67" i="22"/>
  <c r="AT67" i="22"/>
  <c r="AU67" i="22"/>
  <c r="AV67" i="22"/>
  <c r="AW67" i="22"/>
  <c r="AX67" i="22"/>
  <c r="AY67" i="22"/>
  <c r="AZ67" i="22"/>
  <c r="BA67" i="22"/>
  <c r="BB67" i="22"/>
  <c r="BC67" i="22"/>
  <c r="BD67" i="22"/>
  <c r="BE67" i="22"/>
  <c r="BF67" i="22"/>
  <c r="BG67" i="22"/>
  <c r="BH67" i="22"/>
  <c r="BI67" i="22"/>
  <c r="BJ67" i="22"/>
  <c r="BK67" i="22"/>
  <c r="AM68" i="22"/>
  <c r="AN68" i="22"/>
  <c r="AO68" i="22"/>
  <c r="AP68" i="22"/>
  <c r="AQ68" i="22"/>
  <c r="AR68" i="22"/>
  <c r="AS68" i="22"/>
  <c r="AT68" i="22"/>
  <c r="AU68" i="22"/>
  <c r="AV68" i="22"/>
  <c r="AW68" i="22"/>
  <c r="AX68" i="22"/>
  <c r="AY68" i="22"/>
  <c r="AZ68" i="22"/>
  <c r="BA68" i="22"/>
  <c r="BB68" i="22"/>
  <c r="BC68" i="22"/>
  <c r="BD68" i="22"/>
  <c r="BE68" i="22"/>
  <c r="BF68" i="22"/>
  <c r="BG68" i="22"/>
  <c r="BH68" i="22"/>
  <c r="BI68" i="22"/>
  <c r="BJ68" i="22"/>
  <c r="BK68" i="22"/>
  <c r="AM69" i="22"/>
  <c r="AN69" i="22"/>
  <c r="AO69" i="22"/>
  <c r="AP69" i="22"/>
  <c r="AQ69" i="22"/>
  <c r="AR69" i="22"/>
  <c r="AS69" i="22"/>
  <c r="AT69" i="22"/>
  <c r="AU69" i="22"/>
  <c r="AV69" i="22"/>
  <c r="AW69" i="22"/>
  <c r="AX69" i="22"/>
  <c r="AY69" i="22"/>
  <c r="AZ69" i="22"/>
  <c r="BA69" i="22"/>
  <c r="BB69" i="22"/>
  <c r="BC69" i="22"/>
  <c r="BD69" i="22"/>
  <c r="BE69" i="22"/>
  <c r="BF69" i="22"/>
  <c r="BG69" i="22"/>
  <c r="BH69" i="22"/>
  <c r="BI69" i="22"/>
  <c r="BJ69" i="22"/>
  <c r="BK69" i="22"/>
  <c r="AM70" i="22"/>
  <c r="AN70" i="22"/>
  <c r="AO70" i="22"/>
  <c r="AP70" i="22"/>
  <c r="AQ70" i="22"/>
  <c r="AR70" i="22"/>
  <c r="AS70" i="22"/>
  <c r="AT70" i="22"/>
  <c r="AU70" i="22"/>
  <c r="AV70" i="22"/>
  <c r="AW70" i="22"/>
  <c r="AX70" i="22"/>
  <c r="AY70" i="22"/>
  <c r="AZ70" i="22"/>
  <c r="BA70" i="22"/>
  <c r="BB70" i="22"/>
  <c r="BC70" i="22"/>
  <c r="BD70" i="22"/>
  <c r="BE70" i="22"/>
  <c r="BF70" i="22"/>
  <c r="BG70" i="22"/>
  <c r="BH70" i="22"/>
  <c r="BI70" i="22"/>
  <c r="BJ70" i="22"/>
  <c r="BK70" i="22"/>
  <c r="AM71" i="22"/>
  <c r="AN71" i="22"/>
  <c r="AO71" i="22"/>
  <c r="AP71" i="22"/>
  <c r="AQ71" i="22"/>
  <c r="AR71" i="22"/>
  <c r="AS71" i="22"/>
  <c r="AT71" i="22"/>
  <c r="AU71" i="22"/>
  <c r="AV71" i="22"/>
  <c r="AW71" i="22"/>
  <c r="AX71" i="22"/>
  <c r="AY71" i="22"/>
  <c r="AZ71" i="22"/>
  <c r="BA71" i="22"/>
  <c r="BB71" i="22"/>
  <c r="BC71" i="22"/>
  <c r="BD71" i="22"/>
  <c r="BE71" i="22"/>
  <c r="BF71" i="22"/>
  <c r="BG71" i="22"/>
  <c r="BH71" i="22"/>
  <c r="BI71" i="22"/>
  <c r="BJ71" i="22"/>
  <c r="BK71" i="22"/>
  <c r="AM72" i="22"/>
  <c r="AN72" i="22"/>
  <c r="AO72" i="22"/>
  <c r="AP72" i="22"/>
  <c r="AQ72" i="22"/>
  <c r="AR72" i="22"/>
  <c r="AS72" i="22"/>
  <c r="AT72" i="22"/>
  <c r="AU72" i="22"/>
  <c r="AV72" i="22"/>
  <c r="AW72" i="22"/>
  <c r="AX72" i="22"/>
  <c r="AY72" i="22"/>
  <c r="AZ72" i="22"/>
  <c r="BA72" i="22"/>
  <c r="BB72" i="22"/>
  <c r="BC72" i="22"/>
  <c r="BD72" i="22"/>
  <c r="BE72" i="22"/>
  <c r="BF72" i="22"/>
  <c r="BG72" i="22"/>
  <c r="BH72" i="22"/>
  <c r="BI72" i="22"/>
  <c r="BJ72" i="22"/>
  <c r="BK72" i="22"/>
  <c r="AM73" i="22"/>
  <c r="AN73" i="22"/>
  <c r="AO73" i="22"/>
  <c r="AP73" i="22"/>
  <c r="AQ73" i="22"/>
  <c r="AR73" i="22"/>
  <c r="AS73" i="22"/>
  <c r="AT73" i="22"/>
  <c r="AU73" i="22"/>
  <c r="AV73" i="22"/>
  <c r="AW73" i="22"/>
  <c r="AX73" i="22"/>
  <c r="AY73" i="22"/>
  <c r="AZ73" i="22"/>
  <c r="BA73" i="22"/>
  <c r="BB73" i="22"/>
  <c r="BC73" i="22"/>
  <c r="BD73" i="22"/>
  <c r="BE73" i="22"/>
  <c r="BF73" i="22"/>
  <c r="BG73" i="22"/>
  <c r="BH73" i="22"/>
  <c r="BI73" i="22"/>
  <c r="BJ73" i="22"/>
  <c r="BK73" i="22"/>
  <c r="AM74" i="22"/>
  <c r="AN74" i="22"/>
  <c r="AO74" i="22"/>
  <c r="AP74" i="22"/>
  <c r="AQ74" i="22"/>
  <c r="AR74" i="22"/>
  <c r="AS74" i="22"/>
  <c r="AT74" i="22"/>
  <c r="AU74" i="22"/>
  <c r="AV74" i="22"/>
  <c r="AW74" i="22"/>
  <c r="AX74" i="22"/>
  <c r="AY74" i="22"/>
  <c r="AZ74" i="22"/>
  <c r="BA74" i="22"/>
  <c r="BB74" i="22"/>
  <c r="BC74" i="22"/>
  <c r="BD74" i="22"/>
  <c r="BE74" i="22"/>
  <c r="BF74" i="22"/>
  <c r="BG74" i="22"/>
  <c r="BH74" i="22"/>
  <c r="BI74" i="22"/>
  <c r="BJ74" i="22"/>
  <c r="BK74" i="22"/>
  <c r="AM75" i="22"/>
  <c r="AN75" i="22"/>
  <c r="AO75" i="22"/>
  <c r="AP75" i="22"/>
  <c r="AQ75" i="22"/>
  <c r="AR75" i="22"/>
  <c r="AS75" i="22"/>
  <c r="AT75" i="22"/>
  <c r="AU75" i="22"/>
  <c r="AV75" i="22"/>
  <c r="AW75" i="22"/>
  <c r="AX75" i="22"/>
  <c r="AY75" i="22"/>
  <c r="AZ75" i="22"/>
  <c r="BA75" i="22"/>
  <c r="BB75" i="22"/>
  <c r="BC75" i="22"/>
  <c r="BD75" i="22"/>
  <c r="BE75" i="22"/>
  <c r="BF75" i="22"/>
  <c r="BG75" i="22"/>
  <c r="BH75" i="22"/>
  <c r="BI75" i="22"/>
  <c r="BJ75" i="22"/>
  <c r="BK75" i="22"/>
  <c r="AM76" i="22"/>
  <c r="AN76" i="22"/>
  <c r="AO76" i="22"/>
  <c r="AP76" i="22"/>
  <c r="AQ76" i="22"/>
  <c r="AR76" i="22"/>
  <c r="AS76" i="22"/>
  <c r="AT76" i="22"/>
  <c r="AU76" i="22"/>
  <c r="AV76" i="22"/>
  <c r="AW76" i="22"/>
  <c r="AX76" i="22"/>
  <c r="AY76" i="22"/>
  <c r="AZ76" i="22"/>
  <c r="BA76" i="22"/>
  <c r="BB76" i="22"/>
  <c r="BC76" i="22"/>
  <c r="BD76" i="22"/>
  <c r="BE76" i="22"/>
  <c r="BF76" i="22"/>
  <c r="BG76" i="22"/>
  <c r="BH76" i="22"/>
  <c r="BI76" i="22"/>
  <c r="BJ76" i="22"/>
  <c r="BK76" i="22"/>
  <c r="AM77" i="22"/>
  <c r="AN77" i="22"/>
  <c r="AO77" i="22"/>
  <c r="AP77" i="22"/>
  <c r="AQ77" i="22"/>
  <c r="AR77" i="22"/>
  <c r="AS77" i="22"/>
  <c r="AT77" i="22"/>
  <c r="AU77" i="22"/>
  <c r="AV77" i="22"/>
  <c r="AW77" i="22"/>
  <c r="AX77" i="22"/>
  <c r="AY77" i="22"/>
  <c r="AZ77" i="22"/>
  <c r="BA77" i="22"/>
  <c r="BB77" i="22"/>
  <c r="BC77" i="22"/>
  <c r="BD77" i="22"/>
  <c r="BE77" i="22"/>
  <c r="BF77" i="22"/>
  <c r="BG77" i="22"/>
  <c r="BH77" i="22"/>
  <c r="BI77" i="22"/>
  <c r="BJ77" i="22"/>
  <c r="BK77" i="22"/>
  <c r="AM78" i="22"/>
  <c r="AN78" i="22"/>
  <c r="AO78" i="22"/>
  <c r="AP78" i="22"/>
  <c r="AQ78" i="22"/>
  <c r="AR78" i="22"/>
  <c r="AS78" i="22"/>
  <c r="AT78" i="22"/>
  <c r="AU78" i="22"/>
  <c r="AV78" i="22"/>
  <c r="AW78" i="22"/>
  <c r="AX78" i="22"/>
  <c r="AY78" i="22"/>
  <c r="AZ78" i="22"/>
  <c r="BA78" i="22"/>
  <c r="BB78" i="22"/>
  <c r="BC78" i="22"/>
  <c r="BD78" i="22"/>
  <c r="BE78" i="22"/>
  <c r="BF78" i="22"/>
  <c r="BG78" i="22"/>
  <c r="BH78" i="22"/>
  <c r="BI78" i="22"/>
  <c r="BJ78" i="22"/>
  <c r="BK78" i="22"/>
  <c r="AM79" i="22"/>
  <c r="AN79" i="22"/>
  <c r="AO79" i="22"/>
  <c r="AP79" i="22"/>
  <c r="AQ79" i="22"/>
  <c r="AR79" i="22"/>
  <c r="AS79" i="22"/>
  <c r="AT79" i="22"/>
  <c r="AU79" i="22"/>
  <c r="AV79" i="22"/>
  <c r="AW79" i="22"/>
  <c r="AX79" i="22"/>
  <c r="AY79" i="22"/>
  <c r="AZ79" i="22"/>
  <c r="BA79" i="22"/>
  <c r="BB79" i="22"/>
  <c r="BC79" i="22"/>
  <c r="BD79" i="22"/>
  <c r="BE79" i="22"/>
  <c r="BF79" i="22"/>
  <c r="BG79" i="22"/>
  <c r="BH79" i="22"/>
  <c r="BI79" i="22"/>
  <c r="BJ79" i="22"/>
  <c r="BK79" i="22"/>
  <c r="AM80" i="22"/>
  <c r="AN80" i="22"/>
  <c r="AO80" i="22"/>
  <c r="AP80" i="22"/>
  <c r="AQ80" i="22"/>
  <c r="AR80" i="22"/>
  <c r="AS80" i="22"/>
  <c r="AT80" i="22"/>
  <c r="AU80" i="22"/>
  <c r="AV80" i="22"/>
  <c r="AW80" i="22"/>
  <c r="AX80" i="22"/>
  <c r="AY80" i="22"/>
  <c r="AZ80" i="22"/>
  <c r="BA80" i="22"/>
  <c r="BB80" i="22"/>
  <c r="BC80" i="22"/>
  <c r="BD80" i="22"/>
  <c r="BE80" i="22"/>
  <c r="BF80" i="22"/>
  <c r="BG80" i="22"/>
  <c r="BH80" i="22"/>
  <c r="BI80" i="22"/>
  <c r="BJ80" i="22"/>
  <c r="BK80" i="22"/>
  <c r="AM81" i="22"/>
  <c r="AN81" i="22"/>
  <c r="AO81" i="22"/>
  <c r="AP81" i="22"/>
  <c r="AQ81" i="22"/>
  <c r="AR81" i="22"/>
  <c r="AS81" i="22"/>
  <c r="AT81" i="22"/>
  <c r="AU81" i="22"/>
  <c r="AV81" i="22"/>
  <c r="AW81" i="22"/>
  <c r="AX81" i="22"/>
  <c r="AY81" i="22"/>
  <c r="AZ81" i="22"/>
  <c r="BA81" i="22"/>
  <c r="BB81" i="22"/>
  <c r="BC81" i="22"/>
  <c r="BD81" i="22"/>
  <c r="BE81" i="22"/>
  <c r="BF81" i="22"/>
  <c r="BG81" i="22"/>
  <c r="BH81" i="22"/>
  <c r="BI81" i="22"/>
  <c r="BJ81" i="22"/>
  <c r="BK81" i="22"/>
  <c r="AM82" i="22"/>
  <c r="AN82" i="22"/>
  <c r="AO82" i="22"/>
  <c r="AP82" i="22"/>
  <c r="AQ82" i="22"/>
  <c r="AR82" i="22"/>
  <c r="AS82" i="22"/>
  <c r="AT82" i="22"/>
  <c r="AU82" i="22"/>
  <c r="AV82" i="22"/>
  <c r="AW82" i="22"/>
  <c r="AX82" i="22"/>
  <c r="AY82" i="22"/>
  <c r="AZ82" i="22"/>
  <c r="BA82" i="22"/>
  <c r="BB82" i="22"/>
  <c r="BC82" i="22"/>
  <c r="BD82" i="22"/>
  <c r="BE82" i="22"/>
  <c r="BF82" i="22"/>
  <c r="BG82" i="22"/>
  <c r="BH82" i="22"/>
  <c r="BI82" i="22"/>
  <c r="BJ82" i="22"/>
  <c r="BK82" i="22"/>
  <c r="AM83" i="22"/>
  <c r="AN83" i="22"/>
  <c r="AO83" i="22"/>
  <c r="AP83" i="22"/>
  <c r="AQ83" i="22"/>
  <c r="AR83" i="22"/>
  <c r="AS83" i="22"/>
  <c r="AT83" i="22"/>
  <c r="AU83" i="22"/>
  <c r="AV83" i="22"/>
  <c r="AW83" i="22"/>
  <c r="AX83" i="22"/>
  <c r="AY83" i="22"/>
  <c r="AZ83" i="22"/>
  <c r="BA83" i="22"/>
  <c r="BB83" i="22"/>
  <c r="BC83" i="22"/>
  <c r="BD83" i="22"/>
  <c r="BE83" i="22"/>
  <c r="BF83" i="22"/>
  <c r="BG83" i="22"/>
  <c r="BH83" i="22"/>
  <c r="BI83" i="22"/>
  <c r="BJ83" i="22"/>
  <c r="BK83" i="22"/>
  <c r="AM84" i="22"/>
  <c r="AN84" i="22"/>
  <c r="AO84" i="22"/>
  <c r="AP84" i="22"/>
  <c r="AQ84" i="22"/>
  <c r="AR84" i="22"/>
  <c r="AS84" i="22"/>
  <c r="AT84" i="22"/>
  <c r="AU84" i="22"/>
  <c r="AV84" i="22"/>
  <c r="AW84" i="22"/>
  <c r="AX84" i="22"/>
  <c r="AY84" i="22"/>
  <c r="AZ84" i="22"/>
  <c r="BA84" i="22"/>
  <c r="BB84" i="22"/>
  <c r="BC84" i="22"/>
  <c r="BD84" i="22"/>
  <c r="BE84" i="22"/>
  <c r="BF84" i="22"/>
  <c r="BG84" i="22"/>
  <c r="BH84" i="22"/>
  <c r="BI84" i="22"/>
  <c r="BJ84" i="22"/>
  <c r="BK84" i="22"/>
  <c r="AM85" i="22"/>
  <c r="AN85" i="22"/>
  <c r="AO85" i="22"/>
  <c r="AP85" i="22"/>
  <c r="AQ85" i="22"/>
  <c r="AR85" i="22"/>
  <c r="AS85" i="22"/>
  <c r="AT85" i="22"/>
  <c r="AU85" i="22"/>
  <c r="AV85" i="22"/>
  <c r="AW85" i="22"/>
  <c r="AX85" i="22"/>
  <c r="AY85" i="22"/>
  <c r="AZ85" i="22"/>
  <c r="BA85" i="22"/>
  <c r="BB85" i="22"/>
  <c r="BC85" i="22"/>
  <c r="BD85" i="22"/>
  <c r="BE85" i="22"/>
  <c r="BF85" i="22"/>
  <c r="BG85" i="22"/>
  <c r="BH85" i="22"/>
  <c r="BI85" i="22"/>
  <c r="BJ85" i="22"/>
  <c r="BK85" i="22"/>
  <c r="AM86" i="22"/>
  <c r="AN86" i="22"/>
  <c r="AO86" i="22"/>
  <c r="AP86" i="22"/>
  <c r="AQ86" i="22"/>
  <c r="AR86" i="22"/>
  <c r="AS86" i="22"/>
  <c r="AT86" i="22"/>
  <c r="AU86" i="22"/>
  <c r="AV86" i="22"/>
  <c r="AW86" i="22"/>
  <c r="AX86" i="22"/>
  <c r="AY86" i="22"/>
  <c r="AZ86" i="22"/>
  <c r="BA86" i="22"/>
  <c r="BB86" i="22"/>
  <c r="BC86" i="22"/>
  <c r="BD86" i="22"/>
  <c r="BE86" i="22"/>
  <c r="BF86" i="22"/>
  <c r="BG86" i="22"/>
  <c r="BH86" i="22"/>
  <c r="BI86" i="22"/>
  <c r="BJ86" i="22"/>
  <c r="BK86" i="22"/>
  <c r="AM87" i="22"/>
  <c r="AN87" i="22"/>
  <c r="AO87" i="22"/>
  <c r="AP87" i="22"/>
  <c r="AQ87" i="22"/>
  <c r="AR87" i="22"/>
  <c r="AS87" i="22"/>
  <c r="AT87" i="22"/>
  <c r="AU87" i="22"/>
  <c r="AV87" i="22"/>
  <c r="AW87" i="22"/>
  <c r="AX87" i="22"/>
  <c r="AY87" i="22"/>
  <c r="AZ87" i="22"/>
  <c r="BA87" i="22"/>
  <c r="BB87" i="22"/>
  <c r="BC87" i="22"/>
  <c r="BD87" i="22"/>
  <c r="BE87" i="22"/>
  <c r="BF87" i="22"/>
  <c r="BG87" i="22"/>
  <c r="BH87" i="22"/>
  <c r="BI87" i="22"/>
  <c r="BJ87" i="22"/>
  <c r="BK87" i="22"/>
  <c r="AM88" i="22"/>
  <c r="AN88" i="22"/>
  <c r="AO88" i="22"/>
  <c r="AP88" i="22"/>
  <c r="AQ88" i="22"/>
  <c r="AR88" i="22"/>
  <c r="AS88" i="22"/>
  <c r="AT88" i="22"/>
  <c r="AU88" i="22"/>
  <c r="AV88" i="22"/>
  <c r="AW88" i="22"/>
  <c r="AX88" i="22"/>
  <c r="AY88" i="22"/>
  <c r="AZ88" i="22"/>
  <c r="BA88" i="22"/>
  <c r="BB88" i="22"/>
  <c r="BC88" i="22"/>
  <c r="BD88" i="22"/>
  <c r="BE88" i="22"/>
  <c r="BF88" i="22"/>
  <c r="BG88" i="22"/>
  <c r="BH88" i="22"/>
  <c r="BI88" i="22"/>
  <c r="BJ88" i="22"/>
  <c r="BK88" i="22"/>
  <c r="AM89" i="22"/>
  <c r="AN89" i="22"/>
  <c r="AO89" i="22"/>
  <c r="AP89" i="22"/>
  <c r="AQ89" i="22"/>
  <c r="AR89" i="22"/>
  <c r="AS89" i="22"/>
  <c r="AT89" i="22"/>
  <c r="AU89" i="22"/>
  <c r="AV89" i="22"/>
  <c r="AW89" i="22"/>
  <c r="AX89" i="22"/>
  <c r="AY89" i="22"/>
  <c r="AZ89" i="22"/>
  <c r="BA89" i="22"/>
  <c r="BB89" i="22"/>
  <c r="BC89" i="22"/>
  <c r="BD89" i="22"/>
  <c r="BE89" i="22"/>
  <c r="BF89" i="22"/>
  <c r="BG89" i="22"/>
  <c r="BH89" i="22"/>
  <c r="BI89" i="22"/>
  <c r="BJ89" i="22"/>
  <c r="BK89" i="22"/>
  <c r="AM90" i="22"/>
  <c r="AN90" i="22"/>
  <c r="AO90" i="22"/>
  <c r="AP90" i="22"/>
  <c r="AQ90" i="22"/>
  <c r="AR90" i="22"/>
  <c r="AS90" i="22"/>
  <c r="AT90" i="22"/>
  <c r="AU90" i="22"/>
  <c r="AV90" i="22"/>
  <c r="AW90" i="22"/>
  <c r="AX90" i="22"/>
  <c r="AY90" i="22"/>
  <c r="AZ90" i="22"/>
  <c r="BA90" i="22"/>
  <c r="BB90" i="22"/>
  <c r="BC90" i="22"/>
  <c r="BD90" i="22"/>
  <c r="BE90" i="22"/>
  <c r="BF90" i="22"/>
  <c r="BG90" i="22"/>
  <c r="BH90" i="22"/>
  <c r="BI90" i="22"/>
  <c r="BJ90" i="22"/>
  <c r="BK90" i="22"/>
  <c r="AM91" i="22"/>
  <c r="AN91" i="22"/>
  <c r="AO91" i="22"/>
  <c r="AP91" i="22"/>
  <c r="AQ91" i="22"/>
  <c r="AR91" i="22"/>
  <c r="AS91" i="22"/>
  <c r="AT91" i="22"/>
  <c r="AU91" i="22"/>
  <c r="AV91" i="22"/>
  <c r="AW91" i="22"/>
  <c r="AX91" i="22"/>
  <c r="AY91" i="22"/>
  <c r="AZ91" i="22"/>
  <c r="BA91" i="22"/>
  <c r="BB91" i="22"/>
  <c r="BC91" i="22"/>
  <c r="BD91" i="22"/>
  <c r="BE91" i="22"/>
  <c r="BF91" i="22"/>
  <c r="BG91" i="22"/>
  <c r="BH91" i="22"/>
  <c r="BI91" i="22"/>
  <c r="BJ91" i="22"/>
  <c r="BK91" i="22"/>
  <c r="AM92" i="22"/>
  <c r="AN92" i="22"/>
  <c r="AO92" i="22"/>
  <c r="AP92" i="22"/>
  <c r="AQ92" i="22"/>
  <c r="AR92" i="22"/>
  <c r="AS92" i="22"/>
  <c r="AT92" i="22"/>
  <c r="AU92" i="22"/>
  <c r="AV92" i="22"/>
  <c r="AW92" i="22"/>
  <c r="AX92" i="22"/>
  <c r="AY92" i="22"/>
  <c r="AZ92" i="22"/>
  <c r="BA92" i="22"/>
  <c r="BB92" i="22"/>
  <c r="BC92" i="22"/>
  <c r="BD92" i="22"/>
  <c r="BE92" i="22"/>
  <c r="BF92" i="22"/>
  <c r="BG92" i="22"/>
  <c r="BH92" i="22"/>
  <c r="BI92" i="22"/>
  <c r="BJ92" i="22"/>
  <c r="BK92" i="22"/>
  <c r="AM93" i="22"/>
  <c r="AN93" i="22"/>
  <c r="AO93" i="22"/>
  <c r="AP93" i="22"/>
  <c r="AQ93" i="22"/>
  <c r="AR93" i="22"/>
  <c r="AS93" i="22"/>
  <c r="AT93" i="22"/>
  <c r="AU93" i="22"/>
  <c r="AV93" i="22"/>
  <c r="AW93" i="22"/>
  <c r="AX93" i="22"/>
  <c r="AY93" i="22"/>
  <c r="AZ93" i="22"/>
  <c r="BA93" i="22"/>
  <c r="BB93" i="22"/>
  <c r="BC93" i="22"/>
  <c r="BD93" i="22"/>
  <c r="BE93" i="22"/>
  <c r="BF93" i="22"/>
  <c r="BG93" i="22"/>
  <c r="BH93" i="22"/>
  <c r="BI93" i="22"/>
  <c r="BJ93" i="22"/>
  <c r="BK93" i="22"/>
  <c r="AM94" i="22"/>
  <c r="AN94" i="22"/>
  <c r="AO94" i="22"/>
  <c r="AP94" i="22"/>
  <c r="AQ94" i="22"/>
  <c r="AR94" i="22"/>
  <c r="AS94" i="22"/>
  <c r="AT94" i="22"/>
  <c r="AU94" i="22"/>
  <c r="AV94" i="22"/>
  <c r="AW94" i="22"/>
  <c r="AX94" i="22"/>
  <c r="AY94" i="22"/>
  <c r="AZ94" i="22"/>
  <c r="BA94" i="22"/>
  <c r="BB94" i="22"/>
  <c r="BC94" i="22"/>
  <c r="BD94" i="22"/>
  <c r="BE94" i="22"/>
  <c r="BF94" i="22"/>
  <c r="BG94" i="22"/>
  <c r="BH94" i="22"/>
  <c r="BI94" i="22"/>
  <c r="BJ94" i="22"/>
  <c r="BK94" i="22"/>
  <c r="AM95" i="22"/>
  <c r="AN95" i="22"/>
  <c r="AO95" i="22"/>
  <c r="AP95" i="22"/>
  <c r="AQ95" i="22"/>
  <c r="AR95" i="22"/>
  <c r="AS95" i="22"/>
  <c r="AT95" i="22"/>
  <c r="AU95" i="22"/>
  <c r="AV95" i="22"/>
  <c r="AW95" i="22"/>
  <c r="AX95" i="22"/>
  <c r="AY95" i="22"/>
  <c r="AZ95" i="22"/>
  <c r="BA95" i="22"/>
  <c r="BB95" i="22"/>
  <c r="BC95" i="22"/>
  <c r="BD95" i="22"/>
  <c r="BE95" i="22"/>
  <c r="BF95" i="22"/>
  <c r="BG95" i="22"/>
  <c r="BH95" i="22"/>
  <c r="BI95" i="22"/>
  <c r="BJ95" i="22"/>
  <c r="BK95" i="22"/>
  <c r="AM96" i="22"/>
  <c r="AN96" i="22"/>
  <c r="AO96" i="22"/>
  <c r="AP96" i="22"/>
  <c r="AQ96" i="22"/>
  <c r="AR96" i="22"/>
  <c r="AS96" i="22"/>
  <c r="AT96" i="22"/>
  <c r="AU96" i="22"/>
  <c r="AV96" i="22"/>
  <c r="AW96" i="22"/>
  <c r="AX96" i="22"/>
  <c r="AY96" i="22"/>
  <c r="AZ96" i="22"/>
  <c r="BA96" i="22"/>
  <c r="BB96" i="22"/>
  <c r="BC96" i="22"/>
  <c r="BD96" i="22"/>
  <c r="BE96" i="22"/>
  <c r="BF96" i="22"/>
  <c r="BG96" i="22"/>
  <c r="BH96" i="22"/>
  <c r="BI96" i="22"/>
  <c r="BJ96" i="22"/>
  <c r="BK96" i="22"/>
  <c r="AM97" i="22"/>
  <c r="AN97" i="22"/>
  <c r="AO97" i="22"/>
  <c r="AP97" i="22"/>
  <c r="AQ97" i="22"/>
  <c r="AR97" i="22"/>
  <c r="AS97" i="22"/>
  <c r="AT97" i="22"/>
  <c r="AU97" i="22"/>
  <c r="AV97" i="22"/>
  <c r="AW97" i="22"/>
  <c r="AX97" i="22"/>
  <c r="AY97" i="22"/>
  <c r="AZ97" i="22"/>
  <c r="BA97" i="22"/>
  <c r="BB97" i="22"/>
  <c r="BC97" i="22"/>
  <c r="BD97" i="22"/>
  <c r="BE97" i="22"/>
  <c r="BF97" i="22"/>
  <c r="BG97" i="22"/>
  <c r="BH97" i="22"/>
  <c r="BI97" i="22"/>
  <c r="BJ97" i="22"/>
  <c r="BK97" i="22"/>
  <c r="AM98" i="22"/>
  <c r="AN98" i="22"/>
  <c r="AO98" i="22"/>
  <c r="AP98" i="22"/>
  <c r="AQ98" i="22"/>
  <c r="AR98" i="22"/>
  <c r="AS98" i="22"/>
  <c r="AT98" i="22"/>
  <c r="AU98" i="22"/>
  <c r="AV98" i="22"/>
  <c r="AW98" i="22"/>
  <c r="AX98" i="22"/>
  <c r="AY98" i="22"/>
  <c r="AZ98" i="22"/>
  <c r="BA98" i="22"/>
  <c r="BB98" i="22"/>
  <c r="BC98" i="22"/>
  <c r="BD98" i="22"/>
  <c r="BE98" i="22"/>
  <c r="BF98" i="22"/>
  <c r="BG98" i="22"/>
  <c r="BH98" i="22"/>
  <c r="BI98" i="22"/>
  <c r="BJ98" i="22"/>
  <c r="BK98" i="22"/>
  <c r="AM99" i="22"/>
  <c r="AN99" i="22"/>
  <c r="AO99" i="22"/>
  <c r="AP99" i="22"/>
  <c r="AQ99" i="22"/>
  <c r="AR99" i="22"/>
  <c r="AS99" i="22"/>
  <c r="AT99" i="22"/>
  <c r="AU99" i="22"/>
  <c r="AV99" i="22"/>
  <c r="AW99" i="22"/>
  <c r="AX99" i="22"/>
  <c r="AY99" i="22"/>
  <c r="AZ99" i="22"/>
  <c r="BA99" i="22"/>
  <c r="BB99" i="22"/>
  <c r="BC99" i="22"/>
  <c r="BD99" i="22"/>
  <c r="BE99" i="22"/>
  <c r="BF99" i="22"/>
  <c r="BG99" i="22"/>
  <c r="BH99" i="22"/>
  <c r="BI99" i="22"/>
  <c r="BJ99" i="22"/>
  <c r="BK99" i="22"/>
  <c r="AM100" i="22"/>
  <c r="AN100" i="22"/>
  <c r="AO100" i="22"/>
  <c r="AP100" i="22"/>
  <c r="AQ100" i="22"/>
  <c r="AR100" i="22"/>
  <c r="AS100" i="22"/>
  <c r="AT100" i="22"/>
  <c r="AU100" i="22"/>
  <c r="AV100" i="22"/>
  <c r="AW100" i="22"/>
  <c r="AX100" i="22"/>
  <c r="AY100" i="22"/>
  <c r="AZ100" i="22"/>
  <c r="BA100" i="22"/>
  <c r="BB100" i="22"/>
  <c r="BC100" i="22"/>
  <c r="BD100" i="22"/>
  <c r="BE100" i="22"/>
  <c r="BF100" i="22"/>
  <c r="BG100" i="22"/>
  <c r="BH100" i="22"/>
  <c r="BI100" i="22"/>
  <c r="BJ100" i="22"/>
  <c r="BK100" i="22"/>
  <c r="AM101" i="22"/>
  <c r="AN101" i="22"/>
  <c r="AO101" i="22"/>
  <c r="AP101" i="22"/>
  <c r="AQ101" i="22"/>
  <c r="AR101" i="22"/>
  <c r="AS101" i="22"/>
  <c r="AT101" i="22"/>
  <c r="AU101" i="22"/>
  <c r="AV101" i="22"/>
  <c r="AW101" i="22"/>
  <c r="AX101" i="22"/>
  <c r="AY101" i="22"/>
  <c r="AZ101" i="22"/>
  <c r="BA101" i="22"/>
  <c r="BB101" i="22"/>
  <c r="BC101" i="22"/>
  <c r="BD101" i="22"/>
  <c r="BE101" i="22"/>
  <c r="BF101" i="22"/>
  <c r="BG101" i="22"/>
  <c r="BH101" i="22"/>
  <c r="BI101" i="22"/>
  <c r="BJ101" i="22"/>
  <c r="BK101" i="22"/>
  <c r="AM102" i="22"/>
  <c r="AN102" i="22"/>
  <c r="AO102" i="22"/>
  <c r="AP102" i="22"/>
  <c r="AQ102" i="22"/>
  <c r="AR102" i="22"/>
  <c r="AS102" i="22"/>
  <c r="AT102" i="22"/>
  <c r="AU102" i="22"/>
  <c r="AV102" i="22"/>
  <c r="AW102" i="22"/>
  <c r="AX102" i="22"/>
  <c r="AY102" i="22"/>
  <c r="AZ102" i="22"/>
  <c r="BA102" i="22"/>
  <c r="BB102" i="22"/>
  <c r="BC102" i="22"/>
  <c r="BD102" i="22"/>
  <c r="BE102" i="22"/>
  <c r="BF102" i="22"/>
  <c r="BG102" i="22"/>
  <c r="BH102" i="22"/>
  <c r="BI102" i="22"/>
  <c r="BJ102" i="22"/>
  <c r="BK102" i="22"/>
  <c r="AM103" i="22"/>
  <c r="AN103" i="22"/>
  <c r="AO103" i="22"/>
  <c r="AP103" i="22"/>
  <c r="AQ103" i="22"/>
  <c r="AR103" i="22"/>
  <c r="AS103" i="22"/>
  <c r="AT103" i="22"/>
  <c r="AU103" i="22"/>
  <c r="AV103" i="22"/>
  <c r="AW103" i="22"/>
  <c r="AX103" i="22"/>
  <c r="AY103" i="22"/>
  <c r="AZ103" i="22"/>
  <c r="BA103" i="22"/>
  <c r="BB103" i="22"/>
  <c r="BC103" i="22"/>
  <c r="BD103" i="22"/>
  <c r="BE103" i="22"/>
  <c r="BF103" i="22"/>
  <c r="BG103" i="22"/>
  <c r="BH103" i="22"/>
  <c r="BI103" i="22"/>
  <c r="BJ103" i="22"/>
  <c r="BK103" i="22"/>
  <c r="AM104" i="22"/>
  <c r="AN104" i="22"/>
  <c r="AO104" i="22"/>
  <c r="AP104" i="22"/>
  <c r="AQ104" i="22"/>
  <c r="AR104" i="22"/>
  <c r="AS104" i="22"/>
  <c r="AT104" i="22"/>
  <c r="AU104" i="22"/>
  <c r="AV104" i="22"/>
  <c r="AW104" i="22"/>
  <c r="AX104" i="22"/>
  <c r="AY104" i="22"/>
  <c r="AZ104" i="22"/>
  <c r="BA104" i="22"/>
  <c r="BB104" i="22"/>
  <c r="BC104" i="22"/>
  <c r="BD104" i="22"/>
  <c r="BE104" i="22"/>
  <c r="BF104" i="22"/>
  <c r="BG104" i="22"/>
  <c r="BH104" i="22"/>
  <c r="BI104" i="22"/>
  <c r="BJ104" i="22"/>
  <c r="BK104" i="22"/>
  <c r="AM105" i="22"/>
  <c r="AN105" i="22"/>
  <c r="AO105" i="22"/>
  <c r="AP105" i="22"/>
  <c r="AQ105" i="22"/>
  <c r="AR105" i="22"/>
  <c r="AS105" i="22"/>
  <c r="AT105" i="22"/>
  <c r="AU105" i="22"/>
  <c r="AV105" i="22"/>
  <c r="AW105" i="22"/>
  <c r="AX105" i="22"/>
  <c r="AY105" i="22"/>
  <c r="AZ105" i="22"/>
  <c r="BA105" i="22"/>
  <c r="BB105" i="22"/>
  <c r="BC105" i="22"/>
  <c r="BD105" i="22"/>
  <c r="BE105" i="22"/>
  <c r="BF105" i="22"/>
  <c r="BG105" i="22"/>
  <c r="BH105" i="22"/>
  <c r="BI105" i="22"/>
  <c r="BJ105" i="22"/>
  <c r="BK105" i="22"/>
  <c r="AM106" i="22"/>
  <c r="AN106" i="22"/>
  <c r="AO106" i="22"/>
  <c r="AP106" i="22"/>
  <c r="AQ106" i="22"/>
  <c r="AR106" i="22"/>
  <c r="AS106" i="22"/>
  <c r="AT106" i="22"/>
  <c r="AU106" i="22"/>
  <c r="AV106" i="22"/>
  <c r="AW106" i="22"/>
  <c r="AX106" i="22"/>
  <c r="AY106" i="22"/>
  <c r="AZ106" i="22"/>
  <c r="BA106" i="22"/>
  <c r="BB106" i="22"/>
  <c r="BC106" i="22"/>
  <c r="BD106" i="22"/>
  <c r="BE106" i="22"/>
  <c r="BF106" i="22"/>
  <c r="BG106" i="22"/>
  <c r="BH106" i="22"/>
  <c r="BI106" i="22"/>
  <c r="BJ106" i="22"/>
  <c r="BK106" i="22"/>
  <c r="AM107" i="22"/>
  <c r="AN107" i="22"/>
  <c r="AO107" i="22"/>
  <c r="AP107" i="22"/>
  <c r="AQ107" i="22"/>
  <c r="AR107" i="22"/>
  <c r="AS107" i="22"/>
  <c r="AT107" i="22"/>
  <c r="AU107" i="22"/>
  <c r="AV107" i="22"/>
  <c r="AW107" i="22"/>
  <c r="AX107" i="22"/>
  <c r="AY107" i="22"/>
  <c r="AZ107" i="22"/>
  <c r="BA107" i="22"/>
  <c r="BB107" i="22"/>
  <c r="BC107" i="22"/>
  <c r="BD107" i="22"/>
  <c r="BE107" i="22"/>
  <c r="BF107" i="22"/>
  <c r="BG107" i="22"/>
  <c r="BH107" i="22"/>
  <c r="BI107" i="22"/>
  <c r="BJ107" i="22"/>
  <c r="BK107" i="22"/>
  <c r="AM108" i="22"/>
  <c r="AN108" i="22"/>
  <c r="AO108" i="22"/>
  <c r="AP108" i="22"/>
  <c r="AQ108" i="22"/>
  <c r="AR108" i="22"/>
  <c r="AS108" i="22"/>
  <c r="AT108" i="22"/>
  <c r="AU108" i="22"/>
  <c r="AV108" i="22"/>
  <c r="AW108" i="22"/>
  <c r="AX108" i="22"/>
  <c r="AY108" i="22"/>
  <c r="AZ108" i="22"/>
  <c r="BA108" i="22"/>
  <c r="BB108" i="22"/>
  <c r="BC108" i="22"/>
  <c r="BD108" i="22"/>
  <c r="BE108" i="22"/>
  <c r="BF108" i="22"/>
  <c r="BG108" i="22"/>
  <c r="BH108" i="22"/>
  <c r="BI108" i="22"/>
  <c r="BJ108" i="22"/>
  <c r="BK108" i="22"/>
  <c r="AM109" i="22"/>
  <c r="AN109" i="22"/>
  <c r="AO109" i="22"/>
  <c r="AP109" i="22"/>
  <c r="AQ109" i="22"/>
  <c r="AR109" i="22"/>
  <c r="AS109" i="22"/>
  <c r="AT109" i="22"/>
  <c r="AU109" i="22"/>
  <c r="AV109" i="22"/>
  <c r="AW109" i="22"/>
  <c r="AX109" i="22"/>
  <c r="AY109" i="22"/>
  <c r="AZ109" i="22"/>
  <c r="BA109" i="22"/>
  <c r="BB109" i="22"/>
  <c r="BC109" i="22"/>
  <c r="BD109" i="22"/>
  <c r="BE109" i="22"/>
  <c r="BF109" i="22"/>
  <c r="BG109" i="22"/>
  <c r="BH109" i="22"/>
  <c r="BI109" i="22"/>
  <c r="BJ109" i="22"/>
  <c r="BK109" i="22"/>
  <c r="AM110" i="22"/>
  <c r="AN110" i="22"/>
  <c r="AO110" i="22"/>
  <c r="AP110" i="22"/>
  <c r="AQ110" i="22"/>
  <c r="AR110" i="22"/>
  <c r="AS110" i="22"/>
  <c r="AT110" i="22"/>
  <c r="AU110" i="22"/>
  <c r="AV110" i="22"/>
  <c r="AW110" i="22"/>
  <c r="AX110" i="22"/>
  <c r="AY110" i="22"/>
  <c r="AZ110" i="22"/>
  <c r="BA110" i="22"/>
  <c r="BB110" i="22"/>
  <c r="BC110" i="22"/>
  <c r="BD110" i="22"/>
  <c r="BE110" i="22"/>
  <c r="BF110" i="22"/>
  <c r="BG110" i="22"/>
  <c r="BH110" i="22"/>
  <c r="BI110" i="22"/>
  <c r="BJ110" i="22"/>
  <c r="BK110" i="22"/>
  <c r="AM111" i="22"/>
  <c r="AN111" i="22"/>
  <c r="AO111" i="22"/>
  <c r="AP111" i="22"/>
  <c r="AQ111" i="22"/>
  <c r="AR111" i="22"/>
  <c r="AS111" i="22"/>
  <c r="AT111" i="22"/>
  <c r="AU111" i="22"/>
  <c r="AV111" i="22"/>
  <c r="AW111" i="22"/>
  <c r="AX111" i="22"/>
  <c r="AY111" i="22"/>
  <c r="AZ111" i="22"/>
  <c r="BA111" i="22"/>
  <c r="BB111" i="22"/>
  <c r="BC111" i="22"/>
  <c r="BD111" i="22"/>
  <c r="BE111" i="22"/>
  <c r="BF111" i="22"/>
  <c r="BG111" i="22"/>
  <c r="BH111" i="22"/>
  <c r="BI111" i="22"/>
  <c r="BJ111" i="22"/>
  <c r="BK111" i="22"/>
  <c r="AM112" i="22"/>
  <c r="AN112" i="22"/>
  <c r="AO112" i="22"/>
  <c r="AP112" i="22"/>
  <c r="AQ112" i="22"/>
  <c r="AR112" i="22"/>
  <c r="AS112" i="22"/>
  <c r="AT112" i="22"/>
  <c r="AU112" i="22"/>
  <c r="AV112" i="22"/>
  <c r="AW112" i="22"/>
  <c r="AX112" i="22"/>
  <c r="AY112" i="22"/>
  <c r="AZ112" i="22"/>
  <c r="BA112" i="22"/>
  <c r="BB112" i="22"/>
  <c r="BC112" i="22"/>
  <c r="BD112" i="22"/>
  <c r="BE112" i="22"/>
  <c r="BF112" i="22"/>
  <c r="BG112" i="22"/>
  <c r="BH112" i="22"/>
  <c r="BI112" i="22"/>
  <c r="BJ112" i="22"/>
  <c r="BK112" i="22"/>
  <c r="AM113" i="22"/>
  <c r="AN113" i="22"/>
  <c r="AO113" i="22"/>
  <c r="AP113" i="22"/>
  <c r="AQ113" i="22"/>
  <c r="AR113" i="22"/>
  <c r="AS113" i="22"/>
  <c r="AT113" i="22"/>
  <c r="AU113" i="22"/>
  <c r="AV113" i="22"/>
  <c r="AW113" i="22"/>
  <c r="AX113" i="22"/>
  <c r="AY113" i="22"/>
  <c r="AZ113" i="22"/>
  <c r="BA113" i="22"/>
  <c r="BB113" i="22"/>
  <c r="BC113" i="22"/>
  <c r="BD113" i="22"/>
  <c r="BE113" i="22"/>
  <c r="BF113" i="22"/>
  <c r="BG113" i="22"/>
  <c r="BH113" i="22"/>
  <c r="BI113" i="22"/>
  <c r="BJ113" i="22"/>
  <c r="BK113" i="22"/>
  <c r="AM114" i="22"/>
  <c r="AN114" i="22"/>
  <c r="AO114" i="22"/>
  <c r="AP114" i="22"/>
  <c r="AQ114" i="22"/>
  <c r="AR114" i="22"/>
  <c r="AS114" i="22"/>
  <c r="AT114" i="22"/>
  <c r="AU114" i="22"/>
  <c r="AV114" i="22"/>
  <c r="AW114" i="22"/>
  <c r="AX114" i="22"/>
  <c r="AY114" i="22"/>
  <c r="AZ114" i="22"/>
  <c r="BA114" i="22"/>
  <c r="BB114" i="22"/>
  <c r="BC114" i="22"/>
  <c r="BD114" i="22"/>
  <c r="BE114" i="22"/>
  <c r="BF114" i="22"/>
  <c r="BG114" i="22"/>
  <c r="BH114" i="22"/>
  <c r="BI114" i="22"/>
  <c r="BJ114" i="22"/>
  <c r="BK114" i="22"/>
  <c r="AM115" i="22"/>
  <c r="AN115" i="22"/>
  <c r="AO115" i="22"/>
  <c r="AP115" i="22"/>
  <c r="AQ115" i="22"/>
  <c r="AR115" i="22"/>
  <c r="AS115" i="22"/>
  <c r="AT115" i="22"/>
  <c r="AU115" i="22"/>
  <c r="AV115" i="22"/>
  <c r="AW115" i="22"/>
  <c r="AX115" i="22"/>
  <c r="AY115" i="22"/>
  <c r="AZ115" i="22"/>
  <c r="BA115" i="22"/>
  <c r="BB115" i="22"/>
  <c r="BC115" i="22"/>
  <c r="BD115" i="22"/>
  <c r="BE115" i="22"/>
  <c r="BF115" i="22"/>
  <c r="BG115" i="22"/>
  <c r="BH115" i="22"/>
  <c r="BI115" i="22"/>
  <c r="BJ115" i="22"/>
  <c r="BK115" i="22"/>
  <c r="AM116" i="22"/>
  <c r="AN116" i="22"/>
  <c r="AO116" i="22"/>
  <c r="AP116" i="22"/>
  <c r="AQ116" i="22"/>
  <c r="AR116" i="22"/>
  <c r="AS116" i="22"/>
  <c r="AT116" i="22"/>
  <c r="AU116" i="22"/>
  <c r="AV116" i="22"/>
  <c r="AW116" i="22"/>
  <c r="AX116" i="22"/>
  <c r="AY116" i="22"/>
  <c r="AZ116" i="22"/>
  <c r="BA116" i="22"/>
  <c r="BB116" i="22"/>
  <c r="BC116" i="22"/>
  <c r="BD116" i="22"/>
  <c r="BE116" i="22"/>
  <c r="BF116" i="22"/>
  <c r="BG116" i="22"/>
  <c r="BH116" i="22"/>
  <c r="BI116" i="22"/>
  <c r="BJ116" i="22"/>
  <c r="BK116" i="22"/>
  <c r="AM117" i="22"/>
  <c r="AN117" i="22"/>
  <c r="AO117" i="22"/>
  <c r="AP117" i="22"/>
  <c r="AQ117" i="22"/>
  <c r="AR117" i="22"/>
  <c r="AS117" i="22"/>
  <c r="AT117" i="22"/>
  <c r="AU117" i="22"/>
  <c r="AV117" i="22"/>
  <c r="AW117" i="22"/>
  <c r="AX117" i="22"/>
  <c r="AY117" i="22"/>
  <c r="AZ117" i="22"/>
  <c r="BA117" i="22"/>
  <c r="BB117" i="22"/>
  <c r="BC117" i="22"/>
  <c r="BD117" i="22"/>
  <c r="BE117" i="22"/>
  <c r="BF117" i="22"/>
  <c r="BG117" i="22"/>
  <c r="BH117" i="22"/>
  <c r="BI117" i="22"/>
  <c r="BJ117" i="22"/>
  <c r="BK117" i="22"/>
  <c r="AM118" i="22"/>
  <c r="AN118" i="22"/>
  <c r="AO118" i="22"/>
  <c r="AP118" i="22"/>
  <c r="AQ118" i="22"/>
  <c r="AR118" i="22"/>
  <c r="AS118" i="22"/>
  <c r="AT118" i="22"/>
  <c r="AU118" i="22"/>
  <c r="AV118" i="22"/>
  <c r="AW118" i="22"/>
  <c r="AX118" i="22"/>
  <c r="AY118" i="22"/>
  <c r="AZ118" i="22"/>
  <c r="BA118" i="22"/>
  <c r="BB118" i="22"/>
  <c r="BC118" i="22"/>
  <c r="BD118" i="22"/>
  <c r="BE118" i="22"/>
  <c r="BF118" i="22"/>
  <c r="BG118" i="22"/>
  <c r="BH118" i="22"/>
  <c r="BI118" i="22"/>
  <c r="BJ118" i="22"/>
  <c r="BK118" i="22"/>
  <c r="AM119" i="22"/>
  <c r="AN119" i="22"/>
  <c r="AO119" i="22"/>
  <c r="AP119" i="22"/>
  <c r="AQ119" i="22"/>
  <c r="AR119" i="22"/>
  <c r="AS119" i="22"/>
  <c r="AT119" i="22"/>
  <c r="AU119" i="22"/>
  <c r="AV119" i="22"/>
  <c r="AW119" i="22"/>
  <c r="AX119" i="22"/>
  <c r="AY119" i="22"/>
  <c r="AZ119" i="22"/>
  <c r="BA119" i="22"/>
  <c r="BB119" i="22"/>
  <c r="BC119" i="22"/>
  <c r="BD119" i="22"/>
  <c r="BE119" i="22"/>
  <c r="BF119" i="22"/>
  <c r="BG119" i="22"/>
  <c r="BH119" i="22"/>
  <c r="BI119" i="22"/>
  <c r="BJ119" i="22"/>
  <c r="BK119" i="22"/>
  <c r="AM120" i="22"/>
  <c r="AN120" i="22"/>
  <c r="AO120" i="22"/>
  <c r="AP120" i="22"/>
  <c r="AQ120" i="22"/>
  <c r="AR120" i="22"/>
  <c r="AS120" i="22"/>
  <c r="AT120" i="22"/>
  <c r="AU120" i="22"/>
  <c r="AV120" i="22"/>
  <c r="AW120" i="22"/>
  <c r="AX120" i="22"/>
  <c r="AY120" i="22"/>
  <c r="AZ120" i="22"/>
  <c r="BA120" i="22"/>
  <c r="BB120" i="22"/>
  <c r="BC120" i="22"/>
  <c r="BD120" i="22"/>
  <c r="BE120" i="22"/>
  <c r="BF120" i="22"/>
  <c r="BG120" i="22"/>
  <c r="BH120" i="22"/>
  <c r="BI120" i="22"/>
  <c r="BJ120" i="22"/>
  <c r="BK120" i="22"/>
  <c r="AM121" i="22"/>
  <c r="AN121" i="22"/>
  <c r="AO121" i="22"/>
  <c r="AP121" i="22"/>
  <c r="AQ121" i="22"/>
  <c r="AR121" i="22"/>
  <c r="AS121" i="22"/>
  <c r="AT121" i="22"/>
  <c r="AU121" i="22"/>
  <c r="AV121" i="22"/>
  <c r="AW121" i="22"/>
  <c r="AX121" i="22"/>
  <c r="AY121" i="22"/>
  <c r="AZ121" i="22"/>
  <c r="BA121" i="22"/>
  <c r="BB121" i="22"/>
  <c r="BC121" i="22"/>
  <c r="BD121" i="22"/>
  <c r="BE121" i="22"/>
  <c r="BF121" i="22"/>
  <c r="BG121" i="22"/>
  <c r="BH121" i="22"/>
  <c r="BI121" i="22"/>
  <c r="BJ121" i="22"/>
  <c r="BK121" i="22"/>
  <c r="AM122" i="22"/>
  <c r="AN122" i="22"/>
  <c r="AO122" i="22"/>
  <c r="AP122" i="22"/>
  <c r="AQ122" i="22"/>
  <c r="AR122" i="22"/>
  <c r="AS122" i="22"/>
  <c r="AT122" i="22"/>
  <c r="AU122" i="22"/>
  <c r="AV122" i="22"/>
  <c r="AW122" i="22"/>
  <c r="AX122" i="22"/>
  <c r="AY122" i="22"/>
  <c r="AZ122" i="22"/>
  <c r="BA122" i="22"/>
  <c r="BB122" i="22"/>
  <c r="BC122" i="22"/>
  <c r="BD122" i="22"/>
  <c r="BE122" i="22"/>
  <c r="BF122" i="22"/>
  <c r="BG122" i="22"/>
  <c r="BH122" i="22"/>
  <c r="BI122" i="22"/>
  <c r="BJ122" i="22"/>
  <c r="BK122" i="22"/>
  <c r="AM123" i="22"/>
  <c r="AN123" i="22"/>
  <c r="AO123" i="22"/>
  <c r="AP123" i="22"/>
  <c r="AQ123" i="22"/>
  <c r="AR123" i="22"/>
  <c r="AS123" i="22"/>
  <c r="AT123" i="22"/>
  <c r="AU123" i="22"/>
  <c r="AV123" i="22"/>
  <c r="AW123" i="22"/>
  <c r="AX123" i="22"/>
  <c r="AY123" i="22"/>
  <c r="AZ123" i="22"/>
  <c r="BA123" i="22"/>
  <c r="BB123" i="22"/>
  <c r="BC123" i="22"/>
  <c r="BD123" i="22"/>
  <c r="BE123" i="22"/>
  <c r="BF123" i="22"/>
  <c r="BG123" i="22"/>
  <c r="BH123" i="22"/>
  <c r="BI123" i="22"/>
  <c r="BJ123" i="22"/>
  <c r="BK123" i="22"/>
  <c r="AM124" i="22"/>
  <c r="AN124" i="22"/>
  <c r="AO124" i="22"/>
  <c r="AP124" i="22"/>
  <c r="AQ124" i="22"/>
  <c r="AR124" i="22"/>
  <c r="AS124" i="22"/>
  <c r="AT124" i="22"/>
  <c r="AU124" i="22"/>
  <c r="AV124" i="22"/>
  <c r="AW124" i="22"/>
  <c r="AX124" i="22"/>
  <c r="AY124" i="22"/>
  <c r="AZ124" i="22"/>
  <c r="BA124" i="22"/>
  <c r="BB124" i="22"/>
  <c r="BC124" i="22"/>
  <c r="BD124" i="22"/>
  <c r="BE124" i="22"/>
  <c r="BF124" i="22"/>
  <c r="BG124" i="22"/>
  <c r="BH124" i="22"/>
  <c r="BI124" i="22"/>
  <c r="BJ124" i="22"/>
  <c r="BK124" i="22"/>
  <c r="AM125" i="22"/>
  <c r="AN125" i="22"/>
  <c r="AO125" i="22"/>
  <c r="AP125" i="22"/>
  <c r="AQ125" i="22"/>
  <c r="AR125" i="22"/>
  <c r="AS125" i="22"/>
  <c r="AT125" i="22"/>
  <c r="AU125" i="22"/>
  <c r="AV125" i="22"/>
  <c r="AW125" i="22"/>
  <c r="AX125" i="22"/>
  <c r="AY125" i="22"/>
  <c r="AZ125" i="22"/>
  <c r="BA125" i="22"/>
  <c r="BB125" i="22"/>
  <c r="BC125" i="22"/>
  <c r="BD125" i="22"/>
  <c r="BE125" i="22"/>
  <c r="BF125" i="22"/>
  <c r="BG125" i="22"/>
  <c r="BH125" i="22"/>
  <c r="BI125" i="22"/>
  <c r="BJ125" i="22"/>
  <c r="BK125" i="22"/>
  <c r="AM126" i="22"/>
  <c r="AN126" i="22"/>
  <c r="AO126" i="22"/>
  <c r="AP126" i="22"/>
  <c r="AQ126" i="22"/>
  <c r="AR126" i="22"/>
  <c r="AS126" i="22"/>
  <c r="AT126" i="22"/>
  <c r="AU126" i="22"/>
  <c r="AV126" i="22"/>
  <c r="AW126" i="22"/>
  <c r="AX126" i="22"/>
  <c r="AY126" i="22"/>
  <c r="AZ126" i="22"/>
  <c r="BA126" i="22"/>
  <c r="BB126" i="22"/>
  <c r="BC126" i="22"/>
  <c r="BD126" i="22"/>
  <c r="BE126" i="22"/>
  <c r="BF126" i="22"/>
  <c r="BG126" i="22"/>
  <c r="BH126" i="22"/>
  <c r="BI126" i="22"/>
  <c r="BJ126" i="22"/>
  <c r="BK126" i="22"/>
  <c r="AM127" i="22"/>
  <c r="AN127" i="22"/>
  <c r="AO127" i="22"/>
  <c r="AP127" i="22"/>
  <c r="AQ127" i="22"/>
  <c r="AR127" i="22"/>
  <c r="AS127" i="22"/>
  <c r="AT127" i="22"/>
  <c r="AU127" i="22"/>
  <c r="AV127" i="22"/>
  <c r="AW127" i="22"/>
  <c r="AX127" i="22"/>
  <c r="AY127" i="22"/>
  <c r="AZ127" i="22"/>
  <c r="BA127" i="22"/>
  <c r="BB127" i="22"/>
  <c r="BC127" i="22"/>
  <c r="BD127" i="22"/>
  <c r="BE127" i="22"/>
  <c r="BF127" i="22"/>
  <c r="BG127" i="22"/>
  <c r="BH127" i="22"/>
  <c r="BI127" i="22"/>
  <c r="BJ127" i="22"/>
  <c r="BK127" i="22"/>
  <c r="AM128" i="22"/>
  <c r="AN128" i="22"/>
  <c r="AO128" i="22"/>
  <c r="AP128" i="22"/>
  <c r="AQ128" i="22"/>
  <c r="AR128" i="22"/>
  <c r="AS128" i="22"/>
  <c r="AT128" i="22"/>
  <c r="AU128" i="22"/>
  <c r="AV128" i="22"/>
  <c r="AW128" i="22"/>
  <c r="AX128" i="22"/>
  <c r="AY128" i="22"/>
  <c r="AZ128" i="22"/>
  <c r="BA128" i="22"/>
  <c r="BB128" i="22"/>
  <c r="BC128" i="22"/>
  <c r="BD128" i="22"/>
  <c r="BE128" i="22"/>
  <c r="BF128" i="22"/>
  <c r="BG128" i="22"/>
  <c r="BH128" i="22"/>
  <c r="BI128" i="22"/>
  <c r="BJ128" i="22"/>
  <c r="BK128" i="22"/>
  <c r="AM129" i="22"/>
  <c r="AN129" i="22"/>
  <c r="AO129" i="22"/>
  <c r="AP129" i="22"/>
  <c r="AQ129" i="22"/>
  <c r="AR129" i="22"/>
  <c r="AS129" i="22"/>
  <c r="AT129" i="22"/>
  <c r="AU129" i="22"/>
  <c r="AV129" i="22"/>
  <c r="AW129" i="22"/>
  <c r="AX129" i="22"/>
  <c r="AY129" i="22"/>
  <c r="AZ129" i="22"/>
  <c r="BA129" i="22"/>
  <c r="BB129" i="22"/>
  <c r="BC129" i="22"/>
  <c r="BD129" i="22"/>
  <c r="BE129" i="22"/>
  <c r="BF129" i="22"/>
  <c r="BG129" i="22"/>
  <c r="BH129" i="22"/>
  <c r="BI129" i="22"/>
  <c r="BJ129" i="22"/>
  <c r="BK129" i="22"/>
  <c r="AM130" i="22"/>
  <c r="AN130" i="22"/>
  <c r="AO130" i="22"/>
  <c r="AP130" i="22"/>
  <c r="AQ130" i="22"/>
  <c r="AR130" i="22"/>
  <c r="AS130" i="22"/>
  <c r="AT130" i="22"/>
  <c r="AU130" i="22"/>
  <c r="AV130" i="22"/>
  <c r="AW130" i="22"/>
  <c r="AX130" i="22"/>
  <c r="AY130" i="22"/>
  <c r="AZ130" i="22"/>
  <c r="BA130" i="22"/>
  <c r="BB130" i="22"/>
  <c r="BC130" i="22"/>
  <c r="BD130" i="22"/>
  <c r="BE130" i="22"/>
  <c r="BF130" i="22"/>
  <c r="BG130" i="22"/>
  <c r="BH130" i="22"/>
  <c r="BI130" i="22"/>
  <c r="BJ130" i="22"/>
  <c r="BK130" i="22"/>
  <c r="AM131" i="22"/>
  <c r="AN131" i="22"/>
  <c r="AO131" i="22"/>
  <c r="AP131" i="22"/>
  <c r="AQ131" i="22"/>
  <c r="AR131" i="22"/>
  <c r="AS131" i="22"/>
  <c r="AT131" i="22"/>
  <c r="AU131" i="22"/>
  <c r="AV131" i="22"/>
  <c r="AW131" i="22"/>
  <c r="AX131" i="22"/>
  <c r="AY131" i="22"/>
  <c r="AZ131" i="22"/>
  <c r="BA131" i="22"/>
  <c r="BB131" i="22"/>
  <c r="BC131" i="22"/>
  <c r="BD131" i="22"/>
  <c r="BE131" i="22"/>
  <c r="BF131" i="22"/>
  <c r="BG131" i="22"/>
  <c r="BH131" i="22"/>
  <c r="BI131" i="22"/>
  <c r="BJ131" i="22"/>
  <c r="BK131" i="22"/>
  <c r="AM132" i="22"/>
  <c r="AN132" i="22"/>
  <c r="AO132" i="22"/>
  <c r="AP132" i="22"/>
  <c r="AQ132" i="22"/>
  <c r="AR132" i="22"/>
  <c r="AS132" i="22"/>
  <c r="AT132" i="22"/>
  <c r="AU132" i="22"/>
  <c r="AV132" i="22"/>
  <c r="AW132" i="22"/>
  <c r="AX132" i="22"/>
  <c r="AY132" i="22"/>
  <c r="AZ132" i="22"/>
  <c r="BA132" i="22"/>
  <c r="BB132" i="22"/>
  <c r="BC132" i="22"/>
  <c r="BD132" i="22"/>
  <c r="BE132" i="22"/>
  <c r="BF132" i="22"/>
  <c r="BG132" i="22"/>
  <c r="BH132" i="22"/>
  <c r="BI132" i="22"/>
  <c r="BJ132" i="22"/>
  <c r="BK132" i="22"/>
  <c r="AM133" i="22"/>
  <c r="AN133" i="22"/>
  <c r="AO133" i="22"/>
  <c r="AP133" i="22"/>
  <c r="AQ133" i="22"/>
  <c r="AR133" i="22"/>
  <c r="AS133" i="22"/>
  <c r="AT133" i="22"/>
  <c r="AU133" i="22"/>
  <c r="AV133" i="22"/>
  <c r="AW133" i="22"/>
  <c r="AX133" i="22"/>
  <c r="AY133" i="22"/>
  <c r="AZ133" i="22"/>
  <c r="BA133" i="22"/>
  <c r="BB133" i="22"/>
  <c r="BC133" i="22"/>
  <c r="BD133" i="22"/>
  <c r="BE133" i="22"/>
  <c r="BF133" i="22"/>
  <c r="BG133" i="22"/>
  <c r="BH133" i="22"/>
  <c r="BI133" i="22"/>
  <c r="BJ133" i="22"/>
  <c r="BK133" i="22"/>
  <c r="AM134" i="22"/>
  <c r="AN134" i="22"/>
  <c r="AO134" i="22"/>
  <c r="AP134" i="22"/>
  <c r="AQ134" i="22"/>
  <c r="AR134" i="22"/>
  <c r="AS134" i="22"/>
  <c r="AT134" i="22"/>
  <c r="AU134" i="22"/>
  <c r="AV134" i="22"/>
  <c r="AW134" i="22"/>
  <c r="AX134" i="22"/>
  <c r="AY134" i="22"/>
  <c r="AZ134" i="22"/>
  <c r="BA134" i="22"/>
  <c r="BB134" i="22"/>
  <c r="BC134" i="22"/>
  <c r="BD134" i="22"/>
  <c r="BE134" i="22"/>
  <c r="BF134" i="22"/>
  <c r="BG134" i="22"/>
  <c r="BH134" i="22"/>
  <c r="BI134" i="22"/>
  <c r="BJ134" i="22"/>
  <c r="BK134" i="22"/>
  <c r="AM135" i="22"/>
  <c r="AN135" i="22"/>
  <c r="AO135" i="22"/>
  <c r="AP135" i="22"/>
  <c r="AQ135" i="22"/>
  <c r="AR135" i="22"/>
  <c r="AS135" i="22"/>
  <c r="AT135" i="22"/>
  <c r="AU135" i="22"/>
  <c r="AV135" i="22"/>
  <c r="AW135" i="22"/>
  <c r="AX135" i="22"/>
  <c r="AY135" i="22"/>
  <c r="AZ135" i="22"/>
  <c r="BA135" i="22"/>
  <c r="BB135" i="22"/>
  <c r="BC135" i="22"/>
  <c r="BD135" i="22"/>
  <c r="BE135" i="22"/>
  <c r="BF135" i="22"/>
  <c r="BG135" i="22"/>
  <c r="BH135" i="22"/>
  <c r="BI135" i="22"/>
  <c r="BJ135" i="22"/>
  <c r="BK135" i="22"/>
  <c r="AM136" i="22"/>
  <c r="AN136" i="22"/>
  <c r="AO136" i="22"/>
  <c r="AP136" i="22"/>
  <c r="AQ136" i="22"/>
  <c r="AR136" i="22"/>
  <c r="AS136" i="22"/>
  <c r="AT136" i="22"/>
  <c r="AU136" i="22"/>
  <c r="AV136" i="22"/>
  <c r="AW136" i="22"/>
  <c r="AX136" i="22"/>
  <c r="AY136" i="22"/>
  <c r="AZ136" i="22"/>
  <c r="BA136" i="22"/>
  <c r="BB136" i="22"/>
  <c r="BC136" i="22"/>
  <c r="BD136" i="22"/>
  <c r="BE136" i="22"/>
  <c r="BF136" i="22"/>
  <c r="BG136" i="22"/>
  <c r="BH136" i="22"/>
  <c r="BI136" i="22"/>
  <c r="BJ136" i="22"/>
  <c r="BK136" i="22"/>
  <c r="AM137" i="22"/>
  <c r="AN137" i="22"/>
  <c r="AO137" i="22"/>
  <c r="AP137" i="22"/>
  <c r="AQ137" i="22"/>
  <c r="AR137" i="22"/>
  <c r="AS137" i="22"/>
  <c r="AT137" i="22"/>
  <c r="AU137" i="22"/>
  <c r="AV137" i="22"/>
  <c r="AW137" i="22"/>
  <c r="AX137" i="22"/>
  <c r="AY137" i="22"/>
  <c r="AZ137" i="22"/>
  <c r="BA137" i="22"/>
  <c r="BB137" i="22"/>
  <c r="BC137" i="22"/>
  <c r="BD137" i="22"/>
  <c r="BE137" i="22"/>
  <c r="BF137" i="22"/>
  <c r="BG137" i="22"/>
  <c r="BH137" i="22"/>
  <c r="BI137" i="22"/>
  <c r="BJ137" i="22"/>
  <c r="BK137" i="22"/>
  <c r="AM138" i="22"/>
  <c r="AN138" i="22"/>
  <c r="AO138" i="22"/>
  <c r="AP138" i="22"/>
  <c r="AQ138" i="22"/>
  <c r="AR138" i="22"/>
  <c r="AS138" i="22"/>
  <c r="AT138" i="22"/>
  <c r="AU138" i="22"/>
  <c r="AV138" i="22"/>
  <c r="AW138" i="22"/>
  <c r="AX138" i="22"/>
  <c r="AY138" i="22"/>
  <c r="AZ138" i="22"/>
  <c r="BA138" i="22"/>
  <c r="BB138" i="22"/>
  <c r="BC138" i="22"/>
  <c r="BD138" i="22"/>
  <c r="BE138" i="22"/>
  <c r="BF138" i="22"/>
  <c r="BG138" i="22"/>
  <c r="BH138" i="22"/>
  <c r="BI138" i="22"/>
  <c r="BJ138" i="22"/>
  <c r="BK138" i="22"/>
  <c r="AM139" i="22"/>
  <c r="AN139" i="22"/>
  <c r="AO139" i="22"/>
  <c r="AP139" i="22"/>
  <c r="AQ139" i="22"/>
  <c r="AR139" i="22"/>
  <c r="AS139" i="22"/>
  <c r="AT139" i="22"/>
  <c r="AU139" i="22"/>
  <c r="AV139" i="22"/>
  <c r="AW139" i="22"/>
  <c r="AX139" i="22"/>
  <c r="AY139" i="22"/>
  <c r="AZ139" i="22"/>
  <c r="BA139" i="22"/>
  <c r="BB139" i="22"/>
  <c r="BC139" i="22"/>
  <c r="BD139" i="22"/>
  <c r="BE139" i="22"/>
  <c r="BF139" i="22"/>
  <c r="BG139" i="22"/>
  <c r="BH139" i="22"/>
  <c r="BI139" i="22"/>
  <c r="BJ139" i="22"/>
  <c r="BK139" i="22"/>
  <c r="AM140" i="22"/>
  <c r="AN140" i="22"/>
  <c r="AO140" i="22"/>
  <c r="AP140" i="22"/>
  <c r="AQ140" i="22"/>
  <c r="AR140" i="22"/>
  <c r="AS140" i="22"/>
  <c r="AT140" i="22"/>
  <c r="AU140" i="22"/>
  <c r="AV140" i="22"/>
  <c r="AW140" i="22"/>
  <c r="AX140" i="22"/>
  <c r="AY140" i="22"/>
  <c r="AZ140" i="22"/>
  <c r="BA140" i="22"/>
  <c r="BB140" i="22"/>
  <c r="BC140" i="22"/>
  <c r="BD140" i="22"/>
  <c r="BE140" i="22"/>
  <c r="BF140" i="22"/>
  <c r="BG140" i="22"/>
  <c r="BH140" i="22"/>
  <c r="BI140" i="22"/>
  <c r="BJ140" i="22"/>
  <c r="BK140" i="22"/>
  <c r="AM141" i="22"/>
  <c r="AN141" i="22"/>
  <c r="AO141" i="22"/>
  <c r="AP141" i="22"/>
  <c r="AQ141" i="22"/>
  <c r="AR141" i="22"/>
  <c r="AS141" i="22"/>
  <c r="AT141" i="22"/>
  <c r="AU141" i="22"/>
  <c r="AV141" i="22"/>
  <c r="AW141" i="22"/>
  <c r="AX141" i="22"/>
  <c r="AY141" i="22"/>
  <c r="AZ141" i="22"/>
  <c r="BA141" i="22"/>
  <c r="BB141" i="22"/>
  <c r="BC141" i="22"/>
  <c r="BD141" i="22"/>
  <c r="BE141" i="22"/>
  <c r="BF141" i="22"/>
  <c r="BG141" i="22"/>
  <c r="BH141" i="22"/>
  <c r="BI141" i="22"/>
  <c r="BJ141" i="22"/>
  <c r="BK141" i="22"/>
  <c r="AM142" i="22"/>
  <c r="AN142" i="22"/>
  <c r="AO142" i="22"/>
  <c r="AP142" i="22"/>
  <c r="AQ142" i="22"/>
  <c r="AR142" i="22"/>
  <c r="AS142" i="22"/>
  <c r="AT142" i="22"/>
  <c r="AU142" i="22"/>
  <c r="AV142" i="22"/>
  <c r="AW142" i="22"/>
  <c r="AX142" i="22"/>
  <c r="AY142" i="22"/>
  <c r="AZ142" i="22"/>
  <c r="BA142" i="22"/>
  <c r="BB142" i="22"/>
  <c r="BC142" i="22"/>
  <c r="BD142" i="22"/>
  <c r="BE142" i="22"/>
  <c r="BF142" i="22"/>
  <c r="BG142" i="22"/>
  <c r="BH142" i="22"/>
  <c r="BI142" i="22"/>
  <c r="BJ142" i="22"/>
  <c r="BK142" i="22"/>
  <c r="AM143" i="22"/>
  <c r="AN143" i="22"/>
  <c r="AO143" i="22"/>
  <c r="AP143" i="22"/>
  <c r="AQ143" i="22"/>
  <c r="AR143" i="22"/>
  <c r="AS143" i="22"/>
  <c r="AT143" i="22"/>
  <c r="AU143" i="22"/>
  <c r="AV143" i="22"/>
  <c r="AW143" i="22"/>
  <c r="AX143" i="22"/>
  <c r="AY143" i="22"/>
  <c r="AZ143" i="22"/>
  <c r="BA143" i="22"/>
  <c r="BB143" i="22"/>
  <c r="BC143" i="22"/>
  <c r="BD143" i="22"/>
  <c r="BE143" i="22"/>
  <c r="BF143" i="22"/>
  <c r="BG143" i="22"/>
  <c r="BH143" i="22"/>
  <c r="BI143" i="22"/>
  <c r="BJ143" i="22"/>
  <c r="BK143" i="22"/>
  <c r="AM144" i="22"/>
  <c r="AN144" i="22"/>
  <c r="AO144" i="22"/>
  <c r="AP144" i="22"/>
  <c r="AQ144" i="22"/>
  <c r="AR144" i="22"/>
  <c r="AS144" i="22"/>
  <c r="AT144" i="22"/>
  <c r="AU144" i="22"/>
  <c r="AV144" i="22"/>
  <c r="AW144" i="22"/>
  <c r="AX144" i="22"/>
  <c r="AY144" i="22"/>
  <c r="AZ144" i="22"/>
  <c r="BA144" i="22"/>
  <c r="BB144" i="22"/>
  <c r="BC144" i="22"/>
  <c r="BD144" i="22"/>
  <c r="BE144" i="22"/>
  <c r="BF144" i="22"/>
  <c r="BG144" i="22"/>
  <c r="BH144" i="22"/>
  <c r="BI144" i="22"/>
  <c r="BJ144" i="22"/>
  <c r="BK144" i="22"/>
  <c r="AM145" i="22"/>
  <c r="AN145" i="22"/>
  <c r="AO145" i="22"/>
  <c r="AP145" i="22"/>
  <c r="AQ145" i="22"/>
  <c r="AR145" i="22"/>
  <c r="AS145" i="22"/>
  <c r="AT145" i="22"/>
  <c r="AU145" i="22"/>
  <c r="AV145" i="22"/>
  <c r="AW145" i="22"/>
  <c r="AX145" i="22"/>
  <c r="AY145" i="22"/>
  <c r="AZ145" i="22"/>
  <c r="BA145" i="22"/>
  <c r="BB145" i="22"/>
  <c r="BC145" i="22"/>
  <c r="BD145" i="22"/>
  <c r="BE145" i="22"/>
  <c r="BF145" i="22"/>
  <c r="BG145" i="22"/>
  <c r="BH145" i="22"/>
  <c r="BI145" i="22"/>
  <c r="BJ145" i="22"/>
  <c r="BK145" i="22"/>
  <c r="AM146" i="22"/>
  <c r="AN146" i="22"/>
  <c r="AO146" i="22"/>
  <c r="AP146" i="22"/>
  <c r="AQ146" i="22"/>
  <c r="AR146" i="22"/>
  <c r="AS146" i="22"/>
  <c r="AT146" i="22"/>
  <c r="AU146" i="22"/>
  <c r="AV146" i="22"/>
  <c r="AW146" i="22"/>
  <c r="AX146" i="22"/>
  <c r="AY146" i="22"/>
  <c r="AZ146" i="22"/>
  <c r="BA146" i="22"/>
  <c r="BB146" i="22"/>
  <c r="BC146" i="22"/>
  <c r="BD146" i="22"/>
  <c r="BE146" i="22"/>
  <c r="BF146" i="22"/>
  <c r="BG146" i="22"/>
  <c r="BH146" i="22"/>
  <c r="BI146" i="22"/>
  <c r="BJ146" i="22"/>
  <c r="BK146" i="22"/>
  <c r="AM147" i="22"/>
  <c r="AN147" i="22"/>
  <c r="AO147" i="22"/>
  <c r="AP147" i="22"/>
  <c r="AQ147" i="22"/>
  <c r="AR147" i="22"/>
  <c r="AS147" i="22"/>
  <c r="AT147" i="22"/>
  <c r="AU147" i="22"/>
  <c r="AV147" i="22"/>
  <c r="AW147" i="22"/>
  <c r="AX147" i="22"/>
  <c r="AY147" i="22"/>
  <c r="AZ147" i="22"/>
  <c r="BA147" i="22"/>
  <c r="BB147" i="22"/>
  <c r="BC147" i="22"/>
  <c r="BD147" i="22"/>
  <c r="BE147" i="22"/>
  <c r="BF147" i="22"/>
  <c r="BG147" i="22"/>
  <c r="BH147" i="22"/>
  <c r="BI147" i="22"/>
  <c r="BJ147" i="22"/>
  <c r="BK147" i="22"/>
  <c r="AM148" i="22"/>
  <c r="AN148" i="22"/>
  <c r="AO148" i="22"/>
  <c r="AP148" i="22"/>
  <c r="AQ148" i="22"/>
  <c r="AR148" i="22"/>
  <c r="AS148" i="22"/>
  <c r="AT148" i="22"/>
  <c r="AU148" i="22"/>
  <c r="AV148" i="22"/>
  <c r="AW148" i="22"/>
  <c r="AX148" i="22"/>
  <c r="AY148" i="22"/>
  <c r="AZ148" i="22"/>
  <c r="BA148" i="22"/>
  <c r="BB148" i="22"/>
  <c r="BC148" i="22"/>
  <c r="BD148" i="22"/>
  <c r="BE148" i="22"/>
  <c r="BF148" i="22"/>
  <c r="BG148" i="22"/>
  <c r="BH148" i="22"/>
  <c r="BI148" i="22"/>
  <c r="BJ148" i="22"/>
  <c r="BK148" i="22"/>
  <c r="AM149" i="22"/>
  <c r="AN149" i="22"/>
  <c r="AO149" i="22"/>
  <c r="AP149" i="22"/>
  <c r="AQ149" i="22"/>
  <c r="AR149" i="22"/>
  <c r="AS149" i="22"/>
  <c r="AT149" i="22"/>
  <c r="AU149" i="22"/>
  <c r="AV149" i="22"/>
  <c r="AW149" i="22"/>
  <c r="AX149" i="22"/>
  <c r="AY149" i="22"/>
  <c r="AZ149" i="22"/>
  <c r="BA149" i="22"/>
  <c r="BB149" i="22"/>
  <c r="BC149" i="22"/>
  <c r="BD149" i="22"/>
  <c r="BE149" i="22"/>
  <c r="BF149" i="22"/>
  <c r="BG149" i="22"/>
  <c r="BH149" i="22"/>
  <c r="BI149" i="22"/>
  <c r="BJ149" i="22"/>
  <c r="BK149" i="22"/>
  <c r="AM150" i="22"/>
  <c r="AN150" i="22"/>
  <c r="AO150" i="22"/>
  <c r="AP150" i="22"/>
  <c r="AQ150" i="22"/>
  <c r="AR150" i="22"/>
  <c r="AS150" i="22"/>
  <c r="AT150" i="22"/>
  <c r="AU150" i="22"/>
  <c r="AV150" i="22"/>
  <c r="AW150" i="22"/>
  <c r="AX150" i="22"/>
  <c r="AY150" i="22"/>
  <c r="AZ150" i="22"/>
  <c r="BA150" i="22"/>
  <c r="BB150" i="22"/>
  <c r="BC150" i="22"/>
  <c r="BD150" i="22"/>
  <c r="BE150" i="22"/>
  <c r="BF150" i="22"/>
  <c r="BG150" i="22"/>
  <c r="BH150" i="22"/>
  <c r="BI150" i="22"/>
  <c r="BJ150" i="22"/>
  <c r="BK150" i="22"/>
  <c r="AM151" i="22"/>
  <c r="AN151" i="22"/>
  <c r="AO151" i="22"/>
  <c r="AP151" i="22"/>
  <c r="AQ151" i="22"/>
  <c r="AR151" i="22"/>
  <c r="AS151" i="22"/>
  <c r="AT151" i="22"/>
  <c r="AU151" i="22"/>
  <c r="AV151" i="22"/>
  <c r="AW151" i="22"/>
  <c r="AX151" i="22"/>
  <c r="AY151" i="22"/>
  <c r="AZ151" i="22"/>
  <c r="BA151" i="22"/>
  <c r="BB151" i="22"/>
  <c r="BC151" i="22"/>
  <c r="BD151" i="22"/>
  <c r="BE151" i="22"/>
  <c r="BF151" i="22"/>
  <c r="BG151" i="22"/>
  <c r="BH151" i="22"/>
  <c r="BI151" i="22"/>
  <c r="BJ151" i="22"/>
  <c r="BK151" i="22"/>
  <c r="AM152" i="22"/>
  <c r="AN152" i="22"/>
  <c r="AO152" i="22"/>
  <c r="AP152" i="22"/>
  <c r="AQ152" i="22"/>
  <c r="AR152" i="22"/>
  <c r="AS152" i="22"/>
  <c r="AT152" i="22"/>
  <c r="AU152" i="22"/>
  <c r="AV152" i="22"/>
  <c r="AW152" i="22"/>
  <c r="AX152" i="22"/>
  <c r="AY152" i="22"/>
  <c r="AZ152" i="22"/>
  <c r="BA152" i="22"/>
  <c r="BB152" i="22"/>
  <c r="BC152" i="22"/>
  <c r="BD152" i="22"/>
  <c r="BE152" i="22"/>
  <c r="BF152" i="22"/>
  <c r="BG152" i="22"/>
  <c r="BH152" i="22"/>
  <c r="BI152" i="22"/>
  <c r="BJ152" i="22"/>
  <c r="BK152" i="22"/>
  <c r="AM153" i="22"/>
  <c r="AN153" i="22"/>
  <c r="AO153" i="22"/>
  <c r="AP153" i="22"/>
  <c r="AQ153" i="22"/>
  <c r="AR153" i="22"/>
  <c r="AS153" i="22"/>
  <c r="AT153" i="22"/>
  <c r="AU153" i="22"/>
  <c r="AV153" i="22"/>
  <c r="AW153" i="22"/>
  <c r="AX153" i="22"/>
  <c r="AY153" i="22"/>
  <c r="AZ153" i="22"/>
  <c r="BA153" i="22"/>
  <c r="BB153" i="22"/>
  <c r="BC153" i="22"/>
  <c r="BD153" i="22"/>
  <c r="BE153" i="22"/>
  <c r="BF153" i="22"/>
  <c r="BG153" i="22"/>
  <c r="BH153" i="22"/>
  <c r="BI153" i="22"/>
  <c r="BJ153" i="22"/>
  <c r="BK153" i="22"/>
  <c r="AM154" i="22"/>
  <c r="AN154" i="22"/>
  <c r="AO154" i="22"/>
  <c r="AP154" i="22"/>
  <c r="AQ154" i="22"/>
  <c r="AR154" i="22"/>
  <c r="AS154" i="22"/>
  <c r="AT154" i="22"/>
  <c r="AU154" i="22"/>
  <c r="AV154" i="22"/>
  <c r="AW154" i="22"/>
  <c r="AX154" i="22"/>
  <c r="AY154" i="22"/>
  <c r="AZ154" i="22"/>
  <c r="BA154" i="22"/>
  <c r="BB154" i="22"/>
  <c r="BC154" i="22"/>
  <c r="BD154" i="22"/>
  <c r="BE154" i="22"/>
  <c r="BF154" i="22"/>
  <c r="BG154" i="22"/>
  <c r="BH154" i="22"/>
  <c r="BI154" i="22"/>
  <c r="BJ154" i="22"/>
  <c r="BK154" i="22"/>
  <c r="AM155" i="22"/>
  <c r="AN155" i="22"/>
  <c r="AO155" i="22"/>
  <c r="AP155" i="22"/>
  <c r="AQ155" i="22"/>
  <c r="AR155" i="22"/>
  <c r="AS155" i="22"/>
  <c r="AT155" i="22"/>
  <c r="AU155" i="22"/>
  <c r="AV155" i="22"/>
  <c r="AW155" i="22"/>
  <c r="AX155" i="22"/>
  <c r="AY155" i="22"/>
  <c r="AZ155" i="22"/>
  <c r="BA155" i="22"/>
  <c r="BB155" i="22"/>
  <c r="BC155" i="22"/>
  <c r="BD155" i="22"/>
  <c r="BE155" i="22"/>
  <c r="BF155" i="22"/>
  <c r="BG155" i="22"/>
  <c r="BH155" i="22"/>
  <c r="BI155" i="22"/>
  <c r="BJ155" i="22"/>
  <c r="BK155" i="22"/>
  <c r="AM156" i="22"/>
  <c r="AN156" i="22"/>
  <c r="AO156" i="22"/>
  <c r="AP156" i="22"/>
  <c r="AQ156" i="22"/>
  <c r="AR156" i="22"/>
  <c r="AS156" i="22"/>
  <c r="AT156" i="22"/>
  <c r="AU156" i="22"/>
  <c r="AV156" i="22"/>
  <c r="AW156" i="22"/>
  <c r="AX156" i="22"/>
  <c r="AY156" i="22"/>
  <c r="AZ156" i="22"/>
  <c r="BA156" i="22"/>
  <c r="BB156" i="22"/>
  <c r="BC156" i="22"/>
  <c r="BD156" i="22"/>
  <c r="BE156" i="22"/>
  <c r="BF156" i="22"/>
  <c r="BG156" i="22"/>
  <c r="BH156" i="22"/>
  <c r="BI156" i="22"/>
  <c r="BJ156" i="22"/>
  <c r="BK156" i="22"/>
  <c r="AM157" i="22"/>
  <c r="AN157" i="22"/>
  <c r="AO157" i="22"/>
  <c r="AP157" i="22"/>
  <c r="AQ157" i="22"/>
  <c r="AR157" i="22"/>
  <c r="AS157" i="22"/>
  <c r="AT157" i="22"/>
  <c r="AU157" i="22"/>
  <c r="AV157" i="22"/>
  <c r="AW157" i="22"/>
  <c r="AX157" i="22"/>
  <c r="AY157" i="22"/>
  <c r="AZ157" i="22"/>
  <c r="BA157" i="22"/>
  <c r="BB157" i="22"/>
  <c r="BC157" i="22"/>
  <c r="BD157" i="22"/>
  <c r="BE157" i="22"/>
  <c r="BF157" i="22"/>
  <c r="BG157" i="22"/>
  <c r="BH157" i="22"/>
  <c r="BI157" i="22"/>
  <c r="BJ157" i="22"/>
  <c r="BK157" i="22"/>
  <c r="AM158" i="22"/>
  <c r="AN158" i="22"/>
  <c r="AO158" i="22"/>
  <c r="AP158" i="22"/>
  <c r="AQ158" i="22"/>
  <c r="AR158" i="22"/>
  <c r="AS158" i="22"/>
  <c r="AT158" i="22"/>
  <c r="AU158" i="22"/>
  <c r="AV158" i="22"/>
  <c r="AW158" i="22"/>
  <c r="AX158" i="22"/>
  <c r="AY158" i="22"/>
  <c r="AZ158" i="22"/>
  <c r="BA158" i="22"/>
  <c r="BB158" i="22"/>
  <c r="BC158" i="22"/>
  <c r="BD158" i="22"/>
  <c r="BE158" i="22"/>
  <c r="BF158" i="22"/>
  <c r="BG158" i="22"/>
  <c r="BH158" i="22"/>
  <c r="BI158" i="22"/>
  <c r="BJ158" i="22"/>
  <c r="BK158" i="22"/>
  <c r="AM159" i="22"/>
  <c r="AN159" i="22"/>
  <c r="AO159" i="22"/>
  <c r="AP159" i="22"/>
  <c r="AQ159" i="22"/>
  <c r="AR159" i="22"/>
  <c r="AS159" i="22"/>
  <c r="AT159" i="22"/>
  <c r="AU159" i="22"/>
  <c r="AV159" i="22"/>
  <c r="AW159" i="22"/>
  <c r="AX159" i="22"/>
  <c r="AY159" i="22"/>
  <c r="AZ159" i="22"/>
  <c r="BA159" i="22"/>
  <c r="BB159" i="22"/>
  <c r="BC159" i="22"/>
  <c r="BD159" i="22"/>
  <c r="BE159" i="22"/>
  <c r="BF159" i="22"/>
  <c r="BG159" i="22"/>
  <c r="BH159" i="22"/>
  <c r="BI159" i="22"/>
  <c r="BJ159" i="22"/>
  <c r="BK159" i="22"/>
  <c r="AM160" i="22"/>
  <c r="AN160" i="22"/>
  <c r="AO160" i="22"/>
  <c r="AP160" i="22"/>
  <c r="AQ160" i="22"/>
  <c r="AR160" i="22"/>
  <c r="AS160" i="22"/>
  <c r="AT160" i="22"/>
  <c r="AU160" i="22"/>
  <c r="AV160" i="22"/>
  <c r="AW160" i="22"/>
  <c r="AX160" i="22"/>
  <c r="AY160" i="22"/>
  <c r="AZ160" i="22"/>
  <c r="BA160" i="22"/>
  <c r="BB160" i="22"/>
  <c r="BC160" i="22"/>
  <c r="BD160" i="22"/>
  <c r="BE160" i="22"/>
  <c r="BF160" i="22"/>
  <c r="BG160" i="22"/>
  <c r="BH160" i="22"/>
  <c r="BI160" i="22"/>
  <c r="BJ160" i="22"/>
  <c r="BK160" i="22"/>
  <c r="AM161" i="22"/>
  <c r="AN161" i="22"/>
  <c r="AO161" i="22"/>
  <c r="AP161" i="22"/>
  <c r="AQ161" i="22"/>
  <c r="AR161" i="22"/>
  <c r="AS161" i="22"/>
  <c r="AT161" i="22"/>
  <c r="AU161" i="22"/>
  <c r="AV161" i="22"/>
  <c r="AW161" i="22"/>
  <c r="AX161" i="22"/>
  <c r="AY161" i="22"/>
  <c r="AZ161" i="22"/>
  <c r="BA161" i="22"/>
  <c r="BB161" i="22"/>
  <c r="BC161" i="22"/>
  <c r="BD161" i="22"/>
  <c r="BE161" i="22"/>
  <c r="BF161" i="22"/>
  <c r="BG161" i="22"/>
  <c r="BH161" i="22"/>
  <c r="BI161" i="22"/>
  <c r="BJ161" i="22"/>
  <c r="BK161" i="22"/>
  <c r="AM162" i="22"/>
  <c r="AN162" i="22"/>
  <c r="AO162" i="22"/>
  <c r="AP162" i="22"/>
  <c r="AQ162" i="22"/>
  <c r="AR162" i="22"/>
  <c r="AS162" i="22"/>
  <c r="AT162" i="22"/>
  <c r="AU162" i="22"/>
  <c r="AV162" i="22"/>
  <c r="AW162" i="22"/>
  <c r="AX162" i="22"/>
  <c r="AY162" i="22"/>
  <c r="AZ162" i="22"/>
  <c r="BA162" i="22"/>
  <c r="BB162" i="22"/>
  <c r="BC162" i="22"/>
  <c r="BD162" i="22"/>
  <c r="BE162" i="22"/>
  <c r="BF162" i="22"/>
  <c r="BG162" i="22"/>
  <c r="BH162" i="22"/>
  <c r="BI162" i="22"/>
  <c r="BJ162" i="22"/>
  <c r="BK162" i="22"/>
  <c r="AM163" i="22"/>
  <c r="AN163" i="22"/>
  <c r="AO163" i="22"/>
  <c r="AP163" i="22"/>
  <c r="AQ163" i="22"/>
  <c r="AR163" i="22"/>
  <c r="AS163" i="22"/>
  <c r="AT163" i="22"/>
  <c r="AU163" i="22"/>
  <c r="AV163" i="22"/>
  <c r="AW163" i="22"/>
  <c r="AX163" i="22"/>
  <c r="AY163" i="22"/>
  <c r="AZ163" i="22"/>
  <c r="BA163" i="22"/>
  <c r="BB163" i="22"/>
  <c r="BC163" i="22"/>
  <c r="BD163" i="22"/>
  <c r="BE163" i="22"/>
  <c r="BF163" i="22"/>
  <c r="BG163" i="22"/>
  <c r="BH163" i="22"/>
  <c r="BI163" i="22"/>
  <c r="BJ163" i="22"/>
  <c r="BK163" i="22"/>
  <c r="AM164" i="22"/>
  <c r="AN164" i="22"/>
  <c r="AO164" i="22"/>
  <c r="AP164" i="22"/>
  <c r="AQ164" i="22"/>
  <c r="AR164" i="22"/>
  <c r="AS164" i="22"/>
  <c r="AT164" i="22"/>
  <c r="AU164" i="22"/>
  <c r="AV164" i="22"/>
  <c r="AW164" i="22"/>
  <c r="AX164" i="22"/>
  <c r="AY164" i="22"/>
  <c r="AZ164" i="22"/>
  <c r="BA164" i="22"/>
  <c r="BB164" i="22"/>
  <c r="BC164" i="22"/>
  <c r="BD164" i="22"/>
  <c r="BE164" i="22"/>
  <c r="BF164" i="22"/>
  <c r="BG164" i="22"/>
  <c r="BH164" i="22"/>
  <c r="BI164" i="22"/>
  <c r="BJ164" i="22"/>
  <c r="BK164" i="22"/>
  <c r="AM165" i="22"/>
  <c r="AN165" i="22"/>
  <c r="AO165" i="22"/>
  <c r="AP165" i="22"/>
  <c r="AQ165" i="22"/>
  <c r="AR165" i="22"/>
  <c r="AS165" i="22"/>
  <c r="AT165" i="22"/>
  <c r="AU165" i="22"/>
  <c r="AV165" i="22"/>
  <c r="AW165" i="22"/>
  <c r="AX165" i="22"/>
  <c r="AY165" i="22"/>
  <c r="AZ165" i="22"/>
  <c r="BA165" i="22"/>
  <c r="BB165" i="22"/>
  <c r="BC165" i="22"/>
  <c r="BD165" i="22"/>
  <c r="BE165" i="22"/>
  <c r="BF165" i="22"/>
  <c r="BG165" i="22"/>
  <c r="BH165" i="22"/>
  <c r="BI165" i="22"/>
  <c r="BJ165" i="22"/>
  <c r="BK165" i="22"/>
  <c r="AM166" i="22"/>
  <c r="AN166" i="22"/>
  <c r="AO166" i="22"/>
  <c r="AP166" i="22"/>
  <c r="AQ166" i="22"/>
  <c r="AR166" i="22"/>
  <c r="AS166" i="22"/>
  <c r="AT166" i="22"/>
  <c r="AU166" i="22"/>
  <c r="AV166" i="22"/>
  <c r="AW166" i="22"/>
  <c r="AX166" i="22"/>
  <c r="AY166" i="22"/>
  <c r="AZ166" i="22"/>
  <c r="BA166" i="22"/>
  <c r="BB166" i="22"/>
  <c r="BC166" i="22"/>
  <c r="BD166" i="22"/>
  <c r="BE166" i="22"/>
  <c r="BF166" i="22"/>
  <c r="BG166" i="22"/>
  <c r="BH166" i="22"/>
  <c r="BI166" i="22"/>
  <c r="BJ166" i="22"/>
  <c r="BK166" i="22"/>
  <c r="AM167" i="22"/>
  <c r="AN167" i="22"/>
  <c r="AO167" i="22"/>
  <c r="AP167" i="22"/>
  <c r="AQ167" i="22"/>
  <c r="AR167" i="22"/>
  <c r="AS167" i="22"/>
  <c r="AT167" i="22"/>
  <c r="AU167" i="22"/>
  <c r="AV167" i="22"/>
  <c r="AW167" i="22"/>
  <c r="AX167" i="22"/>
  <c r="AY167" i="22"/>
  <c r="AZ167" i="22"/>
  <c r="BA167" i="22"/>
  <c r="BB167" i="22"/>
  <c r="BC167" i="22"/>
  <c r="BD167" i="22"/>
  <c r="BE167" i="22"/>
  <c r="BF167" i="22"/>
  <c r="BG167" i="22"/>
  <c r="BH167" i="22"/>
  <c r="BI167" i="22"/>
  <c r="BJ167" i="22"/>
  <c r="BK167" i="22"/>
  <c r="AM168" i="22"/>
  <c r="AN168" i="22"/>
  <c r="AO168" i="22"/>
  <c r="AP168" i="22"/>
  <c r="AQ168" i="22"/>
  <c r="AR168" i="22"/>
  <c r="AS168" i="22"/>
  <c r="AT168" i="22"/>
  <c r="AU168" i="22"/>
  <c r="AV168" i="22"/>
  <c r="AW168" i="22"/>
  <c r="AX168" i="22"/>
  <c r="AY168" i="22"/>
  <c r="AZ168" i="22"/>
  <c r="BA168" i="22"/>
  <c r="BB168" i="22"/>
  <c r="BC168" i="22"/>
  <c r="BD168" i="22"/>
  <c r="BE168" i="22"/>
  <c r="BF168" i="22"/>
  <c r="BG168" i="22"/>
  <c r="BH168" i="22"/>
  <c r="BI168" i="22"/>
  <c r="BJ168" i="22"/>
  <c r="BK168" i="22"/>
  <c r="AM169" i="22"/>
  <c r="AN169" i="22"/>
  <c r="AO169" i="22"/>
  <c r="AP169" i="22"/>
  <c r="AQ169" i="22"/>
  <c r="AR169" i="22"/>
  <c r="AS169" i="22"/>
  <c r="AT169" i="22"/>
  <c r="AU169" i="22"/>
  <c r="AV169" i="22"/>
  <c r="AW169" i="22"/>
  <c r="AX169" i="22"/>
  <c r="AY169" i="22"/>
  <c r="AZ169" i="22"/>
  <c r="BA169" i="22"/>
  <c r="BB169" i="22"/>
  <c r="BC169" i="22"/>
  <c r="BD169" i="22"/>
  <c r="BE169" i="22"/>
  <c r="BF169" i="22"/>
  <c r="BG169" i="22"/>
  <c r="BH169" i="22"/>
  <c r="BI169" i="22"/>
  <c r="BJ169" i="22"/>
  <c r="BK169" i="22"/>
  <c r="AM170" i="22"/>
  <c r="AN170" i="22"/>
  <c r="AO170" i="22"/>
  <c r="AP170" i="22"/>
  <c r="AQ170" i="22"/>
  <c r="AR170" i="22"/>
  <c r="AS170" i="22"/>
  <c r="AT170" i="22"/>
  <c r="AU170" i="22"/>
  <c r="AV170" i="22"/>
  <c r="AW170" i="22"/>
  <c r="AX170" i="22"/>
  <c r="AY170" i="22"/>
  <c r="AZ170" i="22"/>
  <c r="BA170" i="22"/>
  <c r="BB170" i="22"/>
  <c r="BC170" i="22"/>
  <c r="BD170" i="22"/>
  <c r="BE170" i="22"/>
  <c r="BF170" i="22"/>
  <c r="BG170" i="22"/>
  <c r="BH170" i="22"/>
  <c r="BI170" i="22"/>
  <c r="BJ170" i="22"/>
  <c r="BK170" i="22"/>
  <c r="AM171" i="22"/>
  <c r="AN171" i="22"/>
  <c r="AO171" i="22"/>
  <c r="AP171" i="22"/>
  <c r="AQ171" i="22"/>
  <c r="AR171" i="22"/>
  <c r="AS171" i="22"/>
  <c r="AT171" i="22"/>
  <c r="AU171" i="22"/>
  <c r="AV171" i="22"/>
  <c r="AW171" i="22"/>
  <c r="AX171" i="22"/>
  <c r="AY171" i="22"/>
  <c r="AZ171" i="22"/>
  <c r="BA171" i="22"/>
  <c r="BB171" i="22"/>
  <c r="BC171" i="22"/>
  <c r="BD171" i="22"/>
  <c r="BE171" i="22"/>
  <c r="BF171" i="22"/>
  <c r="BG171" i="22"/>
  <c r="BH171" i="22"/>
  <c r="BI171" i="22"/>
  <c r="BJ171" i="22"/>
  <c r="BK171" i="22"/>
  <c r="AM172" i="22"/>
  <c r="AN172" i="22"/>
  <c r="AO172" i="22"/>
  <c r="AP172" i="22"/>
  <c r="AQ172" i="22"/>
  <c r="AR172" i="22"/>
  <c r="AS172" i="22"/>
  <c r="AT172" i="22"/>
  <c r="AU172" i="22"/>
  <c r="AV172" i="22"/>
  <c r="AW172" i="22"/>
  <c r="AX172" i="22"/>
  <c r="AY172" i="22"/>
  <c r="AZ172" i="22"/>
  <c r="BA172" i="22"/>
  <c r="BB172" i="22"/>
  <c r="BC172" i="22"/>
  <c r="BD172" i="22"/>
  <c r="BE172" i="22"/>
  <c r="BF172" i="22"/>
  <c r="BG172" i="22"/>
  <c r="BH172" i="22"/>
  <c r="BI172" i="22"/>
  <c r="BJ172" i="22"/>
  <c r="BK172" i="22"/>
  <c r="AM173" i="22"/>
  <c r="AN173" i="22"/>
  <c r="AO173" i="22"/>
  <c r="AP173" i="22"/>
  <c r="AQ173" i="22"/>
  <c r="AR173" i="22"/>
  <c r="AS173" i="22"/>
  <c r="AT173" i="22"/>
  <c r="AU173" i="22"/>
  <c r="AV173" i="22"/>
  <c r="AW173" i="22"/>
  <c r="AX173" i="22"/>
  <c r="AY173" i="22"/>
  <c r="AZ173" i="22"/>
  <c r="BA173" i="22"/>
  <c r="BB173" i="22"/>
  <c r="BC173" i="22"/>
  <c r="BD173" i="22"/>
  <c r="BE173" i="22"/>
  <c r="BF173" i="22"/>
  <c r="BG173" i="22"/>
  <c r="BH173" i="22"/>
  <c r="BI173" i="22"/>
  <c r="BJ173" i="22"/>
  <c r="BK173" i="22"/>
  <c r="AM174" i="22"/>
  <c r="AN174" i="22"/>
  <c r="AO174" i="22"/>
  <c r="AP174" i="22"/>
  <c r="AQ174" i="22"/>
  <c r="AR174" i="22"/>
  <c r="AS174" i="22"/>
  <c r="AT174" i="22"/>
  <c r="AU174" i="22"/>
  <c r="AV174" i="22"/>
  <c r="AW174" i="22"/>
  <c r="AX174" i="22"/>
  <c r="AY174" i="22"/>
  <c r="AZ174" i="22"/>
  <c r="BA174" i="22"/>
  <c r="BB174" i="22"/>
  <c r="BC174" i="22"/>
  <c r="BD174" i="22"/>
  <c r="BE174" i="22"/>
  <c r="BF174" i="22"/>
  <c r="BG174" i="22"/>
  <c r="BH174" i="22"/>
  <c r="BI174" i="22"/>
  <c r="BJ174" i="22"/>
  <c r="BK174" i="22"/>
  <c r="AM175" i="22"/>
  <c r="AN175" i="22"/>
  <c r="AO175" i="22"/>
  <c r="AP175" i="22"/>
  <c r="AQ175" i="22"/>
  <c r="AR175" i="22"/>
  <c r="AS175" i="22"/>
  <c r="AT175" i="22"/>
  <c r="AU175" i="22"/>
  <c r="AV175" i="22"/>
  <c r="AW175" i="22"/>
  <c r="AX175" i="22"/>
  <c r="AY175" i="22"/>
  <c r="AZ175" i="22"/>
  <c r="BA175" i="22"/>
  <c r="BB175" i="22"/>
  <c r="BC175" i="22"/>
  <c r="BD175" i="22"/>
  <c r="BE175" i="22"/>
  <c r="BF175" i="22"/>
  <c r="BG175" i="22"/>
  <c r="BH175" i="22"/>
  <c r="BI175" i="22"/>
  <c r="BJ175" i="22"/>
  <c r="BK175" i="22"/>
  <c r="AM176" i="22"/>
  <c r="AN176" i="22"/>
  <c r="AO176" i="22"/>
  <c r="AP176" i="22"/>
  <c r="AQ176" i="22"/>
  <c r="AR176" i="22"/>
  <c r="AS176" i="22"/>
  <c r="AT176" i="22"/>
  <c r="AU176" i="22"/>
  <c r="AV176" i="22"/>
  <c r="AW176" i="22"/>
  <c r="AX176" i="22"/>
  <c r="AY176" i="22"/>
  <c r="AZ176" i="22"/>
  <c r="BA176" i="22"/>
  <c r="BB176" i="22"/>
  <c r="BC176" i="22"/>
  <c r="BD176" i="22"/>
  <c r="BE176" i="22"/>
  <c r="BF176" i="22"/>
  <c r="BG176" i="22"/>
  <c r="BH176" i="22"/>
  <c r="BI176" i="22"/>
  <c r="BJ176" i="22"/>
  <c r="BK176" i="22"/>
  <c r="AM177" i="22"/>
  <c r="AN177" i="22"/>
  <c r="AO177" i="22"/>
  <c r="AP177" i="22"/>
  <c r="AQ177" i="22"/>
  <c r="AR177" i="22"/>
  <c r="AS177" i="22"/>
  <c r="AT177" i="22"/>
  <c r="AU177" i="22"/>
  <c r="AV177" i="22"/>
  <c r="AW177" i="22"/>
  <c r="AX177" i="22"/>
  <c r="AY177" i="22"/>
  <c r="AZ177" i="22"/>
  <c r="BA177" i="22"/>
  <c r="BB177" i="22"/>
  <c r="BC177" i="22"/>
  <c r="BD177" i="22"/>
  <c r="BE177" i="22"/>
  <c r="BF177" i="22"/>
  <c r="BG177" i="22"/>
  <c r="BH177" i="22"/>
  <c r="BI177" i="22"/>
  <c r="BJ177" i="22"/>
  <c r="BK177" i="22"/>
  <c r="AM178" i="22"/>
  <c r="AN178" i="22"/>
  <c r="AO178" i="22"/>
  <c r="AP178" i="22"/>
  <c r="AQ178" i="22"/>
  <c r="AR178" i="22"/>
  <c r="AS178" i="22"/>
  <c r="AT178" i="22"/>
  <c r="AU178" i="22"/>
  <c r="AV178" i="22"/>
  <c r="AW178" i="22"/>
  <c r="AX178" i="22"/>
  <c r="AY178" i="22"/>
  <c r="AZ178" i="22"/>
  <c r="BA178" i="22"/>
  <c r="BB178" i="22"/>
  <c r="BC178" i="22"/>
  <c r="BD178" i="22"/>
  <c r="BE178" i="22"/>
  <c r="BF178" i="22"/>
  <c r="BG178" i="22"/>
  <c r="BH178" i="22"/>
  <c r="BI178" i="22"/>
  <c r="BJ178" i="22"/>
  <c r="BK178" i="22"/>
  <c r="AM179" i="22"/>
  <c r="AN179" i="22"/>
  <c r="AO179" i="22"/>
  <c r="AP179" i="22"/>
  <c r="AQ179" i="22"/>
  <c r="AR179" i="22"/>
  <c r="AS179" i="22"/>
  <c r="AT179" i="22"/>
  <c r="AU179" i="22"/>
  <c r="AV179" i="22"/>
  <c r="AW179" i="22"/>
  <c r="AX179" i="22"/>
  <c r="AY179" i="22"/>
  <c r="AZ179" i="22"/>
  <c r="BA179" i="22"/>
  <c r="BB179" i="22"/>
  <c r="BC179" i="22"/>
  <c r="BD179" i="22"/>
  <c r="BE179" i="22"/>
  <c r="BF179" i="22"/>
  <c r="BG179" i="22"/>
  <c r="BH179" i="22"/>
  <c r="BI179" i="22"/>
  <c r="BJ179" i="22"/>
  <c r="BK179" i="22"/>
  <c r="AM181" i="22"/>
  <c r="AN181" i="22"/>
  <c r="AO181" i="22"/>
  <c r="AP181" i="22"/>
  <c r="AQ181" i="22"/>
  <c r="AR181" i="22"/>
  <c r="AS181" i="22"/>
  <c r="AT181" i="22"/>
  <c r="AU181" i="22"/>
  <c r="AV181" i="22"/>
  <c r="AW181" i="22"/>
  <c r="AX181" i="22"/>
  <c r="AY181" i="22"/>
  <c r="AZ181" i="22"/>
  <c r="BA181" i="22"/>
  <c r="BB181" i="22"/>
  <c r="BC181" i="22"/>
  <c r="BD181" i="22"/>
  <c r="BE181" i="22"/>
  <c r="BF181" i="22"/>
  <c r="BG181" i="22"/>
  <c r="BH181" i="22"/>
  <c r="BI181" i="22"/>
  <c r="BJ181" i="22"/>
  <c r="BK181" i="22"/>
  <c r="AM182" i="22"/>
  <c r="AN182" i="22"/>
  <c r="AO182" i="22"/>
  <c r="AP182" i="22"/>
  <c r="AQ182" i="22"/>
  <c r="AR182" i="22"/>
  <c r="AS182" i="22"/>
  <c r="AT182" i="22"/>
  <c r="AU182" i="22"/>
  <c r="AV182" i="22"/>
  <c r="AW182" i="22"/>
  <c r="AX182" i="22"/>
  <c r="AY182" i="22"/>
  <c r="AZ182" i="22"/>
  <c r="BA182" i="22"/>
  <c r="BB182" i="22"/>
  <c r="BC182" i="22"/>
  <c r="BD182" i="22"/>
  <c r="BE182" i="22"/>
  <c r="BF182" i="22"/>
  <c r="BG182" i="22"/>
  <c r="BH182" i="22"/>
  <c r="BI182" i="22"/>
  <c r="BJ182" i="22"/>
  <c r="BK182" i="22"/>
  <c r="AM183" i="22"/>
  <c r="AN183" i="22"/>
  <c r="AO183" i="22"/>
  <c r="AP183" i="22"/>
  <c r="AQ183" i="22"/>
  <c r="AR183" i="22"/>
  <c r="AS183" i="22"/>
  <c r="AT183" i="22"/>
  <c r="AU183" i="22"/>
  <c r="AV183" i="22"/>
  <c r="AW183" i="22"/>
  <c r="AX183" i="22"/>
  <c r="AY183" i="22"/>
  <c r="AZ183" i="22"/>
  <c r="BA183" i="22"/>
  <c r="BB183" i="22"/>
  <c r="BC183" i="22"/>
  <c r="BD183" i="22"/>
  <c r="BE183" i="22"/>
  <c r="BF183" i="22"/>
  <c r="BG183" i="22"/>
  <c r="BH183" i="22"/>
  <c r="BI183" i="22"/>
  <c r="BJ183" i="22"/>
  <c r="BK183" i="22"/>
  <c r="AM184" i="22"/>
  <c r="AN184" i="22"/>
  <c r="AO184" i="22"/>
  <c r="AP184" i="22"/>
  <c r="AQ184" i="22"/>
  <c r="AR184" i="22"/>
  <c r="AS184" i="22"/>
  <c r="AT184" i="22"/>
  <c r="AU184" i="22"/>
  <c r="AV184" i="22"/>
  <c r="AW184" i="22"/>
  <c r="AX184" i="22"/>
  <c r="AY184" i="22"/>
  <c r="AZ184" i="22"/>
  <c r="BA184" i="22"/>
  <c r="BB184" i="22"/>
  <c r="BC184" i="22"/>
  <c r="BD184" i="22"/>
  <c r="BE184" i="22"/>
  <c r="BF184" i="22"/>
  <c r="BG184" i="22"/>
  <c r="BH184" i="22"/>
  <c r="BI184" i="22"/>
  <c r="BJ184" i="22"/>
  <c r="BK184" i="22"/>
  <c r="AM185" i="22"/>
  <c r="AN185" i="22"/>
  <c r="AO185" i="22"/>
  <c r="AP185" i="22"/>
  <c r="AQ185" i="22"/>
  <c r="AR185" i="22"/>
  <c r="AS185" i="22"/>
  <c r="AT185" i="22"/>
  <c r="AU185" i="22"/>
  <c r="AV185" i="22"/>
  <c r="AW185" i="22"/>
  <c r="AX185" i="22"/>
  <c r="AY185" i="22"/>
  <c r="AZ185" i="22"/>
  <c r="BA185" i="22"/>
  <c r="BB185" i="22"/>
  <c r="BC185" i="22"/>
  <c r="BD185" i="22"/>
  <c r="BE185" i="22"/>
  <c r="BF185" i="22"/>
  <c r="BG185" i="22"/>
  <c r="BH185" i="22"/>
  <c r="BI185" i="22"/>
  <c r="BJ185" i="22"/>
  <c r="BK185" i="22"/>
  <c r="AM186" i="22"/>
  <c r="AN186" i="22"/>
  <c r="AO186" i="22"/>
  <c r="AP186" i="22"/>
  <c r="AQ186" i="22"/>
  <c r="AR186" i="22"/>
  <c r="AS186" i="22"/>
  <c r="AT186" i="22"/>
  <c r="AU186" i="22"/>
  <c r="AV186" i="22"/>
  <c r="AW186" i="22"/>
  <c r="AX186" i="22"/>
  <c r="AY186" i="22"/>
  <c r="AZ186" i="22"/>
  <c r="BA186" i="22"/>
  <c r="BB186" i="22"/>
  <c r="BC186" i="22"/>
  <c r="BD186" i="22"/>
  <c r="BE186" i="22"/>
  <c r="BF186" i="22"/>
  <c r="BG186" i="22"/>
  <c r="BH186" i="22"/>
  <c r="BI186" i="22"/>
  <c r="BJ186" i="22"/>
  <c r="BK186" i="22"/>
  <c r="AM187" i="22"/>
  <c r="AN187" i="22"/>
  <c r="AO187" i="22"/>
  <c r="AP187" i="22"/>
  <c r="AQ187" i="22"/>
  <c r="AR187" i="22"/>
  <c r="AS187" i="22"/>
  <c r="AT187" i="22"/>
  <c r="AU187" i="22"/>
  <c r="AV187" i="22"/>
  <c r="AW187" i="22"/>
  <c r="AX187" i="22"/>
  <c r="AY187" i="22"/>
  <c r="AZ187" i="22"/>
  <c r="BA187" i="22"/>
  <c r="BB187" i="22"/>
  <c r="BC187" i="22"/>
  <c r="BD187" i="22"/>
  <c r="BE187" i="22"/>
  <c r="BF187" i="22"/>
  <c r="BG187" i="22"/>
  <c r="BH187" i="22"/>
  <c r="BI187" i="22"/>
  <c r="BJ187" i="22"/>
  <c r="BK187" i="22"/>
  <c r="AM188" i="22"/>
  <c r="AN188" i="22"/>
  <c r="AO188" i="22"/>
  <c r="AP188" i="22"/>
  <c r="AQ188" i="22"/>
  <c r="AR188" i="22"/>
  <c r="AS188" i="22"/>
  <c r="AT188" i="22"/>
  <c r="AU188" i="22"/>
  <c r="AV188" i="22"/>
  <c r="AW188" i="22"/>
  <c r="AX188" i="22"/>
  <c r="AY188" i="22"/>
  <c r="AZ188" i="22"/>
  <c r="BA188" i="22"/>
  <c r="BB188" i="22"/>
  <c r="BC188" i="22"/>
  <c r="BD188" i="22"/>
  <c r="BE188" i="22"/>
  <c r="BF188" i="22"/>
  <c r="BG188" i="22"/>
  <c r="BH188" i="22"/>
  <c r="BI188" i="22"/>
  <c r="BJ188" i="22"/>
  <c r="BK188" i="22"/>
  <c r="AM189" i="22"/>
  <c r="AN189" i="22"/>
  <c r="AO189" i="22"/>
  <c r="AP189" i="22"/>
  <c r="AQ189" i="22"/>
  <c r="AR189" i="22"/>
  <c r="AS189" i="22"/>
  <c r="AT189" i="22"/>
  <c r="AU189" i="22"/>
  <c r="AV189" i="22"/>
  <c r="AW189" i="22"/>
  <c r="AX189" i="22"/>
  <c r="AY189" i="22"/>
  <c r="AZ189" i="22"/>
  <c r="BA189" i="22"/>
  <c r="BB189" i="22"/>
  <c r="BC189" i="22"/>
  <c r="BD189" i="22"/>
  <c r="BE189" i="22"/>
  <c r="BF189" i="22"/>
  <c r="BG189" i="22"/>
  <c r="BH189" i="22"/>
  <c r="BI189" i="22"/>
  <c r="BJ189" i="22"/>
  <c r="BK189" i="22"/>
  <c r="AM190" i="22"/>
  <c r="AN190" i="22"/>
  <c r="AO190" i="22"/>
  <c r="AP190" i="22"/>
  <c r="AQ190" i="22"/>
  <c r="AR190" i="22"/>
  <c r="AS190" i="22"/>
  <c r="AT190" i="22"/>
  <c r="AU190" i="22"/>
  <c r="AV190" i="22"/>
  <c r="AW190" i="22"/>
  <c r="AX190" i="22"/>
  <c r="AY190" i="22"/>
  <c r="AZ190" i="22"/>
  <c r="BA190" i="22"/>
  <c r="BB190" i="22"/>
  <c r="BC190" i="22"/>
  <c r="BD190" i="22"/>
  <c r="BE190" i="22"/>
  <c r="BF190" i="22"/>
  <c r="BG190" i="22"/>
  <c r="BH190" i="22"/>
  <c r="BI190" i="22"/>
  <c r="BJ190" i="22"/>
  <c r="BK190" i="22"/>
  <c r="AM191" i="22"/>
  <c r="AN191" i="22"/>
  <c r="AO191" i="22"/>
  <c r="AP191" i="22"/>
  <c r="AQ191" i="22"/>
  <c r="AR191" i="22"/>
  <c r="AS191" i="22"/>
  <c r="AT191" i="22"/>
  <c r="AU191" i="22"/>
  <c r="AV191" i="22"/>
  <c r="AW191" i="22"/>
  <c r="AX191" i="22"/>
  <c r="AY191" i="22"/>
  <c r="AZ191" i="22"/>
  <c r="BA191" i="22"/>
  <c r="BB191" i="22"/>
  <c r="BC191" i="22"/>
  <c r="BD191" i="22"/>
  <c r="BE191" i="22"/>
  <c r="BF191" i="22"/>
  <c r="BG191" i="22"/>
  <c r="BH191" i="22"/>
  <c r="BI191" i="22"/>
  <c r="BJ191" i="22"/>
  <c r="BK191" i="22"/>
  <c r="AM192" i="22"/>
  <c r="AN192" i="22"/>
  <c r="AO192" i="22"/>
  <c r="AP192" i="22"/>
  <c r="AQ192" i="22"/>
  <c r="AR192" i="22"/>
  <c r="AS192" i="22"/>
  <c r="AT192" i="22"/>
  <c r="AU192" i="22"/>
  <c r="AV192" i="22"/>
  <c r="AW192" i="22"/>
  <c r="AX192" i="22"/>
  <c r="AY192" i="22"/>
  <c r="AZ192" i="22"/>
  <c r="BA192" i="22"/>
  <c r="BB192" i="22"/>
  <c r="BC192" i="22"/>
  <c r="BD192" i="22"/>
  <c r="BE192" i="22"/>
  <c r="BF192" i="22"/>
  <c r="BG192" i="22"/>
  <c r="BH192" i="22"/>
  <c r="BI192" i="22"/>
  <c r="BJ192" i="22"/>
  <c r="BK192" i="22"/>
  <c r="AM193" i="22"/>
  <c r="AN193" i="22"/>
  <c r="AO193" i="22"/>
  <c r="AP193" i="22"/>
  <c r="AQ193" i="22"/>
  <c r="AR193" i="22"/>
  <c r="AS193" i="22"/>
  <c r="AT193" i="22"/>
  <c r="AU193" i="22"/>
  <c r="AV193" i="22"/>
  <c r="AW193" i="22"/>
  <c r="AX193" i="22"/>
  <c r="AY193" i="22"/>
  <c r="AZ193" i="22"/>
  <c r="BA193" i="22"/>
  <c r="BB193" i="22"/>
  <c r="BC193" i="22"/>
  <c r="BD193" i="22"/>
  <c r="BE193" i="22"/>
  <c r="BF193" i="22"/>
  <c r="BG193" i="22"/>
  <c r="BH193" i="22"/>
  <c r="BI193" i="22"/>
  <c r="BJ193" i="22"/>
  <c r="BK193" i="22"/>
  <c r="AM194" i="22"/>
  <c r="AN194" i="22"/>
  <c r="AO194" i="22"/>
  <c r="AP194" i="22"/>
  <c r="AQ194" i="22"/>
  <c r="AR194" i="22"/>
  <c r="AS194" i="22"/>
  <c r="AT194" i="22"/>
  <c r="AU194" i="22"/>
  <c r="AV194" i="22"/>
  <c r="AW194" i="22"/>
  <c r="AX194" i="22"/>
  <c r="AY194" i="22"/>
  <c r="AZ194" i="22"/>
  <c r="BA194" i="22"/>
  <c r="BB194" i="22"/>
  <c r="BC194" i="22"/>
  <c r="BD194" i="22"/>
  <c r="BE194" i="22"/>
  <c r="BF194" i="22"/>
  <c r="BG194" i="22"/>
  <c r="BH194" i="22"/>
  <c r="BI194" i="22"/>
  <c r="BJ194" i="22"/>
  <c r="BK194" i="22"/>
  <c r="AM195" i="22"/>
  <c r="AN195" i="22"/>
  <c r="AO195" i="22"/>
  <c r="AP195" i="22"/>
  <c r="AQ195" i="22"/>
  <c r="AR195" i="22"/>
  <c r="AS195" i="22"/>
  <c r="AT195" i="22"/>
  <c r="AU195" i="22"/>
  <c r="AV195" i="22"/>
  <c r="AW195" i="22"/>
  <c r="AX195" i="22"/>
  <c r="AY195" i="22"/>
  <c r="AZ195" i="22"/>
  <c r="BA195" i="22"/>
  <c r="BB195" i="22"/>
  <c r="BC195" i="22"/>
  <c r="BD195" i="22"/>
  <c r="BE195" i="22"/>
  <c r="BF195" i="22"/>
  <c r="BG195" i="22"/>
  <c r="BH195" i="22"/>
  <c r="BI195" i="22"/>
  <c r="BJ195" i="22"/>
  <c r="BK195" i="22"/>
  <c r="AM196" i="22"/>
  <c r="AN196" i="22"/>
  <c r="AO196" i="22"/>
  <c r="AP196" i="22"/>
  <c r="AQ196" i="22"/>
  <c r="AR196" i="22"/>
  <c r="AS196" i="22"/>
  <c r="AT196" i="22"/>
  <c r="AU196" i="22"/>
  <c r="AV196" i="22"/>
  <c r="AW196" i="22"/>
  <c r="AX196" i="22"/>
  <c r="AY196" i="22"/>
  <c r="AZ196" i="22"/>
  <c r="BA196" i="22"/>
  <c r="BB196" i="22"/>
  <c r="BC196" i="22"/>
  <c r="BD196" i="22"/>
  <c r="BE196" i="22"/>
  <c r="BF196" i="22"/>
  <c r="BG196" i="22"/>
  <c r="BH196" i="22"/>
  <c r="BI196" i="22"/>
  <c r="BJ196" i="22"/>
  <c r="BK196" i="22"/>
  <c r="AM197" i="22"/>
  <c r="AN197" i="22"/>
  <c r="AO197" i="22"/>
  <c r="AP197" i="22"/>
  <c r="AQ197" i="22"/>
  <c r="AR197" i="22"/>
  <c r="AS197" i="22"/>
  <c r="AT197" i="22"/>
  <c r="AU197" i="22"/>
  <c r="AV197" i="22"/>
  <c r="AW197" i="22"/>
  <c r="AX197" i="22"/>
  <c r="AY197" i="22"/>
  <c r="AZ197" i="22"/>
  <c r="BA197" i="22"/>
  <c r="BB197" i="22"/>
  <c r="BC197" i="22"/>
  <c r="BD197" i="22"/>
  <c r="BE197" i="22"/>
  <c r="BF197" i="22"/>
  <c r="BG197" i="22"/>
  <c r="BH197" i="22"/>
  <c r="BI197" i="22"/>
  <c r="BJ197" i="22"/>
  <c r="BK197" i="22"/>
  <c r="AM198" i="22"/>
  <c r="AN198" i="22"/>
  <c r="AO198" i="22"/>
  <c r="AP198" i="22"/>
  <c r="AQ198" i="22"/>
  <c r="AR198" i="22"/>
  <c r="AS198" i="22"/>
  <c r="AT198" i="22"/>
  <c r="AU198" i="22"/>
  <c r="AV198" i="22"/>
  <c r="AW198" i="22"/>
  <c r="AX198" i="22"/>
  <c r="AY198" i="22"/>
  <c r="AZ198" i="22"/>
  <c r="BA198" i="22"/>
  <c r="BB198" i="22"/>
  <c r="BC198" i="22"/>
  <c r="BD198" i="22"/>
  <c r="BE198" i="22"/>
  <c r="BF198" i="22"/>
  <c r="BG198" i="22"/>
  <c r="BH198" i="22"/>
  <c r="BI198" i="22"/>
  <c r="BJ198" i="22"/>
  <c r="BK198" i="22"/>
  <c r="AM199" i="22"/>
  <c r="AN199" i="22"/>
  <c r="AO199" i="22"/>
  <c r="AP199" i="22"/>
  <c r="AQ199" i="22"/>
  <c r="AR199" i="22"/>
  <c r="AS199" i="22"/>
  <c r="AT199" i="22"/>
  <c r="AU199" i="22"/>
  <c r="AV199" i="22"/>
  <c r="AW199" i="22"/>
  <c r="AX199" i="22"/>
  <c r="AY199" i="22"/>
  <c r="AZ199" i="22"/>
  <c r="BA199" i="22"/>
  <c r="BB199" i="22"/>
  <c r="BC199" i="22"/>
  <c r="BD199" i="22"/>
  <c r="BE199" i="22"/>
  <c r="BF199" i="22"/>
  <c r="BG199" i="22"/>
  <c r="BH199" i="22"/>
  <c r="BI199" i="22"/>
  <c r="BJ199" i="22"/>
  <c r="BK199" i="22"/>
  <c r="AM200" i="22"/>
  <c r="AN200" i="22"/>
  <c r="AO200" i="22"/>
  <c r="AP200" i="22"/>
  <c r="AQ200" i="22"/>
  <c r="AR200" i="22"/>
  <c r="AS200" i="22"/>
  <c r="AT200" i="22"/>
  <c r="AU200" i="22"/>
  <c r="AV200" i="22"/>
  <c r="AW200" i="22"/>
  <c r="AX200" i="22"/>
  <c r="AY200" i="22"/>
  <c r="AZ200" i="22"/>
  <c r="BA200" i="22"/>
  <c r="BB200" i="22"/>
  <c r="BC200" i="22"/>
  <c r="BD200" i="22"/>
  <c r="BE200" i="22"/>
  <c r="BF200" i="22"/>
  <c r="BG200" i="22"/>
  <c r="BH200" i="22"/>
  <c r="BI200" i="22"/>
  <c r="BJ200" i="22"/>
  <c r="BK200" i="22"/>
  <c r="AM201" i="22"/>
  <c r="AN201" i="22"/>
  <c r="AO201" i="22"/>
  <c r="AP201" i="22"/>
  <c r="AQ201" i="22"/>
  <c r="AR201" i="22"/>
  <c r="AS201" i="22"/>
  <c r="AT201" i="22"/>
  <c r="AU201" i="22"/>
  <c r="AV201" i="22"/>
  <c r="AW201" i="22"/>
  <c r="AX201" i="22"/>
  <c r="AY201" i="22"/>
  <c r="AZ201" i="22"/>
  <c r="BA201" i="22"/>
  <c r="BB201" i="22"/>
  <c r="BC201" i="22"/>
  <c r="BD201" i="22"/>
  <c r="BE201" i="22"/>
  <c r="BF201" i="22"/>
  <c r="BG201" i="22"/>
  <c r="BH201" i="22"/>
  <c r="BI201" i="22"/>
  <c r="BJ201" i="22"/>
  <c r="BK201" i="22"/>
  <c r="AM202" i="22"/>
  <c r="AN202" i="22"/>
  <c r="AO202" i="22"/>
  <c r="AP202" i="22"/>
  <c r="AQ202" i="22"/>
  <c r="AR202" i="22"/>
  <c r="AS202" i="22"/>
  <c r="AT202" i="22"/>
  <c r="AU202" i="22"/>
  <c r="AV202" i="22"/>
  <c r="AW202" i="22"/>
  <c r="AX202" i="22"/>
  <c r="AY202" i="22"/>
  <c r="AZ202" i="22"/>
  <c r="BA202" i="22"/>
  <c r="BB202" i="22"/>
  <c r="BC202" i="22"/>
  <c r="BD202" i="22"/>
  <c r="BE202" i="22"/>
  <c r="BF202" i="22"/>
  <c r="BG202" i="22"/>
  <c r="BH202" i="22"/>
  <c r="BI202" i="22"/>
  <c r="BJ202" i="22"/>
  <c r="BK202" i="22"/>
  <c r="AM203" i="22"/>
  <c r="AN203" i="22"/>
  <c r="AO203" i="22"/>
  <c r="AP203" i="22"/>
  <c r="AQ203" i="22"/>
  <c r="AR203" i="22"/>
  <c r="AS203" i="22"/>
  <c r="AT203" i="22"/>
  <c r="AU203" i="22"/>
  <c r="AV203" i="22"/>
  <c r="AW203" i="22"/>
  <c r="AX203" i="22"/>
  <c r="AY203" i="22"/>
  <c r="AZ203" i="22"/>
  <c r="BA203" i="22"/>
  <c r="BB203" i="22"/>
  <c r="BC203" i="22"/>
  <c r="BD203" i="22"/>
  <c r="BE203" i="22"/>
  <c r="BF203" i="22"/>
  <c r="BG203" i="22"/>
  <c r="BH203" i="22"/>
  <c r="BI203" i="22"/>
  <c r="BJ203" i="22"/>
  <c r="BK203" i="22"/>
  <c r="AM204" i="22"/>
  <c r="AN204" i="22"/>
  <c r="AO204" i="22"/>
  <c r="AP204" i="22"/>
  <c r="AQ204" i="22"/>
  <c r="AR204" i="22"/>
  <c r="AS204" i="22"/>
  <c r="AT204" i="22"/>
  <c r="AU204" i="22"/>
  <c r="AV204" i="22"/>
  <c r="AW204" i="22"/>
  <c r="AX204" i="22"/>
  <c r="AY204" i="22"/>
  <c r="AZ204" i="22"/>
  <c r="BA204" i="22"/>
  <c r="BB204" i="22"/>
  <c r="BC204" i="22"/>
  <c r="BD204" i="22"/>
  <c r="BE204" i="22"/>
  <c r="BF204" i="22"/>
  <c r="BG204" i="22"/>
  <c r="BH204" i="22"/>
  <c r="BI204" i="22"/>
  <c r="BJ204" i="22"/>
  <c r="BK204" i="22"/>
  <c r="AM205" i="22"/>
  <c r="AN205" i="22"/>
  <c r="AO205" i="22"/>
  <c r="AP205" i="22"/>
  <c r="AQ205" i="22"/>
  <c r="AR205" i="22"/>
  <c r="AS205" i="22"/>
  <c r="AT205" i="22"/>
  <c r="AU205" i="22"/>
  <c r="AV205" i="22"/>
  <c r="AW205" i="22"/>
  <c r="AX205" i="22"/>
  <c r="AY205" i="22"/>
  <c r="AZ205" i="22"/>
  <c r="BA205" i="22"/>
  <c r="BB205" i="22"/>
  <c r="BC205" i="22"/>
  <c r="BD205" i="22"/>
  <c r="BE205" i="22"/>
  <c r="BF205" i="22"/>
  <c r="BG205" i="22"/>
  <c r="BH205" i="22"/>
  <c r="BI205" i="22"/>
  <c r="BJ205" i="22"/>
  <c r="BK205" i="22"/>
  <c r="AM206" i="22"/>
  <c r="AN206" i="22"/>
  <c r="AO206" i="22"/>
  <c r="AP206" i="22"/>
  <c r="AQ206" i="22"/>
  <c r="AR206" i="22"/>
  <c r="AS206" i="22"/>
  <c r="AT206" i="22"/>
  <c r="AU206" i="22"/>
  <c r="AV206" i="22"/>
  <c r="AW206" i="22"/>
  <c r="AX206" i="22"/>
  <c r="AY206" i="22"/>
  <c r="AZ206" i="22"/>
  <c r="BA206" i="22"/>
  <c r="BB206" i="22"/>
  <c r="BC206" i="22"/>
  <c r="BD206" i="22"/>
  <c r="BE206" i="22"/>
  <c r="BF206" i="22"/>
  <c r="BG206" i="22"/>
  <c r="BH206" i="22"/>
  <c r="BI206" i="22"/>
  <c r="BJ206" i="22"/>
  <c r="BK206" i="22"/>
  <c r="AM207" i="22"/>
  <c r="AN207" i="22"/>
  <c r="AO207" i="22"/>
  <c r="AP207" i="22"/>
  <c r="AQ207" i="22"/>
  <c r="AR207" i="22"/>
  <c r="AS207" i="22"/>
  <c r="AT207" i="22"/>
  <c r="AU207" i="22"/>
  <c r="AV207" i="22"/>
  <c r="AW207" i="22"/>
  <c r="AX207" i="22"/>
  <c r="AY207" i="22"/>
  <c r="AZ207" i="22"/>
  <c r="BA207" i="22"/>
  <c r="BB207" i="22"/>
  <c r="BC207" i="22"/>
  <c r="BD207" i="22"/>
  <c r="BE207" i="22"/>
  <c r="BF207" i="22"/>
  <c r="BG207" i="22"/>
  <c r="BH207" i="22"/>
  <c r="BI207" i="22"/>
  <c r="BJ207" i="22"/>
  <c r="BK207" i="22"/>
  <c r="AM208" i="22"/>
  <c r="AN208" i="22"/>
  <c r="AO208" i="22"/>
  <c r="AP208" i="22"/>
  <c r="AQ208" i="22"/>
  <c r="AR208" i="22"/>
  <c r="AS208" i="22"/>
  <c r="AT208" i="22"/>
  <c r="AU208" i="22"/>
  <c r="AV208" i="22"/>
  <c r="AW208" i="22"/>
  <c r="AX208" i="22"/>
  <c r="AY208" i="22"/>
  <c r="AZ208" i="22"/>
  <c r="BA208" i="22"/>
  <c r="BB208" i="22"/>
  <c r="BC208" i="22"/>
  <c r="BD208" i="22"/>
  <c r="BE208" i="22"/>
  <c r="BF208" i="22"/>
  <c r="BG208" i="22"/>
  <c r="BH208" i="22"/>
  <c r="BI208" i="22"/>
  <c r="BJ208" i="22"/>
  <c r="BK208" i="22"/>
  <c r="AM209" i="22"/>
  <c r="AN209" i="22"/>
  <c r="AO209" i="22"/>
  <c r="AP209" i="22"/>
  <c r="AQ209" i="22"/>
  <c r="AR209" i="22"/>
  <c r="AS209" i="22"/>
  <c r="AT209" i="22"/>
  <c r="AU209" i="22"/>
  <c r="AV209" i="22"/>
  <c r="AW209" i="22"/>
  <c r="AX209" i="22"/>
  <c r="AY209" i="22"/>
  <c r="AZ209" i="22"/>
  <c r="BA209" i="22"/>
  <c r="BB209" i="22"/>
  <c r="BC209" i="22"/>
  <c r="BD209" i="22"/>
  <c r="BE209" i="22"/>
  <c r="BF209" i="22"/>
  <c r="BG209" i="22"/>
  <c r="BH209" i="22"/>
  <c r="BI209" i="22"/>
  <c r="BJ209" i="22"/>
  <c r="BK209" i="22"/>
  <c r="AM210" i="22"/>
  <c r="AN210" i="22"/>
  <c r="AO210" i="22"/>
  <c r="AP210" i="22"/>
  <c r="AQ210" i="22"/>
  <c r="AR210" i="22"/>
  <c r="AS210" i="22"/>
  <c r="AT210" i="22"/>
  <c r="AU210" i="22"/>
  <c r="AV210" i="22"/>
  <c r="AW210" i="22"/>
  <c r="AX210" i="22"/>
  <c r="AY210" i="22"/>
  <c r="AZ210" i="22"/>
  <c r="BA210" i="22"/>
  <c r="BB210" i="22"/>
  <c r="BC210" i="22"/>
  <c r="BD210" i="22"/>
  <c r="BE210" i="22"/>
  <c r="BF210" i="22"/>
  <c r="BG210" i="22"/>
  <c r="BH210" i="22"/>
  <c r="BI210" i="22"/>
  <c r="BJ210" i="22"/>
  <c r="BK210" i="22"/>
  <c r="AM211" i="22"/>
  <c r="AN211" i="22"/>
  <c r="AO211" i="22"/>
  <c r="AP211" i="22"/>
  <c r="AQ211" i="22"/>
  <c r="AR211" i="22"/>
  <c r="AS211" i="22"/>
  <c r="AT211" i="22"/>
  <c r="AU211" i="22"/>
  <c r="AV211" i="22"/>
  <c r="AW211" i="22"/>
  <c r="AX211" i="22"/>
  <c r="AY211" i="22"/>
  <c r="AZ211" i="22"/>
  <c r="BA211" i="22"/>
  <c r="BB211" i="22"/>
  <c r="BC211" i="22"/>
  <c r="BD211" i="22"/>
  <c r="BE211" i="22"/>
  <c r="BF211" i="22"/>
  <c r="BG211" i="22"/>
  <c r="BH211" i="22"/>
  <c r="BI211" i="22"/>
  <c r="BJ211" i="22"/>
  <c r="BK211" i="22"/>
  <c r="AM212" i="22"/>
  <c r="AN212" i="22"/>
  <c r="AO212" i="22"/>
  <c r="AP212" i="22"/>
  <c r="AQ212" i="22"/>
  <c r="AR212" i="22"/>
  <c r="AS212" i="22"/>
  <c r="AT212" i="22"/>
  <c r="AU212" i="22"/>
  <c r="AV212" i="22"/>
  <c r="AW212" i="22"/>
  <c r="AX212" i="22"/>
  <c r="AY212" i="22"/>
  <c r="AZ212" i="22"/>
  <c r="BA212" i="22"/>
  <c r="BB212" i="22"/>
  <c r="BC212" i="22"/>
  <c r="BD212" i="22"/>
  <c r="BE212" i="22"/>
  <c r="BF212" i="22"/>
  <c r="BG212" i="22"/>
  <c r="BH212" i="22"/>
  <c r="BI212" i="22"/>
  <c r="BJ212" i="22"/>
  <c r="BK212" i="22"/>
  <c r="AM213" i="22"/>
  <c r="AN213" i="22"/>
  <c r="AO213" i="22"/>
  <c r="AP213" i="22"/>
  <c r="AQ213" i="22"/>
  <c r="AR213" i="22"/>
  <c r="AS213" i="22"/>
  <c r="AT213" i="22"/>
  <c r="AU213" i="22"/>
  <c r="AV213" i="22"/>
  <c r="AW213" i="22"/>
  <c r="AX213" i="22"/>
  <c r="AY213" i="22"/>
  <c r="AZ213" i="22"/>
  <c r="BA213" i="22"/>
  <c r="BB213" i="22"/>
  <c r="BC213" i="22"/>
  <c r="BD213" i="22"/>
  <c r="BE213" i="22"/>
  <c r="BF213" i="22"/>
  <c r="BG213" i="22"/>
  <c r="BH213" i="22"/>
  <c r="BI213" i="22"/>
  <c r="BJ213" i="22"/>
  <c r="BK213" i="22"/>
  <c r="AM214" i="22"/>
  <c r="AN214" i="22"/>
  <c r="AO214" i="22"/>
  <c r="AP214" i="22"/>
  <c r="AQ214" i="22"/>
  <c r="AR214" i="22"/>
  <c r="AS214" i="22"/>
  <c r="AT214" i="22"/>
  <c r="AU214" i="22"/>
  <c r="AV214" i="22"/>
  <c r="AW214" i="22"/>
  <c r="AX214" i="22"/>
  <c r="AY214" i="22"/>
  <c r="AZ214" i="22"/>
  <c r="BA214" i="22"/>
  <c r="BB214" i="22"/>
  <c r="BC214" i="22"/>
  <c r="BD214" i="22"/>
  <c r="BE214" i="22"/>
  <c r="BF214" i="22"/>
  <c r="BG214" i="22"/>
  <c r="BH214" i="22"/>
  <c r="BI214" i="22"/>
  <c r="BJ214" i="22"/>
  <c r="BK214" i="22"/>
  <c r="AM215" i="22"/>
  <c r="AN215" i="22"/>
  <c r="AO215" i="22"/>
  <c r="AP215" i="22"/>
  <c r="AQ215" i="22"/>
  <c r="AR215" i="22"/>
  <c r="AS215" i="22"/>
  <c r="AT215" i="22"/>
  <c r="AU215" i="22"/>
  <c r="AV215" i="22"/>
  <c r="AW215" i="22"/>
  <c r="AX215" i="22"/>
  <c r="AY215" i="22"/>
  <c r="AZ215" i="22"/>
  <c r="BA215" i="22"/>
  <c r="BB215" i="22"/>
  <c r="BC215" i="22"/>
  <c r="BD215" i="22"/>
  <c r="BE215" i="22"/>
  <c r="BF215" i="22"/>
  <c r="BG215" i="22"/>
  <c r="BH215" i="22"/>
  <c r="BI215" i="22"/>
  <c r="BJ215" i="22"/>
  <c r="BK215" i="22"/>
  <c r="AM216" i="22"/>
  <c r="AN216" i="22"/>
  <c r="AO216" i="22"/>
  <c r="AP216" i="22"/>
  <c r="AQ216" i="22"/>
  <c r="AR216" i="22"/>
  <c r="AS216" i="22"/>
  <c r="AT216" i="22"/>
  <c r="AU216" i="22"/>
  <c r="AV216" i="22"/>
  <c r="AW216" i="22"/>
  <c r="AX216" i="22"/>
  <c r="AY216" i="22"/>
  <c r="AZ216" i="22"/>
  <c r="BA216" i="22"/>
  <c r="BB216" i="22"/>
  <c r="BC216" i="22"/>
  <c r="BD216" i="22"/>
  <c r="BE216" i="22"/>
  <c r="BF216" i="22"/>
  <c r="BG216" i="22"/>
  <c r="BH216" i="22"/>
  <c r="BI216" i="22"/>
  <c r="BJ216" i="22"/>
  <c r="BK216" i="22"/>
  <c r="AM217" i="22"/>
  <c r="AN217" i="22"/>
  <c r="AO217" i="22"/>
  <c r="AP217" i="22"/>
  <c r="AQ217" i="22"/>
  <c r="AR217" i="22"/>
  <c r="AS217" i="22"/>
  <c r="AT217" i="22"/>
  <c r="AU217" i="22"/>
  <c r="AV217" i="22"/>
  <c r="AW217" i="22"/>
  <c r="AX217" i="22"/>
  <c r="AY217" i="22"/>
  <c r="AZ217" i="22"/>
  <c r="BA217" i="22"/>
  <c r="BB217" i="22"/>
  <c r="BC217" i="22"/>
  <c r="BD217" i="22"/>
  <c r="BE217" i="22"/>
  <c r="BF217" i="22"/>
  <c r="BG217" i="22"/>
  <c r="BH217" i="22"/>
  <c r="BI217" i="22"/>
  <c r="BJ217" i="22"/>
  <c r="BK217" i="22"/>
  <c r="AM218" i="22"/>
  <c r="AN218" i="22"/>
  <c r="AO218" i="22"/>
  <c r="AP218" i="22"/>
  <c r="AQ218" i="22"/>
  <c r="AR218" i="22"/>
  <c r="AS218" i="22"/>
  <c r="AT218" i="22"/>
  <c r="AU218" i="22"/>
  <c r="AV218" i="22"/>
  <c r="AW218" i="22"/>
  <c r="AX218" i="22"/>
  <c r="AY218" i="22"/>
  <c r="AZ218" i="22"/>
  <c r="BA218" i="22"/>
  <c r="BB218" i="22"/>
  <c r="BC218" i="22"/>
  <c r="BD218" i="22"/>
  <c r="BE218" i="22"/>
  <c r="BF218" i="22"/>
  <c r="BG218" i="22"/>
  <c r="BH218" i="22"/>
  <c r="BI218" i="22"/>
  <c r="BJ218" i="22"/>
  <c r="BK218" i="22"/>
  <c r="AM219" i="22"/>
  <c r="AN219" i="22"/>
  <c r="AO219" i="22"/>
  <c r="AP219" i="22"/>
  <c r="AQ219" i="22"/>
  <c r="AR219" i="22"/>
  <c r="AS219" i="22"/>
  <c r="AT219" i="22"/>
  <c r="AU219" i="22"/>
  <c r="AV219" i="22"/>
  <c r="AW219" i="22"/>
  <c r="AX219" i="22"/>
  <c r="AY219" i="22"/>
  <c r="AZ219" i="22"/>
  <c r="BA219" i="22"/>
  <c r="BB219" i="22"/>
  <c r="BC219" i="22"/>
  <c r="BD219" i="22"/>
  <c r="BE219" i="22"/>
  <c r="BF219" i="22"/>
  <c r="BG219" i="22"/>
  <c r="BH219" i="22"/>
  <c r="BI219" i="22"/>
  <c r="BJ219" i="22"/>
  <c r="BK219" i="22"/>
  <c r="AM220" i="22"/>
  <c r="AN220" i="22"/>
  <c r="AO220" i="22"/>
  <c r="AP220" i="22"/>
  <c r="AQ220" i="22"/>
  <c r="AR220" i="22"/>
  <c r="AS220" i="22"/>
  <c r="AT220" i="22"/>
  <c r="AU220" i="22"/>
  <c r="AV220" i="22"/>
  <c r="AW220" i="22"/>
  <c r="AX220" i="22"/>
  <c r="AY220" i="22"/>
  <c r="AZ220" i="22"/>
  <c r="BA220" i="22"/>
  <c r="BB220" i="22"/>
  <c r="BC220" i="22"/>
  <c r="BD220" i="22"/>
  <c r="BE220" i="22"/>
  <c r="BF220" i="22"/>
  <c r="BG220" i="22"/>
  <c r="BH220" i="22"/>
  <c r="BI220" i="22"/>
  <c r="BJ220" i="22"/>
  <c r="BK220" i="22"/>
  <c r="AM221" i="22"/>
  <c r="AN221" i="22"/>
  <c r="AO221" i="22"/>
  <c r="AP221" i="22"/>
  <c r="AQ221" i="22"/>
  <c r="AR221" i="22"/>
  <c r="AS221" i="22"/>
  <c r="AT221" i="22"/>
  <c r="AU221" i="22"/>
  <c r="AV221" i="22"/>
  <c r="AW221" i="22"/>
  <c r="AX221" i="22"/>
  <c r="AY221" i="22"/>
  <c r="AZ221" i="22"/>
  <c r="BA221" i="22"/>
  <c r="BB221" i="22"/>
  <c r="BC221" i="22"/>
  <c r="BD221" i="22"/>
  <c r="BE221" i="22"/>
  <c r="BF221" i="22"/>
  <c r="BG221" i="22"/>
  <c r="BH221" i="22"/>
  <c r="BI221" i="22"/>
  <c r="BJ221" i="22"/>
  <c r="BK221" i="22"/>
  <c r="AM222" i="22"/>
  <c r="AN222" i="22"/>
  <c r="AO222" i="22"/>
  <c r="AP222" i="22"/>
  <c r="AQ222" i="22"/>
  <c r="AR222" i="22"/>
  <c r="AS222" i="22"/>
  <c r="AT222" i="22"/>
  <c r="AU222" i="22"/>
  <c r="AV222" i="22"/>
  <c r="AW222" i="22"/>
  <c r="AX222" i="22"/>
  <c r="AY222" i="22"/>
  <c r="AZ222" i="22"/>
  <c r="BA222" i="22"/>
  <c r="BB222" i="22"/>
  <c r="BC222" i="22"/>
  <c r="BD222" i="22"/>
  <c r="BE222" i="22"/>
  <c r="BF222" i="22"/>
  <c r="BG222" i="22"/>
  <c r="BH222" i="22"/>
  <c r="BI222" i="22"/>
  <c r="BJ222" i="22"/>
  <c r="BK222" i="22"/>
  <c r="AM223" i="22"/>
  <c r="AN223" i="22"/>
  <c r="AO223" i="22"/>
  <c r="AP223" i="22"/>
  <c r="AQ223" i="22"/>
  <c r="AR223" i="22"/>
  <c r="AS223" i="22"/>
  <c r="AT223" i="22"/>
  <c r="AU223" i="22"/>
  <c r="AV223" i="22"/>
  <c r="AW223" i="22"/>
  <c r="AX223" i="22"/>
  <c r="AY223" i="22"/>
  <c r="AZ223" i="22"/>
  <c r="BA223" i="22"/>
  <c r="BB223" i="22"/>
  <c r="BC223" i="22"/>
  <c r="BD223" i="22"/>
  <c r="BE223" i="22"/>
  <c r="BF223" i="22"/>
  <c r="BG223" i="22"/>
  <c r="BH223" i="22"/>
  <c r="BI223" i="22"/>
  <c r="BJ223" i="22"/>
  <c r="BK223" i="22"/>
  <c r="AM224" i="22"/>
  <c r="AN224" i="22"/>
  <c r="AO224" i="22"/>
  <c r="AP224" i="22"/>
  <c r="AQ224" i="22"/>
  <c r="AR224" i="22"/>
  <c r="AS224" i="22"/>
  <c r="AT224" i="22"/>
  <c r="AU224" i="22"/>
  <c r="AV224" i="22"/>
  <c r="AW224" i="22"/>
  <c r="AX224" i="22"/>
  <c r="AY224" i="22"/>
  <c r="AZ224" i="22"/>
  <c r="BA224" i="22"/>
  <c r="BB224" i="22"/>
  <c r="BC224" i="22"/>
  <c r="BD224" i="22"/>
  <c r="BE224" i="22"/>
  <c r="BF224" i="22"/>
  <c r="BG224" i="22"/>
  <c r="BH224" i="22"/>
  <c r="BI224" i="22"/>
  <c r="BJ224" i="22"/>
  <c r="BK224" i="22"/>
  <c r="AM225" i="22"/>
  <c r="AN225" i="22"/>
  <c r="AO225" i="22"/>
  <c r="AP225" i="22"/>
  <c r="AQ225" i="22"/>
  <c r="AR225" i="22"/>
  <c r="AS225" i="22"/>
  <c r="AT225" i="22"/>
  <c r="AU225" i="22"/>
  <c r="AV225" i="22"/>
  <c r="AW225" i="22"/>
  <c r="AX225" i="22"/>
  <c r="AY225" i="22"/>
  <c r="AZ225" i="22"/>
  <c r="BA225" i="22"/>
  <c r="BB225" i="22"/>
  <c r="BC225" i="22"/>
  <c r="BD225" i="22"/>
  <c r="BE225" i="22"/>
  <c r="BF225" i="22"/>
  <c r="BG225" i="22"/>
  <c r="BH225" i="22"/>
  <c r="BI225" i="22"/>
  <c r="BJ225" i="22"/>
  <c r="BK225" i="22"/>
  <c r="AM226" i="22"/>
  <c r="AN226" i="22"/>
  <c r="AO226" i="22"/>
  <c r="AP226" i="22"/>
  <c r="AQ226" i="22"/>
  <c r="AR226" i="22"/>
  <c r="AS226" i="22"/>
  <c r="AT226" i="22"/>
  <c r="AU226" i="22"/>
  <c r="AV226" i="22"/>
  <c r="AW226" i="22"/>
  <c r="AX226" i="22"/>
  <c r="AY226" i="22"/>
  <c r="AZ226" i="22"/>
  <c r="BA226" i="22"/>
  <c r="BB226" i="22"/>
  <c r="BC226" i="22"/>
  <c r="BD226" i="22"/>
  <c r="BE226" i="22"/>
  <c r="BF226" i="22"/>
  <c r="BG226" i="22"/>
  <c r="BH226" i="22"/>
  <c r="BI226" i="22"/>
  <c r="BJ226" i="22"/>
  <c r="BK226" i="22"/>
  <c r="AM227" i="22"/>
  <c r="AN227" i="22"/>
  <c r="AO227" i="22"/>
  <c r="AP227" i="22"/>
  <c r="AQ227" i="22"/>
  <c r="AR227" i="22"/>
  <c r="AS227" i="22"/>
  <c r="AT227" i="22"/>
  <c r="AU227" i="22"/>
  <c r="AV227" i="22"/>
  <c r="AW227" i="22"/>
  <c r="AX227" i="22"/>
  <c r="AY227" i="22"/>
  <c r="AZ227" i="22"/>
  <c r="BA227" i="22"/>
  <c r="BB227" i="22"/>
  <c r="BC227" i="22"/>
  <c r="BD227" i="22"/>
  <c r="BE227" i="22"/>
  <c r="BF227" i="22"/>
  <c r="BG227" i="22"/>
  <c r="BH227" i="22"/>
  <c r="BI227" i="22"/>
  <c r="BJ227" i="22"/>
  <c r="BK227" i="22"/>
  <c r="AM228" i="22"/>
  <c r="AN228" i="22"/>
  <c r="AO228" i="22"/>
  <c r="AP228" i="22"/>
  <c r="AQ228" i="22"/>
  <c r="AR228" i="22"/>
  <c r="AS228" i="22"/>
  <c r="AT228" i="22"/>
  <c r="AU228" i="22"/>
  <c r="AV228" i="22"/>
  <c r="AW228" i="22"/>
  <c r="AX228" i="22"/>
  <c r="AY228" i="22"/>
  <c r="AZ228" i="22"/>
  <c r="BA228" i="22"/>
  <c r="BB228" i="22"/>
  <c r="BC228" i="22"/>
  <c r="BD228" i="22"/>
  <c r="BE228" i="22"/>
  <c r="BF228" i="22"/>
  <c r="BG228" i="22"/>
  <c r="BH228" i="22"/>
  <c r="BI228" i="22"/>
  <c r="BJ228" i="22"/>
  <c r="BK228" i="22"/>
  <c r="AM229" i="22"/>
  <c r="AN229" i="22"/>
  <c r="AO229" i="22"/>
  <c r="AP229" i="22"/>
  <c r="AQ229" i="22"/>
  <c r="AR229" i="22"/>
  <c r="AS229" i="22"/>
  <c r="AT229" i="22"/>
  <c r="AU229" i="22"/>
  <c r="AV229" i="22"/>
  <c r="AW229" i="22"/>
  <c r="AX229" i="22"/>
  <c r="AY229" i="22"/>
  <c r="AZ229" i="22"/>
  <c r="BA229" i="22"/>
  <c r="BB229" i="22"/>
  <c r="BC229" i="22"/>
  <c r="BD229" i="22"/>
  <c r="BE229" i="22"/>
  <c r="BF229" i="22"/>
  <c r="BG229" i="22"/>
  <c r="BH229" i="22"/>
  <c r="BI229" i="22"/>
  <c r="BJ229" i="22"/>
  <c r="BK229" i="22"/>
  <c r="AM230" i="22"/>
  <c r="AN230" i="22"/>
  <c r="AO230" i="22"/>
  <c r="AP230" i="22"/>
  <c r="AQ230" i="22"/>
  <c r="AR230" i="22"/>
  <c r="AS230" i="22"/>
  <c r="AT230" i="22"/>
  <c r="AU230" i="22"/>
  <c r="AV230" i="22"/>
  <c r="AW230" i="22"/>
  <c r="AX230" i="22"/>
  <c r="AY230" i="22"/>
  <c r="AZ230" i="22"/>
  <c r="BA230" i="22"/>
  <c r="BB230" i="22"/>
  <c r="BC230" i="22"/>
  <c r="BD230" i="22"/>
  <c r="BE230" i="22"/>
  <c r="BF230" i="22"/>
  <c r="BG230" i="22"/>
  <c r="BH230" i="22"/>
  <c r="BI230" i="22"/>
  <c r="BJ230" i="22"/>
  <c r="BK230" i="22"/>
  <c r="AM231" i="22"/>
  <c r="AN231" i="22"/>
  <c r="AO231" i="22"/>
  <c r="AP231" i="22"/>
  <c r="AQ231" i="22"/>
  <c r="AR231" i="22"/>
  <c r="AS231" i="22"/>
  <c r="AT231" i="22"/>
  <c r="AU231" i="22"/>
  <c r="AV231" i="22"/>
  <c r="AW231" i="22"/>
  <c r="AX231" i="22"/>
  <c r="AY231" i="22"/>
  <c r="AZ231" i="22"/>
  <c r="BA231" i="22"/>
  <c r="BB231" i="22"/>
  <c r="BC231" i="22"/>
  <c r="BD231" i="22"/>
  <c r="BE231" i="22"/>
  <c r="BF231" i="22"/>
  <c r="BG231" i="22"/>
  <c r="BH231" i="22"/>
  <c r="BI231" i="22"/>
  <c r="BJ231" i="22"/>
  <c r="BK231" i="22"/>
  <c r="AM232" i="22"/>
  <c r="AN232" i="22"/>
  <c r="AO232" i="22"/>
  <c r="AP232" i="22"/>
  <c r="AQ232" i="22"/>
  <c r="AR232" i="22"/>
  <c r="AS232" i="22"/>
  <c r="AT232" i="22"/>
  <c r="AU232" i="22"/>
  <c r="AV232" i="22"/>
  <c r="AW232" i="22"/>
  <c r="AX232" i="22"/>
  <c r="AY232" i="22"/>
  <c r="AZ232" i="22"/>
  <c r="BA232" i="22"/>
  <c r="BB232" i="22"/>
  <c r="BC232" i="22"/>
  <c r="BD232" i="22"/>
  <c r="BE232" i="22"/>
  <c r="BF232" i="22"/>
  <c r="BG232" i="22"/>
  <c r="BH232" i="22"/>
  <c r="BI232" i="22"/>
  <c r="BJ232" i="22"/>
  <c r="BK232" i="22"/>
  <c r="AM233" i="22"/>
  <c r="AN233" i="22"/>
  <c r="AO233" i="22"/>
  <c r="AP233" i="22"/>
  <c r="AQ233" i="22"/>
  <c r="AR233" i="22"/>
  <c r="AS233" i="22"/>
  <c r="AT233" i="22"/>
  <c r="AU233" i="22"/>
  <c r="AV233" i="22"/>
  <c r="AW233" i="22"/>
  <c r="AX233" i="22"/>
  <c r="AY233" i="22"/>
  <c r="AZ233" i="22"/>
  <c r="BA233" i="22"/>
  <c r="BB233" i="22"/>
  <c r="BC233" i="22"/>
  <c r="BD233" i="22"/>
  <c r="BE233" i="22"/>
  <c r="BF233" i="22"/>
  <c r="BG233" i="22"/>
  <c r="BH233" i="22"/>
  <c r="BI233" i="22"/>
  <c r="BJ233" i="22"/>
  <c r="BK233" i="22"/>
  <c r="AM234" i="22"/>
  <c r="AN234" i="22"/>
  <c r="AO234" i="22"/>
  <c r="AP234" i="22"/>
  <c r="AQ234" i="22"/>
  <c r="AR234" i="22"/>
  <c r="AS234" i="22"/>
  <c r="AT234" i="22"/>
  <c r="AU234" i="22"/>
  <c r="AV234" i="22"/>
  <c r="AW234" i="22"/>
  <c r="AX234" i="22"/>
  <c r="AY234" i="22"/>
  <c r="AZ234" i="22"/>
  <c r="BA234" i="22"/>
  <c r="BB234" i="22"/>
  <c r="BC234" i="22"/>
  <c r="BD234" i="22"/>
  <c r="BE234" i="22"/>
  <c r="BF234" i="22"/>
  <c r="BG234" i="22"/>
  <c r="BH234" i="22"/>
  <c r="BI234" i="22"/>
  <c r="BJ234" i="22"/>
  <c r="BK234" i="22"/>
  <c r="AM235" i="22"/>
  <c r="AN235" i="22"/>
  <c r="AO235" i="22"/>
  <c r="AP235" i="22"/>
  <c r="AQ235" i="22"/>
  <c r="AR235" i="22"/>
  <c r="AS235" i="22"/>
  <c r="AT235" i="22"/>
  <c r="AU235" i="22"/>
  <c r="AV235" i="22"/>
  <c r="AW235" i="22"/>
  <c r="AX235" i="22"/>
  <c r="AY235" i="22"/>
  <c r="AZ235" i="22"/>
  <c r="BA235" i="22"/>
  <c r="BB235" i="22"/>
  <c r="BC235" i="22"/>
  <c r="BD235" i="22"/>
  <c r="BE235" i="22"/>
  <c r="BF235" i="22"/>
  <c r="BG235" i="22"/>
  <c r="BH235" i="22"/>
  <c r="BI235" i="22"/>
  <c r="BJ235" i="22"/>
  <c r="BK235" i="22"/>
  <c r="AM236" i="22"/>
  <c r="AN236" i="22"/>
  <c r="AO236" i="22"/>
  <c r="AP236" i="22"/>
  <c r="AQ236" i="22"/>
  <c r="AR236" i="22"/>
  <c r="AS236" i="22"/>
  <c r="AT236" i="22"/>
  <c r="AU236" i="22"/>
  <c r="AV236" i="22"/>
  <c r="AW236" i="22"/>
  <c r="AX236" i="22"/>
  <c r="AY236" i="22"/>
  <c r="AZ236" i="22"/>
  <c r="BA236" i="22"/>
  <c r="BB236" i="22"/>
  <c r="BC236" i="22"/>
  <c r="BD236" i="22"/>
  <c r="BE236" i="22"/>
  <c r="BF236" i="22"/>
  <c r="BG236" i="22"/>
  <c r="BH236" i="22"/>
  <c r="BI236" i="22"/>
  <c r="BJ236" i="22"/>
  <c r="BK236" i="22"/>
  <c r="AM237" i="22"/>
  <c r="AN237" i="22"/>
  <c r="AO237" i="22"/>
  <c r="AP237" i="22"/>
  <c r="AQ237" i="22"/>
  <c r="AR237" i="22"/>
  <c r="AS237" i="22"/>
  <c r="AT237" i="22"/>
  <c r="AU237" i="22"/>
  <c r="AV237" i="22"/>
  <c r="AW237" i="22"/>
  <c r="AX237" i="22"/>
  <c r="AY237" i="22"/>
  <c r="AZ237" i="22"/>
  <c r="BA237" i="22"/>
  <c r="BB237" i="22"/>
  <c r="BC237" i="22"/>
  <c r="BD237" i="22"/>
  <c r="BE237" i="22"/>
  <c r="BF237" i="22"/>
  <c r="BG237" i="22"/>
  <c r="BH237" i="22"/>
  <c r="BI237" i="22"/>
  <c r="BJ237" i="22"/>
  <c r="BK237" i="22"/>
  <c r="AM238" i="22"/>
  <c r="AN238" i="22"/>
  <c r="AO238" i="22"/>
  <c r="AP238" i="22"/>
  <c r="AQ238" i="22"/>
  <c r="AR238" i="22"/>
  <c r="AS238" i="22"/>
  <c r="AT238" i="22"/>
  <c r="AU238" i="22"/>
  <c r="AV238" i="22"/>
  <c r="AW238" i="22"/>
  <c r="AX238" i="22"/>
  <c r="AY238" i="22"/>
  <c r="AZ238" i="22"/>
  <c r="BA238" i="22"/>
  <c r="BB238" i="22"/>
  <c r="BC238" i="22"/>
  <c r="BD238" i="22"/>
  <c r="BE238" i="22"/>
  <c r="BF238" i="22"/>
  <c r="BG238" i="22"/>
  <c r="BH238" i="22"/>
  <c r="BI238" i="22"/>
  <c r="BJ238" i="22"/>
  <c r="BK238" i="22"/>
  <c r="AM239" i="22"/>
  <c r="AN239" i="22"/>
  <c r="AO239" i="22"/>
  <c r="AP239" i="22"/>
  <c r="AQ239" i="22"/>
  <c r="AR239" i="22"/>
  <c r="AS239" i="22"/>
  <c r="AT239" i="22"/>
  <c r="AU239" i="22"/>
  <c r="AV239" i="22"/>
  <c r="AW239" i="22"/>
  <c r="AX239" i="22"/>
  <c r="AY239" i="22"/>
  <c r="AZ239" i="22"/>
  <c r="BA239" i="22"/>
  <c r="BB239" i="22"/>
  <c r="BC239" i="22"/>
  <c r="BD239" i="22"/>
  <c r="BE239" i="22"/>
  <c r="BF239" i="22"/>
  <c r="BG239" i="22"/>
  <c r="BH239" i="22"/>
  <c r="BI239" i="22"/>
  <c r="BJ239" i="22"/>
  <c r="BK239" i="22"/>
  <c r="AM240" i="22"/>
  <c r="AN240" i="22"/>
  <c r="AO240" i="22"/>
  <c r="AP240" i="22"/>
  <c r="AQ240" i="22"/>
  <c r="AR240" i="22"/>
  <c r="AS240" i="22"/>
  <c r="AT240" i="22"/>
  <c r="AU240" i="22"/>
  <c r="AV240" i="22"/>
  <c r="AW240" i="22"/>
  <c r="AX240" i="22"/>
  <c r="AY240" i="22"/>
  <c r="AZ240" i="22"/>
  <c r="BA240" i="22"/>
  <c r="BB240" i="22"/>
  <c r="BC240" i="22"/>
  <c r="BD240" i="22"/>
  <c r="BE240" i="22"/>
  <c r="BF240" i="22"/>
  <c r="BG240" i="22"/>
  <c r="BH240" i="22"/>
  <c r="BI240" i="22"/>
  <c r="BJ240" i="22"/>
  <c r="BK240" i="22"/>
  <c r="AM241" i="22"/>
  <c r="AN241" i="22"/>
  <c r="AO241" i="22"/>
  <c r="AP241" i="22"/>
  <c r="AQ241" i="22"/>
  <c r="AR241" i="22"/>
  <c r="AS241" i="22"/>
  <c r="AT241" i="22"/>
  <c r="AU241" i="22"/>
  <c r="AV241" i="22"/>
  <c r="AW241" i="22"/>
  <c r="AX241" i="22"/>
  <c r="AY241" i="22"/>
  <c r="AZ241" i="22"/>
  <c r="BA241" i="22"/>
  <c r="BB241" i="22"/>
  <c r="BC241" i="22"/>
  <c r="BD241" i="22"/>
  <c r="BE241" i="22"/>
  <c r="BF241" i="22"/>
  <c r="BG241" i="22"/>
  <c r="BH241" i="22"/>
  <c r="BI241" i="22"/>
  <c r="BJ241" i="22"/>
  <c r="BK241" i="22"/>
  <c r="AM242" i="22"/>
  <c r="AN242" i="22"/>
  <c r="AO242" i="22"/>
  <c r="AP242" i="22"/>
  <c r="AQ242" i="22"/>
  <c r="AR242" i="22"/>
  <c r="AS242" i="22"/>
  <c r="AT242" i="22"/>
  <c r="AU242" i="22"/>
  <c r="AV242" i="22"/>
  <c r="AW242" i="22"/>
  <c r="AX242" i="22"/>
  <c r="AY242" i="22"/>
  <c r="AZ242" i="22"/>
  <c r="BA242" i="22"/>
  <c r="BB242" i="22"/>
  <c r="BC242" i="22"/>
  <c r="BD242" i="22"/>
  <c r="BE242" i="22"/>
  <c r="BF242" i="22"/>
  <c r="BG242" i="22"/>
  <c r="BH242" i="22"/>
  <c r="BI242" i="22"/>
  <c r="BJ242" i="22"/>
  <c r="BK242" i="22"/>
  <c r="AM243" i="22"/>
  <c r="AN243" i="22"/>
  <c r="AO243" i="22"/>
  <c r="AP243" i="22"/>
  <c r="AQ243" i="22"/>
  <c r="AR243" i="22"/>
  <c r="AS243" i="22"/>
  <c r="AT243" i="22"/>
  <c r="AU243" i="22"/>
  <c r="AV243" i="22"/>
  <c r="AW243" i="22"/>
  <c r="AX243" i="22"/>
  <c r="AY243" i="22"/>
  <c r="AZ243" i="22"/>
  <c r="BA243" i="22"/>
  <c r="BB243" i="22"/>
  <c r="BC243" i="22"/>
  <c r="BD243" i="22"/>
  <c r="BE243" i="22"/>
  <c r="BF243" i="22"/>
  <c r="BG243" i="22"/>
  <c r="BH243" i="22"/>
  <c r="BI243" i="22"/>
  <c r="BJ243" i="22"/>
  <c r="BK243" i="22"/>
  <c r="AM244" i="22"/>
  <c r="AN244" i="22"/>
  <c r="AO244" i="22"/>
  <c r="AP244" i="22"/>
  <c r="AQ244" i="22"/>
  <c r="AR244" i="22"/>
  <c r="AS244" i="22"/>
  <c r="AT244" i="22"/>
  <c r="AU244" i="22"/>
  <c r="AV244" i="22"/>
  <c r="AW244" i="22"/>
  <c r="AX244" i="22"/>
  <c r="AY244" i="22"/>
  <c r="AZ244" i="22"/>
  <c r="BA244" i="22"/>
  <c r="BB244" i="22"/>
  <c r="BC244" i="22"/>
  <c r="BD244" i="22"/>
  <c r="BE244" i="22"/>
  <c r="BF244" i="22"/>
  <c r="BG244" i="22"/>
  <c r="BH244" i="22"/>
  <c r="BI244" i="22"/>
  <c r="BJ244" i="22"/>
  <c r="BK244" i="22"/>
  <c r="AM245" i="22"/>
  <c r="AN245" i="22"/>
  <c r="AO245" i="22"/>
  <c r="AP245" i="22"/>
  <c r="AQ245" i="22"/>
  <c r="AR245" i="22"/>
  <c r="AS245" i="22"/>
  <c r="AT245" i="22"/>
  <c r="AU245" i="22"/>
  <c r="AV245" i="22"/>
  <c r="AW245" i="22"/>
  <c r="AX245" i="22"/>
  <c r="AY245" i="22"/>
  <c r="AZ245" i="22"/>
  <c r="BA245" i="22"/>
  <c r="BB245" i="22"/>
  <c r="BC245" i="22"/>
  <c r="BD245" i="22"/>
  <c r="BE245" i="22"/>
  <c r="BF245" i="22"/>
  <c r="BG245" i="22"/>
  <c r="BH245" i="22"/>
  <c r="BI245" i="22"/>
  <c r="BJ245" i="22"/>
  <c r="BK245" i="22"/>
  <c r="AM246" i="22"/>
  <c r="AN246" i="22"/>
  <c r="AO246" i="22"/>
  <c r="AP246" i="22"/>
  <c r="AQ246" i="22"/>
  <c r="AR246" i="22"/>
  <c r="AS246" i="22"/>
  <c r="AT246" i="22"/>
  <c r="AU246" i="22"/>
  <c r="AV246" i="22"/>
  <c r="AW246" i="22"/>
  <c r="AX246" i="22"/>
  <c r="AY246" i="22"/>
  <c r="AZ246" i="22"/>
  <c r="BA246" i="22"/>
  <c r="BB246" i="22"/>
  <c r="BC246" i="22"/>
  <c r="BD246" i="22"/>
  <c r="BE246" i="22"/>
  <c r="BF246" i="22"/>
  <c r="BG246" i="22"/>
  <c r="BH246" i="22"/>
  <c r="BI246" i="22"/>
  <c r="BJ246" i="22"/>
  <c r="BK246" i="22"/>
  <c r="AM247" i="22"/>
  <c r="AN247" i="22"/>
  <c r="AO247" i="22"/>
  <c r="AP247" i="22"/>
  <c r="AQ247" i="22"/>
  <c r="AR247" i="22"/>
  <c r="AS247" i="22"/>
  <c r="AT247" i="22"/>
  <c r="AU247" i="22"/>
  <c r="AV247" i="22"/>
  <c r="AW247" i="22"/>
  <c r="AX247" i="22"/>
  <c r="AY247" i="22"/>
  <c r="AZ247" i="22"/>
  <c r="BA247" i="22"/>
  <c r="BB247" i="22"/>
  <c r="BC247" i="22"/>
  <c r="BD247" i="22"/>
  <c r="BE247" i="22"/>
  <c r="BF247" i="22"/>
  <c r="BG247" i="22"/>
  <c r="BH247" i="22"/>
  <c r="BI247" i="22"/>
  <c r="BJ247" i="22"/>
  <c r="BK247" i="22"/>
  <c r="AM248" i="22"/>
  <c r="AN248" i="22"/>
  <c r="AO248" i="22"/>
  <c r="AP248" i="22"/>
  <c r="AQ248" i="22"/>
  <c r="AR248" i="22"/>
  <c r="AS248" i="22"/>
  <c r="AT248" i="22"/>
  <c r="AU248" i="22"/>
  <c r="AV248" i="22"/>
  <c r="AW248" i="22"/>
  <c r="AX248" i="22"/>
  <c r="AY248" i="22"/>
  <c r="AZ248" i="22"/>
  <c r="BA248" i="22"/>
  <c r="BB248" i="22"/>
  <c r="BC248" i="22"/>
  <c r="BD248" i="22"/>
  <c r="BE248" i="22"/>
  <c r="BF248" i="22"/>
  <c r="BG248" i="22"/>
  <c r="BH248" i="22"/>
  <c r="BI248" i="22"/>
  <c r="BJ248" i="22"/>
  <c r="BK248" i="22"/>
  <c r="AM249" i="22"/>
  <c r="AN249" i="22"/>
  <c r="AO249" i="22"/>
  <c r="AP249" i="22"/>
  <c r="AQ249" i="22"/>
  <c r="AR249" i="22"/>
  <c r="AS249" i="22"/>
  <c r="AT249" i="22"/>
  <c r="AU249" i="22"/>
  <c r="AV249" i="22"/>
  <c r="AW249" i="22"/>
  <c r="AX249" i="22"/>
  <c r="AY249" i="22"/>
  <c r="AZ249" i="22"/>
  <c r="BA249" i="22"/>
  <c r="BB249" i="22"/>
  <c r="BC249" i="22"/>
  <c r="BD249" i="22"/>
  <c r="BE249" i="22"/>
  <c r="BF249" i="22"/>
  <c r="BG249" i="22"/>
  <c r="BH249" i="22"/>
  <c r="BI249" i="22"/>
  <c r="BJ249" i="22"/>
  <c r="BK249" i="22"/>
  <c r="AM250" i="22"/>
  <c r="AN250" i="22"/>
  <c r="AO250" i="22"/>
  <c r="AP250" i="22"/>
  <c r="AQ250" i="22"/>
  <c r="AR250" i="22"/>
  <c r="AS250" i="22"/>
  <c r="AT250" i="22"/>
  <c r="AU250" i="22"/>
  <c r="AV250" i="22"/>
  <c r="AW250" i="22"/>
  <c r="AX250" i="22"/>
  <c r="AY250" i="22"/>
  <c r="AZ250" i="22"/>
  <c r="BA250" i="22"/>
  <c r="BB250" i="22"/>
  <c r="BC250" i="22"/>
  <c r="BD250" i="22"/>
  <c r="BE250" i="22"/>
  <c r="BF250" i="22"/>
  <c r="BG250" i="22"/>
  <c r="BH250" i="22"/>
  <c r="BI250" i="22"/>
  <c r="BJ250" i="22"/>
  <c r="BK250" i="22"/>
  <c r="AM251" i="22"/>
  <c r="AN251" i="22"/>
  <c r="AO251" i="22"/>
  <c r="AP251" i="22"/>
  <c r="AQ251" i="22"/>
  <c r="AR251" i="22"/>
  <c r="AS251" i="22"/>
  <c r="AT251" i="22"/>
  <c r="AU251" i="22"/>
  <c r="AV251" i="22"/>
  <c r="AW251" i="22"/>
  <c r="AX251" i="22"/>
  <c r="AY251" i="22"/>
  <c r="AZ251" i="22"/>
  <c r="BA251" i="22"/>
  <c r="BB251" i="22"/>
  <c r="BC251" i="22"/>
  <c r="BD251" i="22"/>
  <c r="BE251" i="22"/>
  <c r="BF251" i="22"/>
  <c r="BG251" i="22"/>
  <c r="BH251" i="22"/>
  <c r="BI251" i="22"/>
  <c r="BJ251" i="22"/>
  <c r="BK251" i="22"/>
  <c r="AM252" i="22"/>
  <c r="AN252" i="22"/>
  <c r="AO252" i="22"/>
  <c r="AP252" i="22"/>
  <c r="AQ252" i="22"/>
  <c r="AR252" i="22"/>
  <c r="AS252" i="22"/>
  <c r="AT252" i="22"/>
  <c r="AU252" i="22"/>
  <c r="AV252" i="22"/>
  <c r="AW252" i="22"/>
  <c r="AX252" i="22"/>
  <c r="AY252" i="22"/>
  <c r="AZ252" i="22"/>
  <c r="BA252" i="22"/>
  <c r="BB252" i="22"/>
  <c r="BC252" i="22"/>
  <c r="BD252" i="22"/>
  <c r="BE252" i="22"/>
  <c r="BF252" i="22"/>
  <c r="BG252" i="22"/>
  <c r="BH252" i="22"/>
  <c r="BI252" i="22"/>
  <c r="BJ252" i="22"/>
  <c r="BK252" i="22"/>
  <c r="AM253" i="22"/>
  <c r="AN253" i="22"/>
  <c r="AO253" i="22"/>
  <c r="AP253" i="22"/>
  <c r="AQ253" i="22"/>
  <c r="AR253" i="22"/>
  <c r="AS253" i="22"/>
  <c r="AT253" i="22"/>
  <c r="AU253" i="22"/>
  <c r="AV253" i="22"/>
  <c r="AW253" i="22"/>
  <c r="AX253" i="22"/>
  <c r="AY253" i="22"/>
  <c r="AZ253" i="22"/>
  <c r="BA253" i="22"/>
  <c r="BB253" i="22"/>
  <c r="BC253" i="22"/>
  <c r="BD253" i="22"/>
  <c r="BE253" i="22"/>
  <c r="BF253" i="22"/>
  <c r="BG253" i="22"/>
  <c r="BH253" i="22"/>
  <c r="BI253" i="22"/>
  <c r="BJ253" i="22"/>
  <c r="BK253" i="22"/>
  <c r="AM254" i="22"/>
  <c r="AN254" i="22"/>
  <c r="AO254" i="22"/>
  <c r="AP254" i="22"/>
  <c r="AQ254" i="22"/>
  <c r="AR254" i="22"/>
  <c r="AS254" i="22"/>
  <c r="AT254" i="22"/>
  <c r="AU254" i="22"/>
  <c r="AV254" i="22"/>
  <c r="AW254" i="22"/>
  <c r="AX254" i="22"/>
  <c r="AY254" i="22"/>
  <c r="AZ254" i="22"/>
  <c r="BA254" i="22"/>
  <c r="BB254" i="22"/>
  <c r="BC254" i="22"/>
  <c r="BD254" i="22"/>
  <c r="BE254" i="22"/>
  <c r="BF254" i="22"/>
  <c r="BG254" i="22"/>
  <c r="BH254" i="22"/>
  <c r="BI254" i="22"/>
  <c r="BJ254" i="22"/>
  <c r="BK254" i="22"/>
  <c r="AM255" i="22"/>
  <c r="AN255" i="22"/>
  <c r="AO255" i="22"/>
  <c r="AP255" i="22"/>
  <c r="AQ255" i="22"/>
  <c r="AR255" i="22"/>
  <c r="AS255" i="22"/>
  <c r="AT255" i="22"/>
  <c r="AU255" i="22"/>
  <c r="AV255" i="22"/>
  <c r="AW255" i="22"/>
  <c r="AX255" i="22"/>
  <c r="AY255" i="22"/>
  <c r="AZ255" i="22"/>
  <c r="BA255" i="22"/>
  <c r="BB255" i="22"/>
  <c r="BC255" i="22"/>
  <c r="BD255" i="22"/>
  <c r="BE255" i="22"/>
  <c r="BF255" i="22"/>
  <c r="BG255" i="22"/>
  <c r="BH255" i="22"/>
  <c r="BI255" i="22"/>
  <c r="BJ255" i="22"/>
  <c r="BK255" i="22"/>
  <c r="AM256" i="22"/>
  <c r="AN256" i="22"/>
  <c r="AO256" i="22"/>
  <c r="AP256" i="22"/>
  <c r="AQ256" i="22"/>
  <c r="AR256" i="22"/>
  <c r="AS256" i="22"/>
  <c r="AT256" i="22"/>
  <c r="AU256" i="22"/>
  <c r="AV256" i="22"/>
  <c r="AW256" i="22"/>
  <c r="AX256" i="22"/>
  <c r="AY256" i="22"/>
  <c r="AZ256" i="22"/>
  <c r="BA256" i="22"/>
  <c r="BB256" i="22"/>
  <c r="BC256" i="22"/>
  <c r="BD256" i="22"/>
  <c r="BE256" i="22"/>
  <c r="BF256" i="22"/>
  <c r="BG256" i="22"/>
  <c r="BH256" i="22"/>
  <c r="BI256" i="22"/>
  <c r="BJ256" i="22"/>
  <c r="BK256" i="22"/>
  <c r="AM257" i="22"/>
  <c r="AN257" i="22"/>
  <c r="AO257" i="22"/>
  <c r="AP257" i="22"/>
  <c r="AQ257" i="22"/>
  <c r="AR257" i="22"/>
  <c r="AS257" i="22"/>
  <c r="AT257" i="22"/>
  <c r="AU257" i="22"/>
  <c r="AV257" i="22"/>
  <c r="AW257" i="22"/>
  <c r="AX257" i="22"/>
  <c r="AY257" i="22"/>
  <c r="AZ257" i="22"/>
  <c r="BA257" i="22"/>
  <c r="BB257" i="22"/>
  <c r="BC257" i="22"/>
  <c r="BD257" i="22"/>
  <c r="BE257" i="22"/>
  <c r="BF257" i="22"/>
  <c r="BG257" i="22"/>
  <c r="BH257" i="22"/>
  <c r="BI257" i="22"/>
  <c r="BJ257" i="22"/>
  <c r="BK257" i="22"/>
  <c r="AM258" i="22"/>
  <c r="AN258" i="22"/>
  <c r="AO258" i="22"/>
  <c r="AP258" i="22"/>
  <c r="AQ258" i="22"/>
  <c r="AR258" i="22"/>
  <c r="AS258" i="22"/>
  <c r="AT258" i="22"/>
  <c r="AU258" i="22"/>
  <c r="AV258" i="22"/>
  <c r="AW258" i="22"/>
  <c r="AX258" i="22"/>
  <c r="AY258" i="22"/>
  <c r="AZ258" i="22"/>
  <c r="BA258" i="22"/>
  <c r="BB258" i="22"/>
  <c r="BC258" i="22"/>
  <c r="BD258" i="22"/>
  <c r="BE258" i="22"/>
  <c r="BF258" i="22"/>
  <c r="BG258" i="22"/>
  <c r="BH258" i="22"/>
  <c r="BI258" i="22"/>
  <c r="BJ258" i="22"/>
  <c r="BK258" i="22"/>
  <c r="AM259" i="22"/>
  <c r="AN259" i="22"/>
  <c r="AO259" i="22"/>
  <c r="AP259" i="22"/>
  <c r="AQ259" i="22"/>
  <c r="AR259" i="22"/>
  <c r="AS259" i="22"/>
  <c r="AT259" i="22"/>
  <c r="AU259" i="22"/>
  <c r="AV259" i="22"/>
  <c r="AW259" i="22"/>
  <c r="AX259" i="22"/>
  <c r="AY259" i="22"/>
  <c r="AZ259" i="22"/>
  <c r="BA259" i="22"/>
  <c r="BB259" i="22"/>
  <c r="BC259" i="22"/>
  <c r="BD259" i="22"/>
  <c r="BE259" i="22"/>
  <c r="BF259" i="22"/>
  <c r="BG259" i="22"/>
  <c r="BH259" i="22"/>
  <c r="BI259" i="22"/>
  <c r="BJ259" i="22"/>
  <c r="BK259" i="22"/>
  <c r="AM260" i="22"/>
  <c r="AN260" i="22"/>
  <c r="AO260" i="22"/>
  <c r="AP260" i="22"/>
  <c r="AQ260" i="22"/>
  <c r="AR260" i="22"/>
  <c r="AS260" i="22"/>
  <c r="AT260" i="22"/>
  <c r="AU260" i="22"/>
  <c r="AV260" i="22"/>
  <c r="AW260" i="22"/>
  <c r="AX260" i="22"/>
  <c r="AY260" i="22"/>
  <c r="AZ260" i="22"/>
  <c r="BA260" i="22"/>
  <c r="BB260" i="22"/>
  <c r="BC260" i="22"/>
  <c r="BD260" i="22"/>
  <c r="BE260" i="22"/>
  <c r="BF260" i="22"/>
  <c r="BG260" i="22"/>
  <c r="BH260" i="22"/>
  <c r="BI260" i="22"/>
  <c r="BJ260" i="22"/>
  <c r="BK260" i="22"/>
  <c r="AM261" i="22"/>
  <c r="AN261" i="22"/>
  <c r="AO261" i="22"/>
  <c r="AP261" i="22"/>
  <c r="AQ261" i="22"/>
  <c r="AR261" i="22"/>
  <c r="AS261" i="22"/>
  <c r="AT261" i="22"/>
  <c r="AU261" i="22"/>
  <c r="AV261" i="22"/>
  <c r="AW261" i="22"/>
  <c r="AX261" i="22"/>
  <c r="AY261" i="22"/>
  <c r="AZ261" i="22"/>
  <c r="BA261" i="22"/>
  <c r="BB261" i="22"/>
  <c r="BC261" i="22"/>
  <c r="BD261" i="22"/>
  <c r="BE261" i="22"/>
  <c r="BF261" i="22"/>
  <c r="BG261" i="22"/>
  <c r="BH261" i="22"/>
  <c r="BI261" i="22"/>
  <c r="BJ261" i="22"/>
  <c r="BK261" i="22"/>
  <c r="AM262" i="22"/>
  <c r="AN262" i="22"/>
  <c r="AO262" i="22"/>
  <c r="AP262" i="22"/>
  <c r="AQ262" i="22"/>
  <c r="AR262" i="22"/>
  <c r="AS262" i="22"/>
  <c r="AT262" i="22"/>
  <c r="AU262" i="22"/>
  <c r="AV262" i="22"/>
  <c r="AW262" i="22"/>
  <c r="AX262" i="22"/>
  <c r="AY262" i="22"/>
  <c r="AZ262" i="22"/>
  <c r="BA262" i="22"/>
  <c r="BB262" i="22"/>
  <c r="BC262" i="22"/>
  <c r="BD262" i="22"/>
  <c r="BE262" i="22"/>
  <c r="BF262" i="22"/>
  <c r="BG262" i="22"/>
  <c r="BH262" i="22"/>
  <c r="BI262" i="22"/>
  <c r="BJ262" i="22"/>
  <c r="BK262" i="22"/>
  <c r="AM263" i="22"/>
  <c r="AN263" i="22"/>
  <c r="AO263" i="22"/>
  <c r="AP263" i="22"/>
  <c r="AQ263" i="22"/>
  <c r="AR263" i="22"/>
  <c r="AS263" i="22"/>
  <c r="AT263" i="22"/>
  <c r="AU263" i="22"/>
  <c r="AV263" i="22"/>
  <c r="AW263" i="22"/>
  <c r="AX263" i="22"/>
  <c r="AY263" i="22"/>
  <c r="AZ263" i="22"/>
  <c r="BA263" i="22"/>
  <c r="BB263" i="22"/>
  <c r="BC263" i="22"/>
  <c r="BD263" i="22"/>
  <c r="BE263" i="22"/>
  <c r="BF263" i="22"/>
  <c r="BG263" i="22"/>
  <c r="BH263" i="22"/>
  <c r="BI263" i="22"/>
  <c r="BJ263" i="22"/>
  <c r="BK263" i="22"/>
  <c r="AM264" i="22"/>
  <c r="AN264" i="22"/>
  <c r="AO264" i="22"/>
  <c r="AP264" i="22"/>
  <c r="AQ264" i="22"/>
  <c r="AR264" i="22"/>
  <c r="AS264" i="22"/>
  <c r="AT264" i="22"/>
  <c r="AU264" i="22"/>
  <c r="AV264" i="22"/>
  <c r="AW264" i="22"/>
  <c r="AX264" i="22"/>
  <c r="AY264" i="22"/>
  <c r="AZ264" i="22"/>
  <c r="BA264" i="22"/>
  <c r="BB264" i="22"/>
  <c r="BC264" i="22"/>
  <c r="BD264" i="22"/>
  <c r="BE264" i="22"/>
  <c r="BF264" i="22"/>
  <c r="BG264" i="22"/>
  <c r="BH264" i="22"/>
  <c r="BI264" i="22"/>
  <c r="BJ264" i="22"/>
  <c r="BK264" i="22"/>
  <c r="AM265" i="22"/>
  <c r="AN265" i="22"/>
  <c r="AO265" i="22"/>
  <c r="AP265" i="22"/>
  <c r="AQ265" i="22"/>
  <c r="AR265" i="22"/>
  <c r="AS265" i="22"/>
  <c r="AT265" i="22"/>
  <c r="AU265" i="22"/>
  <c r="AV265" i="22"/>
  <c r="AW265" i="22"/>
  <c r="AX265" i="22"/>
  <c r="AY265" i="22"/>
  <c r="AZ265" i="22"/>
  <c r="BA265" i="22"/>
  <c r="BB265" i="22"/>
  <c r="BC265" i="22"/>
  <c r="BD265" i="22"/>
  <c r="BE265" i="22"/>
  <c r="BF265" i="22"/>
  <c r="BG265" i="22"/>
  <c r="BH265" i="22"/>
  <c r="BI265" i="22"/>
  <c r="BJ265" i="22"/>
  <c r="BK265" i="22"/>
  <c r="AM266" i="22"/>
  <c r="AN266" i="22"/>
  <c r="AO266" i="22"/>
  <c r="AP266" i="22"/>
  <c r="AQ266" i="22"/>
  <c r="AR266" i="22"/>
  <c r="AS266" i="22"/>
  <c r="AT266" i="22"/>
  <c r="AU266" i="22"/>
  <c r="AV266" i="22"/>
  <c r="AW266" i="22"/>
  <c r="AX266" i="22"/>
  <c r="AY266" i="22"/>
  <c r="AZ266" i="22"/>
  <c r="BA266" i="22"/>
  <c r="BB266" i="22"/>
  <c r="BC266" i="22"/>
  <c r="BD266" i="22"/>
  <c r="BE266" i="22"/>
  <c r="BF266" i="22"/>
  <c r="BG266" i="22"/>
  <c r="BH266" i="22"/>
  <c r="BI266" i="22"/>
  <c r="BJ266" i="22"/>
  <c r="BK266" i="22"/>
  <c r="AM267" i="22"/>
  <c r="AN267" i="22"/>
  <c r="AO267" i="22"/>
  <c r="AP267" i="22"/>
  <c r="AQ267" i="22"/>
  <c r="AR267" i="22"/>
  <c r="AS267" i="22"/>
  <c r="AT267" i="22"/>
  <c r="AU267" i="22"/>
  <c r="AV267" i="22"/>
  <c r="AW267" i="22"/>
  <c r="AX267" i="22"/>
  <c r="AY267" i="22"/>
  <c r="AZ267" i="22"/>
  <c r="BA267" i="22"/>
  <c r="BB267" i="22"/>
  <c r="BC267" i="22"/>
  <c r="BD267" i="22"/>
  <c r="BE267" i="22"/>
  <c r="BF267" i="22"/>
  <c r="BG267" i="22"/>
  <c r="BH267" i="22"/>
  <c r="BI267" i="22"/>
  <c r="BJ267" i="22"/>
  <c r="BK267" i="22"/>
  <c r="AM268" i="22"/>
  <c r="AN268" i="22"/>
  <c r="AO268" i="22"/>
  <c r="AP268" i="22"/>
  <c r="AQ268" i="22"/>
  <c r="AR268" i="22"/>
  <c r="AS268" i="22"/>
  <c r="AT268" i="22"/>
  <c r="AU268" i="22"/>
  <c r="AV268" i="22"/>
  <c r="AW268" i="22"/>
  <c r="AX268" i="22"/>
  <c r="AY268" i="22"/>
  <c r="AZ268" i="22"/>
  <c r="BA268" i="22"/>
  <c r="BB268" i="22"/>
  <c r="BC268" i="22"/>
  <c r="BD268" i="22"/>
  <c r="BE268" i="22"/>
  <c r="BF268" i="22"/>
  <c r="BG268" i="22"/>
  <c r="BH268" i="22"/>
  <c r="BI268" i="22"/>
  <c r="BJ268" i="22"/>
  <c r="BK268" i="22"/>
  <c r="AM269" i="22"/>
  <c r="AN269" i="22"/>
  <c r="AO269" i="22"/>
  <c r="AP269" i="22"/>
  <c r="AQ269" i="22"/>
  <c r="AR269" i="22"/>
  <c r="AS269" i="22"/>
  <c r="AT269" i="22"/>
  <c r="AU269" i="22"/>
  <c r="AV269" i="22"/>
  <c r="AW269" i="22"/>
  <c r="AX269" i="22"/>
  <c r="AY269" i="22"/>
  <c r="AZ269" i="22"/>
  <c r="BA269" i="22"/>
  <c r="BB269" i="22"/>
  <c r="BC269" i="22"/>
  <c r="BD269" i="22"/>
  <c r="BE269" i="22"/>
  <c r="BF269" i="22"/>
  <c r="BG269" i="22"/>
  <c r="BH269" i="22"/>
  <c r="BI269" i="22"/>
  <c r="BJ269" i="22"/>
  <c r="BK269" i="22"/>
  <c r="BK2" i="22"/>
  <c r="BJ2" i="22"/>
  <c r="BI2" i="22"/>
  <c r="BH2" i="22"/>
  <c r="BG2" i="22"/>
  <c r="BF2" i="22"/>
  <c r="BE2" i="22"/>
  <c r="BD2" i="22"/>
  <c r="BC2" i="22"/>
  <c r="BB2" i="22"/>
  <c r="BA2" i="22"/>
  <c r="AZ2" i="22"/>
  <c r="AY2" i="22"/>
  <c r="AX2" i="22"/>
  <c r="AW2" i="22"/>
  <c r="AV2" i="22"/>
  <c r="AU2" i="22"/>
  <c r="AT2" i="22"/>
  <c r="AS2" i="22"/>
  <c r="AR2" i="22"/>
  <c r="AQ2" i="22"/>
  <c r="AP2" i="22"/>
  <c r="AO2" i="22"/>
  <c r="AN2" i="22"/>
  <c r="AM2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Z3" i="22"/>
  <c r="AA3" i="22"/>
  <c r="AB3" i="22"/>
  <c r="AC3" i="22"/>
  <c r="AD3" i="22"/>
  <c r="AE3" i="22"/>
  <c r="AF3" i="22"/>
  <c r="AG3" i="22"/>
  <c r="AH3" i="22"/>
  <c r="AI3" i="22"/>
  <c r="AJ3" i="22"/>
  <c r="AK3" i="22"/>
  <c r="AL3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AH4" i="22"/>
  <c r="AI4" i="22"/>
  <c r="AJ4" i="22"/>
  <c r="AK4" i="22"/>
  <c r="AL4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AJ5" i="22"/>
  <c r="AK5" i="22"/>
  <c r="AL5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J6" i="22"/>
  <c r="AK6" i="22"/>
  <c r="AL6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AK7" i="22"/>
  <c r="AL7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J8" i="22"/>
  <c r="AK8" i="22"/>
  <c r="AL8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J9" i="22"/>
  <c r="AK9" i="22"/>
  <c r="AL9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J10" i="22"/>
  <c r="AK10" i="22"/>
  <c r="AL10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AK11" i="22"/>
  <c r="AL11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J13" i="22"/>
  <c r="AK13" i="22"/>
  <c r="AL13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J14" i="22"/>
  <c r="AK14" i="22"/>
  <c r="AL14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J15" i="22"/>
  <c r="AK15" i="22"/>
  <c r="AL15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J16" i="22"/>
  <c r="AK16" i="22"/>
  <c r="AL16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J17" i="22"/>
  <c r="AK17" i="22"/>
  <c r="AL17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J18" i="22"/>
  <c r="AK18" i="22"/>
  <c r="AL18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J19" i="22"/>
  <c r="AK19" i="22"/>
  <c r="AL19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J20" i="22"/>
  <c r="AK20" i="22"/>
  <c r="AL20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AL21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AL22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AL24" i="22"/>
  <c r="C25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J25" i="22"/>
  <c r="AK25" i="22"/>
  <c r="AL25" i="22"/>
  <c r="C26" i="22"/>
  <c r="D26" i="22"/>
  <c r="E26" i="22"/>
  <c r="F26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S26" i="22"/>
  <c r="T26" i="22"/>
  <c r="U26" i="22"/>
  <c r="V26" i="22"/>
  <c r="W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J26" i="22"/>
  <c r="AK26" i="22"/>
  <c r="AL26" i="22"/>
  <c r="C27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J27" i="22"/>
  <c r="AK27" i="22"/>
  <c r="AL27" i="22"/>
  <c r="C28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J28" i="22"/>
  <c r="AK28" i="22"/>
  <c r="AL28" i="22"/>
  <c r="C29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J29" i="22"/>
  <c r="AK29" i="22"/>
  <c r="AL29" i="22"/>
  <c r="C30" i="22"/>
  <c r="D30" i="22"/>
  <c r="E30" i="22"/>
  <c r="F30" i="22"/>
  <c r="G30" i="22"/>
  <c r="H30" i="22"/>
  <c r="I30" i="22"/>
  <c r="J30" i="22"/>
  <c r="K30" i="22"/>
  <c r="L30" i="22"/>
  <c r="M30" i="22"/>
  <c r="N30" i="22"/>
  <c r="O30" i="22"/>
  <c r="P30" i="22"/>
  <c r="Q30" i="22"/>
  <c r="R30" i="22"/>
  <c r="S30" i="22"/>
  <c r="T30" i="22"/>
  <c r="U30" i="22"/>
  <c r="V30" i="22"/>
  <c r="W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J30" i="22"/>
  <c r="AK30" i="22"/>
  <c r="AL30" i="22"/>
  <c r="C31" i="22"/>
  <c r="D31" i="22"/>
  <c r="E31" i="22"/>
  <c r="F31" i="22"/>
  <c r="G31" i="22"/>
  <c r="H31" i="22"/>
  <c r="I31" i="22"/>
  <c r="J31" i="22"/>
  <c r="K31" i="22"/>
  <c r="L31" i="22"/>
  <c r="M31" i="22"/>
  <c r="N31" i="22"/>
  <c r="O31" i="22"/>
  <c r="P31" i="22"/>
  <c r="Q31" i="22"/>
  <c r="R31" i="22"/>
  <c r="S31" i="22"/>
  <c r="T31" i="22"/>
  <c r="U31" i="22"/>
  <c r="V31" i="22"/>
  <c r="W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J31" i="22"/>
  <c r="AK31" i="22"/>
  <c r="AL31" i="22"/>
  <c r="C32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J32" i="22"/>
  <c r="AK32" i="22"/>
  <c r="AL32" i="22"/>
  <c r="C33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J33" i="22"/>
  <c r="AK33" i="22"/>
  <c r="AL33" i="22"/>
  <c r="C34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J34" i="22"/>
  <c r="AK34" i="22"/>
  <c r="AL34" i="22"/>
  <c r="C35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AJ35" i="22"/>
  <c r="AK35" i="22"/>
  <c r="AL35" i="22"/>
  <c r="C36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Z36" i="22"/>
  <c r="AA36" i="22"/>
  <c r="AB36" i="22"/>
  <c r="AC36" i="22"/>
  <c r="AD36" i="22"/>
  <c r="AE36" i="22"/>
  <c r="AF36" i="22"/>
  <c r="AG36" i="22"/>
  <c r="AH36" i="22"/>
  <c r="AI36" i="22"/>
  <c r="AJ36" i="22"/>
  <c r="AK36" i="22"/>
  <c r="AL36" i="22"/>
  <c r="C37" i="22"/>
  <c r="D37" i="22"/>
  <c r="E37" i="22"/>
  <c r="F37" i="22"/>
  <c r="G37" i="22"/>
  <c r="H37" i="22"/>
  <c r="I37" i="22"/>
  <c r="J37" i="22"/>
  <c r="K37" i="22"/>
  <c r="L37" i="22"/>
  <c r="M37" i="22"/>
  <c r="N37" i="22"/>
  <c r="O37" i="22"/>
  <c r="P37" i="22"/>
  <c r="Q37" i="22"/>
  <c r="R37" i="22"/>
  <c r="S37" i="22"/>
  <c r="T37" i="22"/>
  <c r="U37" i="22"/>
  <c r="V37" i="22"/>
  <c r="W37" i="22"/>
  <c r="X37" i="22"/>
  <c r="Y37" i="22"/>
  <c r="Z37" i="22"/>
  <c r="AA37" i="22"/>
  <c r="AB37" i="22"/>
  <c r="AC37" i="22"/>
  <c r="AD37" i="22"/>
  <c r="AE37" i="22"/>
  <c r="AF37" i="22"/>
  <c r="AG37" i="22"/>
  <c r="AH37" i="22"/>
  <c r="AI37" i="22"/>
  <c r="AJ37" i="22"/>
  <c r="AK37" i="22"/>
  <c r="AL37" i="22"/>
  <c r="C38" i="22"/>
  <c r="D38" i="22"/>
  <c r="E38" i="22"/>
  <c r="F38" i="22"/>
  <c r="G38" i="22"/>
  <c r="H38" i="22"/>
  <c r="I38" i="22"/>
  <c r="J38" i="22"/>
  <c r="K38" i="22"/>
  <c r="L38" i="22"/>
  <c r="M38" i="22"/>
  <c r="N38" i="22"/>
  <c r="O38" i="22"/>
  <c r="P38" i="22"/>
  <c r="Q38" i="22"/>
  <c r="R38" i="22"/>
  <c r="S38" i="22"/>
  <c r="T38" i="22"/>
  <c r="U38" i="22"/>
  <c r="V38" i="22"/>
  <c r="W38" i="22"/>
  <c r="X38" i="22"/>
  <c r="Y38" i="22"/>
  <c r="Z38" i="22"/>
  <c r="AA38" i="22"/>
  <c r="AB38" i="22"/>
  <c r="AC38" i="22"/>
  <c r="AD38" i="22"/>
  <c r="AE38" i="22"/>
  <c r="AF38" i="22"/>
  <c r="AG38" i="22"/>
  <c r="AH38" i="22"/>
  <c r="AI38" i="22"/>
  <c r="AJ38" i="22"/>
  <c r="AK38" i="22"/>
  <c r="AL38" i="22"/>
  <c r="C39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AB39" i="22"/>
  <c r="AC39" i="22"/>
  <c r="AD39" i="22"/>
  <c r="AE39" i="22"/>
  <c r="AF39" i="22"/>
  <c r="AG39" i="22"/>
  <c r="AH39" i="22"/>
  <c r="AI39" i="22"/>
  <c r="AJ39" i="22"/>
  <c r="AK39" i="22"/>
  <c r="AL39" i="22"/>
  <c r="C40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AE40" i="22"/>
  <c r="AF40" i="22"/>
  <c r="AG40" i="22"/>
  <c r="AH40" i="22"/>
  <c r="AI40" i="22"/>
  <c r="AJ40" i="22"/>
  <c r="AK40" i="22"/>
  <c r="AL40" i="22"/>
  <c r="C41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AD41" i="22"/>
  <c r="AE41" i="22"/>
  <c r="AF41" i="22"/>
  <c r="AG41" i="22"/>
  <c r="AH41" i="22"/>
  <c r="AI41" i="22"/>
  <c r="AJ41" i="22"/>
  <c r="AK41" i="22"/>
  <c r="AL41" i="22"/>
  <c r="C42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AE42" i="22"/>
  <c r="AF42" i="22"/>
  <c r="AG42" i="22"/>
  <c r="AH42" i="22"/>
  <c r="AI42" i="22"/>
  <c r="AJ42" i="22"/>
  <c r="AK42" i="22"/>
  <c r="AL42" i="22"/>
  <c r="C43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AD43" i="22"/>
  <c r="AE43" i="22"/>
  <c r="AF43" i="22"/>
  <c r="AG43" i="22"/>
  <c r="AH43" i="22"/>
  <c r="AI43" i="22"/>
  <c r="AJ43" i="22"/>
  <c r="AK43" i="22"/>
  <c r="AL43" i="22"/>
  <c r="C44" i="22"/>
  <c r="D44" i="22"/>
  <c r="E44" i="22"/>
  <c r="F44" i="22"/>
  <c r="G44" i="22"/>
  <c r="H44" i="22"/>
  <c r="I44" i="22"/>
  <c r="J44" i="22"/>
  <c r="K44" i="22"/>
  <c r="L44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Z44" i="22"/>
  <c r="AA44" i="22"/>
  <c r="AB44" i="22"/>
  <c r="AC44" i="22"/>
  <c r="AD44" i="22"/>
  <c r="AE44" i="22"/>
  <c r="AF44" i="22"/>
  <c r="AG44" i="22"/>
  <c r="AH44" i="22"/>
  <c r="AI44" i="22"/>
  <c r="AJ44" i="22"/>
  <c r="AK44" i="22"/>
  <c r="AL44" i="22"/>
  <c r="C45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AB45" i="22"/>
  <c r="AC45" i="22"/>
  <c r="AD45" i="22"/>
  <c r="AE45" i="22"/>
  <c r="AF45" i="22"/>
  <c r="AG45" i="22"/>
  <c r="AH45" i="22"/>
  <c r="AI45" i="22"/>
  <c r="AJ45" i="22"/>
  <c r="AK45" i="22"/>
  <c r="AL45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Y46" i="22"/>
  <c r="Z46" i="22"/>
  <c r="AA46" i="22"/>
  <c r="AB46" i="22"/>
  <c r="AC46" i="22"/>
  <c r="AD46" i="22"/>
  <c r="AE46" i="22"/>
  <c r="AF46" i="22"/>
  <c r="AG46" i="22"/>
  <c r="AH46" i="22"/>
  <c r="AI46" i="22"/>
  <c r="AJ46" i="22"/>
  <c r="AK46" i="22"/>
  <c r="AL46" i="22"/>
  <c r="C47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AD47" i="22"/>
  <c r="AE47" i="22"/>
  <c r="AF47" i="22"/>
  <c r="AG47" i="22"/>
  <c r="AH47" i="22"/>
  <c r="AI47" i="22"/>
  <c r="AJ47" i="22"/>
  <c r="AK47" i="22"/>
  <c r="AL47" i="22"/>
  <c r="C48" i="22"/>
  <c r="D48" i="22"/>
  <c r="E48" i="22"/>
  <c r="F48" i="22"/>
  <c r="G48" i="22"/>
  <c r="H48" i="22"/>
  <c r="I48" i="22"/>
  <c r="J48" i="22"/>
  <c r="K48" i="22"/>
  <c r="L48" i="22"/>
  <c r="M48" i="22"/>
  <c r="N48" i="22"/>
  <c r="O48" i="22"/>
  <c r="P48" i="22"/>
  <c r="Q48" i="22"/>
  <c r="R48" i="22"/>
  <c r="S48" i="22"/>
  <c r="T48" i="22"/>
  <c r="U48" i="22"/>
  <c r="V48" i="22"/>
  <c r="W48" i="22"/>
  <c r="X48" i="22"/>
  <c r="Y48" i="22"/>
  <c r="Z48" i="22"/>
  <c r="AA48" i="22"/>
  <c r="AB48" i="22"/>
  <c r="AC48" i="22"/>
  <c r="AD48" i="22"/>
  <c r="AE48" i="22"/>
  <c r="AF48" i="22"/>
  <c r="AG48" i="22"/>
  <c r="AH48" i="22"/>
  <c r="AI48" i="22"/>
  <c r="AJ48" i="22"/>
  <c r="AK48" i="22"/>
  <c r="AL48" i="22"/>
  <c r="C49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AD49" i="22"/>
  <c r="AE49" i="22"/>
  <c r="AF49" i="22"/>
  <c r="AG49" i="22"/>
  <c r="AH49" i="22"/>
  <c r="AI49" i="22"/>
  <c r="AJ49" i="22"/>
  <c r="AK49" i="22"/>
  <c r="AL49" i="22"/>
  <c r="C50" i="22"/>
  <c r="D50" i="22"/>
  <c r="E50" i="22"/>
  <c r="F50" i="22"/>
  <c r="G50" i="22"/>
  <c r="H50" i="22"/>
  <c r="I50" i="22"/>
  <c r="J50" i="22"/>
  <c r="K50" i="22"/>
  <c r="L50" i="22"/>
  <c r="M50" i="22"/>
  <c r="N50" i="22"/>
  <c r="O50" i="22"/>
  <c r="P50" i="22"/>
  <c r="Q50" i="22"/>
  <c r="R50" i="22"/>
  <c r="S50" i="22"/>
  <c r="T50" i="22"/>
  <c r="U50" i="22"/>
  <c r="V50" i="22"/>
  <c r="W50" i="22"/>
  <c r="X50" i="22"/>
  <c r="Y50" i="22"/>
  <c r="Z50" i="22"/>
  <c r="AA50" i="22"/>
  <c r="AB50" i="22"/>
  <c r="AC50" i="22"/>
  <c r="AD50" i="22"/>
  <c r="AE50" i="22"/>
  <c r="AF50" i="22"/>
  <c r="AG50" i="22"/>
  <c r="AH50" i="22"/>
  <c r="AI50" i="22"/>
  <c r="AJ50" i="22"/>
  <c r="AK50" i="22"/>
  <c r="AL50" i="22"/>
  <c r="C51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AD51" i="22"/>
  <c r="AE51" i="22"/>
  <c r="AF51" i="22"/>
  <c r="AG51" i="22"/>
  <c r="AH51" i="22"/>
  <c r="AI51" i="22"/>
  <c r="AJ51" i="22"/>
  <c r="AK51" i="22"/>
  <c r="AL51" i="22"/>
  <c r="C52" i="22"/>
  <c r="D52" i="22"/>
  <c r="E52" i="22"/>
  <c r="F52" i="22"/>
  <c r="G52" i="22"/>
  <c r="H52" i="22"/>
  <c r="I52" i="22"/>
  <c r="J52" i="22"/>
  <c r="K52" i="22"/>
  <c r="L52" i="22"/>
  <c r="M52" i="22"/>
  <c r="N52" i="22"/>
  <c r="O52" i="22"/>
  <c r="P52" i="22"/>
  <c r="Q52" i="22"/>
  <c r="R52" i="22"/>
  <c r="S52" i="22"/>
  <c r="T52" i="22"/>
  <c r="U52" i="22"/>
  <c r="V52" i="22"/>
  <c r="W52" i="22"/>
  <c r="X52" i="22"/>
  <c r="Y52" i="22"/>
  <c r="Z52" i="22"/>
  <c r="AA52" i="22"/>
  <c r="AB52" i="22"/>
  <c r="AC52" i="22"/>
  <c r="AD52" i="22"/>
  <c r="AE52" i="22"/>
  <c r="AF52" i="22"/>
  <c r="AG52" i="22"/>
  <c r="AH52" i="22"/>
  <c r="AI52" i="22"/>
  <c r="AJ52" i="22"/>
  <c r="AK52" i="22"/>
  <c r="AL52" i="22"/>
  <c r="C53" i="22"/>
  <c r="D53" i="22"/>
  <c r="E53" i="22"/>
  <c r="F53" i="22"/>
  <c r="G53" i="22"/>
  <c r="H53" i="22"/>
  <c r="I53" i="22"/>
  <c r="J53" i="22"/>
  <c r="K53" i="22"/>
  <c r="L53" i="22"/>
  <c r="M53" i="22"/>
  <c r="N53" i="22"/>
  <c r="O53" i="22"/>
  <c r="P53" i="22"/>
  <c r="Q53" i="22"/>
  <c r="R53" i="22"/>
  <c r="S53" i="22"/>
  <c r="T53" i="22"/>
  <c r="U53" i="22"/>
  <c r="V53" i="22"/>
  <c r="W53" i="22"/>
  <c r="X53" i="22"/>
  <c r="Y53" i="22"/>
  <c r="Z53" i="22"/>
  <c r="AA53" i="22"/>
  <c r="AB53" i="22"/>
  <c r="AC53" i="22"/>
  <c r="AD53" i="22"/>
  <c r="AE53" i="22"/>
  <c r="AF53" i="22"/>
  <c r="AG53" i="22"/>
  <c r="AH53" i="22"/>
  <c r="AI53" i="22"/>
  <c r="AJ53" i="22"/>
  <c r="AK53" i="22"/>
  <c r="AL53" i="22"/>
  <c r="C54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AD54" i="22"/>
  <c r="AE54" i="22"/>
  <c r="AF54" i="22"/>
  <c r="AG54" i="22"/>
  <c r="AH54" i="22"/>
  <c r="AI54" i="22"/>
  <c r="AJ54" i="22"/>
  <c r="AK54" i="22"/>
  <c r="AL54" i="22"/>
  <c r="C55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T55" i="22"/>
  <c r="U55" i="22"/>
  <c r="V55" i="22"/>
  <c r="W55" i="22"/>
  <c r="X55" i="22"/>
  <c r="Y55" i="22"/>
  <c r="Z55" i="22"/>
  <c r="AA55" i="22"/>
  <c r="AB55" i="22"/>
  <c r="AC55" i="22"/>
  <c r="AD55" i="22"/>
  <c r="AE55" i="22"/>
  <c r="AF55" i="22"/>
  <c r="AG55" i="22"/>
  <c r="AH55" i="22"/>
  <c r="AI55" i="22"/>
  <c r="AJ55" i="22"/>
  <c r="AK55" i="22"/>
  <c r="AL55" i="22"/>
  <c r="C56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R56" i="22"/>
  <c r="S56" i="22"/>
  <c r="T56" i="22"/>
  <c r="U56" i="22"/>
  <c r="V56" i="22"/>
  <c r="W56" i="22"/>
  <c r="X56" i="22"/>
  <c r="Y56" i="22"/>
  <c r="Z56" i="22"/>
  <c r="AA56" i="22"/>
  <c r="AB56" i="22"/>
  <c r="AC56" i="22"/>
  <c r="AD56" i="22"/>
  <c r="AE56" i="22"/>
  <c r="AF56" i="22"/>
  <c r="AG56" i="22"/>
  <c r="AH56" i="22"/>
  <c r="AI56" i="22"/>
  <c r="AJ56" i="22"/>
  <c r="AK56" i="22"/>
  <c r="AL56" i="22"/>
  <c r="C57" i="22"/>
  <c r="D57" i="22"/>
  <c r="E57" i="22"/>
  <c r="F57" i="22"/>
  <c r="G57" i="22"/>
  <c r="H57" i="22"/>
  <c r="I57" i="22"/>
  <c r="J57" i="22"/>
  <c r="K57" i="22"/>
  <c r="L57" i="22"/>
  <c r="M57" i="22"/>
  <c r="N57" i="22"/>
  <c r="O57" i="22"/>
  <c r="P57" i="22"/>
  <c r="Q57" i="22"/>
  <c r="R57" i="22"/>
  <c r="S57" i="22"/>
  <c r="T57" i="22"/>
  <c r="U57" i="22"/>
  <c r="V57" i="22"/>
  <c r="W57" i="22"/>
  <c r="X57" i="22"/>
  <c r="Y57" i="22"/>
  <c r="Z57" i="22"/>
  <c r="AA57" i="22"/>
  <c r="AB57" i="22"/>
  <c r="AC57" i="22"/>
  <c r="AD57" i="22"/>
  <c r="AE57" i="22"/>
  <c r="AF57" i="22"/>
  <c r="AG57" i="22"/>
  <c r="AH57" i="22"/>
  <c r="AI57" i="22"/>
  <c r="AJ57" i="22"/>
  <c r="AK57" i="22"/>
  <c r="AL57" i="22"/>
  <c r="C58" i="22"/>
  <c r="D58" i="22"/>
  <c r="E58" i="22"/>
  <c r="F58" i="22"/>
  <c r="G58" i="22"/>
  <c r="H58" i="22"/>
  <c r="I58" i="22"/>
  <c r="J58" i="22"/>
  <c r="K58" i="22"/>
  <c r="L58" i="22"/>
  <c r="M58" i="22"/>
  <c r="N58" i="22"/>
  <c r="O58" i="22"/>
  <c r="P58" i="22"/>
  <c r="Q58" i="22"/>
  <c r="R58" i="22"/>
  <c r="S58" i="22"/>
  <c r="T58" i="22"/>
  <c r="U58" i="22"/>
  <c r="V58" i="22"/>
  <c r="W58" i="22"/>
  <c r="X58" i="22"/>
  <c r="Y58" i="22"/>
  <c r="Z58" i="22"/>
  <c r="AA58" i="22"/>
  <c r="AB58" i="22"/>
  <c r="AC58" i="22"/>
  <c r="AD58" i="22"/>
  <c r="AE58" i="22"/>
  <c r="AF58" i="22"/>
  <c r="AG58" i="22"/>
  <c r="AH58" i="22"/>
  <c r="AI58" i="22"/>
  <c r="AJ58" i="22"/>
  <c r="AK58" i="22"/>
  <c r="AL58" i="22"/>
  <c r="C59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V59" i="22"/>
  <c r="W59" i="22"/>
  <c r="X59" i="22"/>
  <c r="Y59" i="22"/>
  <c r="Z59" i="22"/>
  <c r="AA59" i="22"/>
  <c r="AB59" i="22"/>
  <c r="AC59" i="22"/>
  <c r="AD59" i="22"/>
  <c r="AE59" i="22"/>
  <c r="AF59" i="22"/>
  <c r="AG59" i="22"/>
  <c r="AH59" i="22"/>
  <c r="AI59" i="22"/>
  <c r="AJ59" i="22"/>
  <c r="AK59" i="22"/>
  <c r="AL59" i="22"/>
  <c r="C60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V60" i="22"/>
  <c r="W60" i="22"/>
  <c r="X60" i="22"/>
  <c r="Y60" i="22"/>
  <c r="Z60" i="22"/>
  <c r="AA60" i="22"/>
  <c r="AB60" i="22"/>
  <c r="AC60" i="22"/>
  <c r="AD60" i="22"/>
  <c r="AE60" i="22"/>
  <c r="AF60" i="22"/>
  <c r="AG60" i="22"/>
  <c r="AH60" i="22"/>
  <c r="AI60" i="22"/>
  <c r="AJ60" i="22"/>
  <c r="AK60" i="22"/>
  <c r="AL60" i="22"/>
  <c r="C61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Z61" i="22"/>
  <c r="AA61" i="22"/>
  <c r="AB61" i="22"/>
  <c r="AC61" i="22"/>
  <c r="AD61" i="22"/>
  <c r="AE61" i="22"/>
  <c r="AF61" i="22"/>
  <c r="AG61" i="22"/>
  <c r="AH61" i="22"/>
  <c r="AI61" i="22"/>
  <c r="AJ61" i="22"/>
  <c r="AK61" i="22"/>
  <c r="AL61" i="22"/>
  <c r="C62" i="22"/>
  <c r="D62" i="22"/>
  <c r="E62" i="22"/>
  <c r="F62" i="22"/>
  <c r="G62" i="22"/>
  <c r="H62" i="22"/>
  <c r="I62" i="22"/>
  <c r="J62" i="22"/>
  <c r="K62" i="22"/>
  <c r="L62" i="22"/>
  <c r="M62" i="22"/>
  <c r="N62" i="22"/>
  <c r="O62" i="22"/>
  <c r="P62" i="22"/>
  <c r="Q62" i="22"/>
  <c r="R62" i="22"/>
  <c r="S62" i="22"/>
  <c r="T62" i="22"/>
  <c r="U62" i="22"/>
  <c r="V62" i="22"/>
  <c r="W62" i="22"/>
  <c r="X62" i="22"/>
  <c r="Y62" i="22"/>
  <c r="Z62" i="22"/>
  <c r="AA62" i="22"/>
  <c r="AB62" i="22"/>
  <c r="AC62" i="22"/>
  <c r="AD62" i="22"/>
  <c r="AE62" i="22"/>
  <c r="AF62" i="22"/>
  <c r="AG62" i="22"/>
  <c r="AH62" i="22"/>
  <c r="AI62" i="22"/>
  <c r="AJ62" i="22"/>
  <c r="AK62" i="22"/>
  <c r="AL62" i="22"/>
  <c r="C63" i="22"/>
  <c r="D63" i="22"/>
  <c r="E63" i="22"/>
  <c r="F63" i="22"/>
  <c r="G63" i="22"/>
  <c r="H63" i="22"/>
  <c r="I63" i="22"/>
  <c r="J63" i="22"/>
  <c r="K63" i="22"/>
  <c r="L63" i="22"/>
  <c r="M63" i="22"/>
  <c r="N63" i="22"/>
  <c r="O63" i="22"/>
  <c r="P63" i="22"/>
  <c r="Q63" i="22"/>
  <c r="R63" i="22"/>
  <c r="S63" i="22"/>
  <c r="T63" i="22"/>
  <c r="U63" i="22"/>
  <c r="V63" i="22"/>
  <c r="W63" i="22"/>
  <c r="X63" i="22"/>
  <c r="Y63" i="22"/>
  <c r="Z63" i="22"/>
  <c r="AA63" i="22"/>
  <c r="AB63" i="22"/>
  <c r="AC63" i="22"/>
  <c r="AD63" i="22"/>
  <c r="AE63" i="22"/>
  <c r="AF63" i="22"/>
  <c r="AG63" i="22"/>
  <c r="AH63" i="22"/>
  <c r="AI63" i="22"/>
  <c r="AJ63" i="22"/>
  <c r="AK63" i="22"/>
  <c r="AL63" i="22"/>
  <c r="C64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R64" i="22"/>
  <c r="S64" i="22"/>
  <c r="T64" i="22"/>
  <c r="U64" i="22"/>
  <c r="V64" i="22"/>
  <c r="W64" i="22"/>
  <c r="X64" i="22"/>
  <c r="Y64" i="22"/>
  <c r="Z64" i="22"/>
  <c r="AA64" i="22"/>
  <c r="AB64" i="22"/>
  <c r="AC64" i="22"/>
  <c r="AD64" i="22"/>
  <c r="AE64" i="22"/>
  <c r="AF64" i="22"/>
  <c r="AG64" i="22"/>
  <c r="AH64" i="22"/>
  <c r="AI64" i="22"/>
  <c r="AJ64" i="22"/>
  <c r="AK64" i="22"/>
  <c r="AL64" i="22"/>
  <c r="C65" i="22"/>
  <c r="D65" i="22"/>
  <c r="E65" i="22"/>
  <c r="F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S65" i="22"/>
  <c r="T65" i="22"/>
  <c r="U65" i="22"/>
  <c r="V65" i="22"/>
  <c r="W65" i="22"/>
  <c r="X65" i="22"/>
  <c r="Y65" i="22"/>
  <c r="Z65" i="22"/>
  <c r="AA65" i="22"/>
  <c r="AB65" i="22"/>
  <c r="AC65" i="22"/>
  <c r="AD65" i="22"/>
  <c r="AE65" i="22"/>
  <c r="AF65" i="22"/>
  <c r="AG65" i="22"/>
  <c r="AH65" i="22"/>
  <c r="AI65" i="22"/>
  <c r="AJ65" i="22"/>
  <c r="AK65" i="22"/>
  <c r="AL65" i="22"/>
  <c r="C66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T66" i="22"/>
  <c r="U66" i="22"/>
  <c r="V66" i="22"/>
  <c r="W66" i="22"/>
  <c r="X66" i="22"/>
  <c r="Y66" i="22"/>
  <c r="Z66" i="22"/>
  <c r="AA66" i="22"/>
  <c r="AB66" i="22"/>
  <c r="AC66" i="22"/>
  <c r="AD66" i="22"/>
  <c r="AE66" i="22"/>
  <c r="AF66" i="22"/>
  <c r="AG66" i="22"/>
  <c r="AH66" i="22"/>
  <c r="AI66" i="22"/>
  <c r="AJ66" i="22"/>
  <c r="AK66" i="22"/>
  <c r="AL66" i="22"/>
  <c r="C67" i="22"/>
  <c r="D67" i="22"/>
  <c r="E67" i="22"/>
  <c r="F67" i="22"/>
  <c r="G67" i="22"/>
  <c r="H67" i="22"/>
  <c r="I67" i="22"/>
  <c r="J67" i="22"/>
  <c r="K67" i="22"/>
  <c r="L67" i="22"/>
  <c r="M67" i="22"/>
  <c r="N67" i="22"/>
  <c r="O67" i="22"/>
  <c r="P67" i="22"/>
  <c r="Q67" i="22"/>
  <c r="R67" i="22"/>
  <c r="S67" i="22"/>
  <c r="T67" i="22"/>
  <c r="U67" i="22"/>
  <c r="V67" i="22"/>
  <c r="W67" i="22"/>
  <c r="X67" i="22"/>
  <c r="Y67" i="22"/>
  <c r="Z67" i="22"/>
  <c r="AA67" i="22"/>
  <c r="AB67" i="22"/>
  <c r="AC67" i="22"/>
  <c r="AD67" i="22"/>
  <c r="AE67" i="22"/>
  <c r="AF67" i="22"/>
  <c r="AG67" i="22"/>
  <c r="AH67" i="22"/>
  <c r="AI67" i="22"/>
  <c r="AJ67" i="22"/>
  <c r="AK67" i="22"/>
  <c r="AL67" i="22"/>
  <c r="C68" i="22"/>
  <c r="D68" i="22"/>
  <c r="E68" i="22"/>
  <c r="F68" i="22"/>
  <c r="G68" i="22"/>
  <c r="H68" i="22"/>
  <c r="I68" i="22"/>
  <c r="J68" i="22"/>
  <c r="K68" i="22"/>
  <c r="L68" i="22"/>
  <c r="M68" i="22"/>
  <c r="N68" i="22"/>
  <c r="O68" i="22"/>
  <c r="P68" i="22"/>
  <c r="Q68" i="22"/>
  <c r="R68" i="22"/>
  <c r="S68" i="22"/>
  <c r="T68" i="22"/>
  <c r="U68" i="22"/>
  <c r="V68" i="22"/>
  <c r="W68" i="22"/>
  <c r="X68" i="22"/>
  <c r="Y68" i="22"/>
  <c r="Z68" i="22"/>
  <c r="AA68" i="22"/>
  <c r="AB68" i="22"/>
  <c r="AC68" i="22"/>
  <c r="AD68" i="22"/>
  <c r="AE68" i="22"/>
  <c r="AF68" i="22"/>
  <c r="AG68" i="22"/>
  <c r="AH68" i="22"/>
  <c r="AI68" i="22"/>
  <c r="AJ68" i="22"/>
  <c r="AK68" i="22"/>
  <c r="AL68" i="22"/>
  <c r="C69" i="22"/>
  <c r="D69" i="22"/>
  <c r="E69" i="22"/>
  <c r="F69" i="22"/>
  <c r="G69" i="22"/>
  <c r="H69" i="22"/>
  <c r="I69" i="22"/>
  <c r="J69" i="22"/>
  <c r="K69" i="22"/>
  <c r="L69" i="22"/>
  <c r="M69" i="22"/>
  <c r="N69" i="22"/>
  <c r="O69" i="22"/>
  <c r="P69" i="22"/>
  <c r="Q69" i="22"/>
  <c r="R69" i="22"/>
  <c r="S69" i="22"/>
  <c r="T69" i="22"/>
  <c r="U69" i="22"/>
  <c r="V69" i="22"/>
  <c r="W69" i="22"/>
  <c r="X69" i="22"/>
  <c r="Y69" i="22"/>
  <c r="Z69" i="22"/>
  <c r="AA69" i="22"/>
  <c r="AB69" i="22"/>
  <c r="AC69" i="22"/>
  <c r="AD69" i="22"/>
  <c r="AE69" i="22"/>
  <c r="AF69" i="22"/>
  <c r="AG69" i="22"/>
  <c r="AH69" i="22"/>
  <c r="AI69" i="22"/>
  <c r="AJ69" i="22"/>
  <c r="AK69" i="22"/>
  <c r="AL69" i="22"/>
  <c r="C70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T70" i="22"/>
  <c r="U70" i="22"/>
  <c r="V70" i="22"/>
  <c r="W70" i="22"/>
  <c r="X70" i="22"/>
  <c r="Y70" i="22"/>
  <c r="Z70" i="22"/>
  <c r="AA70" i="22"/>
  <c r="AB70" i="22"/>
  <c r="AC70" i="22"/>
  <c r="AD70" i="22"/>
  <c r="AE70" i="22"/>
  <c r="AF70" i="22"/>
  <c r="AG70" i="22"/>
  <c r="AH70" i="22"/>
  <c r="AI70" i="22"/>
  <c r="AJ70" i="22"/>
  <c r="AK70" i="22"/>
  <c r="AL70" i="22"/>
  <c r="C71" i="22"/>
  <c r="D71" i="22"/>
  <c r="E71" i="22"/>
  <c r="F71" i="22"/>
  <c r="G71" i="22"/>
  <c r="H71" i="22"/>
  <c r="I71" i="22"/>
  <c r="J71" i="22"/>
  <c r="K71" i="22"/>
  <c r="L71" i="22"/>
  <c r="M71" i="22"/>
  <c r="N71" i="22"/>
  <c r="O71" i="22"/>
  <c r="P71" i="22"/>
  <c r="Q71" i="22"/>
  <c r="R71" i="22"/>
  <c r="S71" i="22"/>
  <c r="T71" i="22"/>
  <c r="U71" i="22"/>
  <c r="V71" i="22"/>
  <c r="W71" i="22"/>
  <c r="X71" i="22"/>
  <c r="Y71" i="22"/>
  <c r="Z71" i="22"/>
  <c r="AA71" i="22"/>
  <c r="AB71" i="22"/>
  <c r="AC71" i="22"/>
  <c r="AD71" i="22"/>
  <c r="AE71" i="22"/>
  <c r="AF71" i="22"/>
  <c r="AG71" i="22"/>
  <c r="AH71" i="22"/>
  <c r="AI71" i="22"/>
  <c r="AJ71" i="22"/>
  <c r="AK71" i="22"/>
  <c r="AL71" i="22"/>
  <c r="C72" i="22"/>
  <c r="D72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V72" i="22"/>
  <c r="W72" i="22"/>
  <c r="X72" i="22"/>
  <c r="Y72" i="22"/>
  <c r="Z72" i="22"/>
  <c r="AA72" i="22"/>
  <c r="AB72" i="22"/>
  <c r="AC72" i="22"/>
  <c r="AD72" i="22"/>
  <c r="AE72" i="22"/>
  <c r="AF72" i="22"/>
  <c r="AG72" i="22"/>
  <c r="AH72" i="22"/>
  <c r="AI72" i="22"/>
  <c r="AJ72" i="22"/>
  <c r="AK72" i="22"/>
  <c r="AL72" i="22"/>
  <c r="C73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Z73" i="22"/>
  <c r="AA73" i="22"/>
  <c r="AB73" i="22"/>
  <c r="AC73" i="22"/>
  <c r="AD73" i="22"/>
  <c r="AE73" i="22"/>
  <c r="AF73" i="22"/>
  <c r="AG73" i="22"/>
  <c r="AH73" i="22"/>
  <c r="AI73" i="22"/>
  <c r="AJ73" i="22"/>
  <c r="AK73" i="22"/>
  <c r="AL73" i="22"/>
  <c r="C74" i="22"/>
  <c r="D74" i="22"/>
  <c r="E74" i="22"/>
  <c r="F74" i="22"/>
  <c r="G74" i="22"/>
  <c r="H74" i="22"/>
  <c r="I74" i="22"/>
  <c r="J74" i="22"/>
  <c r="K74" i="22"/>
  <c r="L74" i="22"/>
  <c r="M74" i="22"/>
  <c r="N74" i="22"/>
  <c r="O74" i="22"/>
  <c r="P74" i="22"/>
  <c r="Q74" i="22"/>
  <c r="R74" i="22"/>
  <c r="S74" i="22"/>
  <c r="T74" i="22"/>
  <c r="U74" i="22"/>
  <c r="V74" i="22"/>
  <c r="W74" i="22"/>
  <c r="X74" i="22"/>
  <c r="Y74" i="22"/>
  <c r="Z74" i="22"/>
  <c r="AA74" i="22"/>
  <c r="AB74" i="22"/>
  <c r="AC74" i="22"/>
  <c r="AD74" i="22"/>
  <c r="AE74" i="22"/>
  <c r="AF74" i="22"/>
  <c r="AG74" i="22"/>
  <c r="AH74" i="22"/>
  <c r="AI74" i="22"/>
  <c r="AJ74" i="22"/>
  <c r="AK74" i="22"/>
  <c r="AL74" i="22"/>
  <c r="C75" i="22"/>
  <c r="D75" i="22"/>
  <c r="E75" i="22"/>
  <c r="F75" i="22"/>
  <c r="G75" i="22"/>
  <c r="H75" i="22"/>
  <c r="I75" i="22"/>
  <c r="J75" i="22"/>
  <c r="K75" i="22"/>
  <c r="L75" i="22"/>
  <c r="M75" i="22"/>
  <c r="N75" i="22"/>
  <c r="O75" i="22"/>
  <c r="P75" i="22"/>
  <c r="Q75" i="22"/>
  <c r="R75" i="22"/>
  <c r="S75" i="22"/>
  <c r="T75" i="22"/>
  <c r="U75" i="22"/>
  <c r="V75" i="22"/>
  <c r="W75" i="22"/>
  <c r="X75" i="22"/>
  <c r="Y75" i="22"/>
  <c r="Z75" i="22"/>
  <c r="AA75" i="22"/>
  <c r="AB75" i="22"/>
  <c r="AC75" i="22"/>
  <c r="AD75" i="22"/>
  <c r="AE75" i="22"/>
  <c r="AF75" i="22"/>
  <c r="AG75" i="22"/>
  <c r="AH75" i="22"/>
  <c r="AI75" i="22"/>
  <c r="AJ75" i="22"/>
  <c r="AK75" i="22"/>
  <c r="AL75" i="22"/>
  <c r="C76" i="22"/>
  <c r="D76" i="22"/>
  <c r="E76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V76" i="22"/>
  <c r="W76" i="22"/>
  <c r="X76" i="22"/>
  <c r="Y76" i="22"/>
  <c r="Z76" i="22"/>
  <c r="AA76" i="22"/>
  <c r="AB76" i="22"/>
  <c r="AC76" i="22"/>
  <c r="AD76" i="22"/>
  <c r="AE76" i="22"/>
  <c r="AF76" i="22"/>
  <c r="AG76" i="22"/>
  <c r="AH76" i="22"/>
  <c r="AI76" i="22"/>
  <c r="AJ76" i="22"/>
  <c r="AK76" i="22"/>
  <c r="AL76" i="22"/>
  <c r="C77" i="22"/>
  <c r="D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Z77" i="22"/>
  <c r="AA77" i="22"/>
  <c r="AB77" i="22"/>
  <c r="AC77" i="22"/>
  <c r="AD77" i="22"/>
  <c r="AE77" i="22"/>
  <c r="AF77" i="22"/>
  <c r="AG77" i="22"/>
  <c r="AH77" i="22"/>
  <c r="AI77" i="22"/>
  <c r="AJ77" i="22"/>
  <c r="AK77" i="22"/>
  <c r="AL77" i="22"/>
  <c r="C78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Z78" i="22"/>
  <c r="AA78" i="22"/>
  <c r="AB78" i="22"/>
  <c r="AC78" i="22"/>
  <c r="AD78" i="22"/>
  <c r="AE78" i="22"/>
  <c r="AF78" i="22"/>
  <c r="AG78" i="22"/>
  <c r="AH78" i="22"/>
  <c r="AI78" i="22"/>
  <c r="AJ78" i="22"/>
  <c r="AK78" i="22"/>
  <c r="AL78" i="22"/>
  <c r="C79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Z79" i="22"/>
  <c r="AA79" i="22"/>
  <c r="AB79" i="22"/>
  <c r="AC79" i="22"/>
  <c r="AD79" i="22"/>
  <c r="AE79" i="22"/>
  <c r="AF79" i="22"/>
  <c r="AG79" i="22"/>
  <c r="AH79" i="22"/>
  <c r="AI79" i="22"/>
  <c r="AJ79" i="22"/>
  <c r="AK79" i="22"/>
  <c r="AL79" i="22"/>
  <c r="C80" i="22"/>
  <c r="D80" i="22"/>
  <c r="E80" i="22"/>
  <c r="F80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S80" i="22"/>
  <c r="T80" i="22"/>
  <c r="U80" i="22"/>
  <c r="V80" i="22"/>
  <c r="W80" i="22"/>
  <c r="X80" i="22"/>
  <c r="Y80" i="22"/>
  <c r="Z80" i="22"/>
  <c r="AA80" i="22"/>
  <c r="AB80" i="22"/>
  <c r="AC80" i="22"/>
  <c r="AD80" i="22"/>
  <c r="AE80" i="22"/>
  <c r="AF80" i="22"/>
  <c r="AG80" i="22"/>
  <c r="AH80" i="22"/>
  <c r="AI80" i="22"/>
  <c r="AJ80" i="22"/>
  <c r="AK80" i="22"/>
  <c r="AL80" i="22"/>
  <c r="C81" i="22"/>
  <c r="D81" i="22"/>
  <c r="E81" i="22"/>
  <c r="F81" i="22"/>
  <c r="G81" i="22"/>
  <c r="H81" i="22"/>
  <c r="I81" i="22"/>
  <c r="J81" i="22"/>
  <c r="K81" i="22"/>
  <c r="L81" i="22"/>
  <c r="M81" i="22"/>
  <c r="N81" i="22"/>
  <c r="O81" i="22"/>
  <c r="P81" i="22"/>
  <c r="Q81" i="22"/>
  <c r="R81" i="22"/>
  <c r="S81" i="22"/>
  <c r="T81" i="22"/>
  <c r="U81" i="22"/>
  <c r="V81" i="22"/>
  <c r="W81" i="22"/>
  <c r="X81" i="22"/>
  <c r="Y81" i="22"/>
  <c r="Z81" i="22"/>
  <c r="AA81" i="22"/>
  <c r="AB81" i="22"/>
  <c r="AC81" i="22"/>
  <c r="AD81" i="22"/>
  <c r="AE81" i="22"/>
  <c r="AF81" i="22"/>
  <c r="AG81" i="22"/>
  <c r="AH81" i="22"/>
  <c r="AI81" i="22"/>
  <c r="AJ81" i="22"/>
  <c r="AK81" i="22"/>
  <c r="AL81" i="22"/>
  <c r="C82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S82" i="22"/>
  <c r="T82" i="22"/>
  <c r="U82" i="22"/>
  <c r="V82" i="22"/>
  <c r="W82" i="22"/>
  <c r="X82" i="22"/>
  <c r="Y82" i="22"/>
  <c r="Z82" i="22"/>
  <c r="AA82" i="22"/>
  <c r="AB82" i="22"/>
  <c r="AC82" i="22"/>
  <c r="AD82" i="22"/>
  <c r="AE82" i="22"/>
  <c r="AF82" i="22"/>
  <c r="AG82" i="22"/>
  <c r="AH82" i="22"/>
  <c r="AI82" i="22"/>
  <c r="AJ82" i="22"/>
  <c r="AK82" i="22"/>
  <c r="AL82" i="22"/>
  <c r="C83" i="22"/>
  <c r="D83" i="22"/>
  <c r="E83" i="22"/>
  <c r="F83" i="22"/>
  <c r="G83" i="22"/>
  <c r="H83" i="22"/>
  <c r="I83" i="22"/>
  <c r="J83" i="22"/>
  <c r="K83" i="22"/>
  <c r="L83" i="22"/>
  <c r="M83" i="22"/>
  <c r="N83" i="22"/>
  <c r="O83" i="22"/>
  <c r="P83" i="22"/>
  <c r="Q83" i="22"/>
  <c r="R83" i="22"/>
  <c r="S83" i="22"/>
  <c r="T83" i="22"/>
  <c r="U83" i="22"/>
  <c r="V83" i="22"/>
  <c r="W83" i="22"/>
  <c r="X83" i="22"/>
  <c r="Y83" i="22"/>
  <c r="Z83" i="22"/>
  <c r="AA83" i="22"/>
  <c r="AB83" i="22"/>
  <c r="AC83" i="22"/>
  <c r="AD83" i="22"/>
  <c r="AE83" i="22"/>
  <c r="AF83" i="22"/>
  <c r="AG83" i="22"/>
  <c r="AH83" i="22"/>
  <c r="AI83" i="22"/>
  <c r="AJ83" i="22"/>
  <c r="AK83" i="22"/>
  <c r="AL83" i="22"/>
  <c r="C84" i="22"/>
  <c r="D84" i="22"/>
  <c r="E84" i="22"/>
  <c r="F84" i="22"/>
  <c r="G84" i="22"/>
  <c r="H84" i="22"/>
  <c r="I84" i="22"/>
  <c r="J84" i="22"/>
  <c r="K84" i="22"/>
  <c r="L84" i="22"/>
  <c r="M84" i="22"/>
  <c r="N84" i="22"/>
  <c r="O84" i="22"/>
  <c r="P84" i="22"/>
  <c r="Q84" i="22"/>
  <c r="R84" i="22"/>
  <c r="S84" i="22"/>
  <c r="T84" i="22"/>
  <c r="U84" i="22"/>
  <c r="V84" i="22"/>
  <c r="W84" i="22"/>
  <c r="X84" i="22"/>
  <c r="Y84" i="22"/>
  <c r="Z84" i="22"/>
  <c r="AA84" i="22"/>
  <c r="AB84" i="22"/>
  <c r="AC84" i="22"/>
  <c r="AD84" i="22"/>
  <c r="AE84" i="22"/>
  <c r="AF84" i="22"/>
  <c r="AG84" i="22"/>
  <c r="AH84" i="22"/>
  <c r="AI84" i="22"/>
  <c r="AJ84" i="22"/>
  <c r="AK84" i="22"/>
  <c r="AL84" i="22"/>
  <c r="C85" i="22"/>
  <c r="D85" i="22"/>
  <c r="E85" i="22"/>
  <c r="F85" i="22"/>
  <c r="G85" i="22"/>
  <c r="H85" i="22"/>
  <c r="I85" i="22"/>
  <c r="J85" i="22"/>
  <c r="K85" i="22"/>
  <c r="L85" i="22"/>
  <c r="M85" i="22"/>
  <c r="N85" i="22"/>
  <c r="O85" i="22"/>
  <c r="P85" i="22"/>
  <c r="Q85" i="22"/>
  <c r="R85" i="22"/>
  <c r="S85" i="22"/>
  <c r="T85" i="22"/>
  <c r="U85" i="22"/>
  <c r="V85" i="22"/>
  <c r="W85" i="22"/>
  <c r="X85" i="22"/>
  <c r="Y85" i="22"/>
  <c r="Z85" i="22"/>
  <c r="AA85" i="22"/>
  <c r="AB85" i="22"/>
  <c r="AC85" i="22"/>
  <c r="AD85" i="22"/>
  <c r="AE85" i="22"/>
  <c r="AF85" i="22"/>
  <c r="AG85" i="22"/>
  <c r="AH85" i="22"/>
  <c r="AI85" i="22"/>
  <c r="AJ85" i="22"/>
  <c r="AK85" i="22"/>
  <c r="AL85" i="22"/>
  <c r="C86" i="22"/>
  <c r="D86" i="22"/>
  <c r="E86" i="22"/>
  <c r="F86" i="22"/>
  <c r="G86" i="22"/>
  <c r="H86" i="22"/>
  <c r="I86" i="22"/>
  <c r="J86" i="22"/>
  <c r="K86" i="22"/>
  <c r="L86" i="22"/>
  <c r="M86" i="22"/>
  <c r="N86" i="22"/>
  <c r="O86" i="22"/>
  <c r="P86" i="22"/>
  <c r="Q86" i="22"/>
  <c r="R86" i="22"/>
  <c r="S86" i="22"/>
  <c r="T86" i="22"/>
  <c r="U86" i="22"/>
  <c r="V86" i="22"/>
  <c r="W86" i="22"/>
  <c r="X86" i="22"/>
  <c r="Y86" i="22"/>
  <c r="Z86" i="22"/>
  <c r="AA86" i="22"/>
  <c r="AB86" i="22"/>
  <c r="AC86" i="22"/>
  <c r="AD86" i="22"/>
  <c r="AE86" i="22"/>
  <c r="AF86" i="22"/>
  <c r="AG86" i="22"/>
  <c r="AH86" i="22"/>
  <c r="AI86" i="22"/>
  <c r="AJ86" i="22"/>
  <c r="AK86" i="22"/>
  <c r="AL86" i="22"/>
  <c r="C87" i="22"/>
  <c r="D87" i="22"/>
  <c r="E87" i="22"/>
  <c r="F87" i="22"/>
  <c r="G87" i="22"/>
  <c r="H87" i="22"/>
  <c r="I87" i="22"/>
  <c r="J87" i="22"/>
  <c r="K87" i="22"/>
  <c r="L87" i="22"/>
  <c r="M87" i="22"/>
  <c r="N87" i="22"/>
  <c r="O87" i="22"/>
  <c r="P87" i="22"/>
  <c r="Q87" i="22"/>
  <c r="R87" i="22"/>
  <c r="S87" i="22"/>
  <c r="T87" i="22"/>
  <c r="U87" i="22"/>
  <c r="V87" i="22"/>
  <c r="W87" i="22"/>
  <c r="X87" i="22"/>
  <c r="Y87" i="22"/>
  <c r="Z87" i="22"/>
  <c r="AA87" i="22"/>
  <c r="AB87" i="22"/>
  <c r="AC87" i="22"/>
  <c r="AD87" i="22"/>
  <c r="AE87" i="22"/>
  <c r="AF87" i="22"/>
  <c r="AG87" i="22"/>
  <c r="AH87" i="22"/>
  <c r="AI87" i="22"/>
  <c r="AJ87" i="22"/>
  <c r="AK87" i="22"/>
  <c r="AL87" i="22"/>
  <c r="C88" i="22"/>
  <c r="D88" i="22"/>
  <c r="E88" i="22"/>
  <c r="F88" i="22"/>
  <c r="G88" i="22"/>
  <c r="H88" i="22"/>
  <c r="I88" i="22"/>
  <c r="J88" i="22"/>
  <c r="K88" i="22"/>
  <c r="L88" i="22"/>
  <c r="M88" i="22"/>
  <c r="N88" i="22"/>
  <c r="O88" i="22"/>
  <c r="P88" i="22"/>
  <c r="Q88" i="22"/>
  <c r="R88" i="22"/>
  <c r="S88" i="22"/>
  <c r="T88" i="22"/>
  <c r="U88" i="22"/>
  <c r="V88" i="22"/>
  <c r="W88" i="22"/>
  <c r="X88" i="22"/>
  <c r="Y88" i="22"/>
  <c r="Z88" i="22"/>
  <c r="AA88" i="22"/>
  <c r="AB88" i="22"/>
  <c r="AC88" i="22"/>
  <c r="AD88" i="22"/>
  <c r="AE88" i="22"/>
  <c r="AF88" i="22"/>
  <c r="AG88" i="22"/>
  <c r="AH88" i="22"/>
  <c r="AI88" i="22"/>
  <c r="AJ88" i="22"/>
  <c r="AK88" i="22"/>
  <c r="AL88" i="22"/>
  <c r="C89" i="22"/>
  <c r="D89" i="22"/>
  <c r="E89" i="22"/>
  <c r="F89" i="22"/>
  <c r="G89" i="22"/>
  <c r="H89" i="22"/>
  <c r="I89" i="22"/>
  <c r="J89" i="22"/>
  <c r="K89" i="22"/>
  <c r="L89" i="22"/>
  <c r="M89" i="22"/>
  <c r="N89" i="22"/>
  <c r="O89" i="22"/>
  <c r="P89" i="22"/>
  <c r="Q89" i="22"/>
  <c r="R89" i="22"/>
  <c r="S89" i="22"/>
  <c r="T89" i="22"/>
  <c r="U89" i="22"/>
  <c r="V89" i="22"/>
  <c r="W89" i="22"/>
  <c r="X89" i="22"/>
  <c r="Y89" i="22"/>
  <c r="Z89" i="22"/>
  <c r="AA89" i="22"/>
  <c r="AB89" i="22"/>
  <c r="AC89" i="22"/>
  <c r="AD89" i="22"/>
  <c r="AE89" i="22"/>
  <c r="AF89" i="22"/>
  <c r="AG89" i="22"/>
  <c r="AH89" i="22"/>
  <c r="AI89" i="22"/>
  <c r="AJ89" i="22"/>
  <c r="AK89" i="22"/>
  <c r="AL89" i="22"/>
  <c r="C90" i="22"/>
  <c r="D90" i="22"/>
  <c r="E90" i="22"/>
  <c r="F90" i="22"/>
  <c r="G90" i="22"/>
  <c r="H90" i="22"/>
  <c r="I90" i="22"/>
  <c r="J90" i="22"/>
  <c r="K90" i="22"/>
  <c r="L90" i="22"/>
  <c r="M90" i="22"/>
  <c r="N90" i="22"/>
  <c r="O90" i="22"/>
  <c r="P90" i="22"/>
  <c r="Q90" i="22"/>
  <c r="R90" i="22"/>
  <c r="S90" i="22"/>
  <c r="T90" i="22"/>
  <c r="U90" i="22"/>
  <c r="V90" i="22"/>
  <c r="W90" i="22"/>
  <c r="X90" i="22"/>
  <c r="Y90" i="22"/>
  <c r="Z90" i="22"/>
  <c r="AA90" i="22"/>
  <c r="AB90" i="22"/>
  <c r="AC90" i="22"/>
  <c r="AD90" i="22"/>
  <c r="AE90" i="22"/>
  <c r="AF90" i="22"/>
  <c r="AG90" i="22"/>
  <c r="AH90" i="22"/>
  <c r="AI90" i="22"/>
  <c r="AJ90" i="22"/>
  <c r="AK90" i="22"/>
  <c r="AL90" i="22"/>
  <c r="C91" i="22"/>
  <c r="D91" i="22"/>
  <c r="E91" i="22"/>
  <c r="F91" i="22"/>
  <c r="G91" i="22"/>
  <c r="H91" i="22"/>
  <c r="I91" i="22"/>
  <c r="J91" i="22"/>
  <c r="K91" i="22"/>
  <c r="L91" i="22"/>
  <c r="M91" i="22"/>
  <c r="N91" i="22"/>
  <c r="O91" i="22"/>
  <c r="P91" i="22"/>
  <c r="Q91" i="22"/>
  <c r="R91" i="22"/>
  <c r="S91" i="22"/>
  <c r="T91" i="22"/>
  <c r="U91" i="22"/>
  <c r="V91" i="22"/>
  <c r="W91" i="22"/>
  <c r="X91" i="22"/>
  <c r="Y91" i="22"/>
  <c r="Z91" i="22"/>
  <c r="AA91" i="22"/>
  <c r="AB91" i="22"/>
  <c r="AC91" i="22"/>
  <c r="AD91" i="22"/>
  <c r="AE91" i="22"/>
  <c r="AF91" i="22"/>
  <c r="AG91" i="22"/>
  <c r="AH91" i="22"/>
  <c r="AI91" i="22"/>
  <c r="AJ91" i="22"/>
  <c r="AK91" i="22"/>
  <c r="AL91" i="22"/>
  <c r="C92" i="22"/>
  <c r="D92" i="22"/>
  <c r="E92" i="22"/>
  <c r="F92" i="22"/>
  <c r="G92" i="22"/>
  <c r="H92" i="22"/>
  <c r="I92" i="22"/>
  <c r="J92" i="22"/>
  <c r="K92" i="22"/>
  <c r="L92" i="22"/>
  <c r="M92" i="22"/>
  <c r="N92" i="22"/>
  <c r="O92" i="22"/>
  <c r="P92" i="22"/>
  <c r="Q92" i="22"/>
  <c r="R92" i="22"/>
  <c r="S92" i="22"/>
  <c r="T92" i="22"/>
  <c r="U92" i="22"/>
  <c r="V92" i="22"/>
  <c r="W92" i="22"/>
  <c r="X92" i="22"/>
  <c r="Y92" i="22"/>
  <c r="Z92" i="22"/>
  <c r="AA92" i="22"/>
  <c r="AB92" i="22"/>
  <c r="AC92" i="22"/>
  <c r="AD92" i="22"/>
  <c r="AE92" i="22"/>
  <c r="AF92" i="22"/>
  <c r="AG92" i="22"/>
  <c r="AH92" i="22"/>
  <c r="AI92" i="22"/>
  <c r="AJ92" i="22"/>
  <c r="AK92" i="22"/>
  <c r="AL92" i="22"/>
  <c r="C93" i="22"/>
  <c r="D93" i="22"/>
  <c r="E93" i="22"/>
  <c r="F93" i="22"/>
  <c r="G93" i="22"/>
  <c r="H93" i="22"/>
  <c r="I93" i="22"/>
  <c r="J93" i="22"/>
  <c r="K93" i="22"/>
  <c r="L93" i="22"/>
  <c r="M93" i="22"/>
  <c r="N93" i="22"/>
  <c r="O93" i="22"/>
  <c r="P93" i="22"/>
  <c r="Q93" i="22"/>
  <c r="R93" i="22"/>
  <c r="S93" i="22"/>
  <c r="T93" i="22"/>
  <c r="U93" i="22"/>
  <c r="V93" i="22"/>
  <c r="W93" i="22"/>
  <c r="X93" i="22"/>
  <c r="Y93" i="22"/>
  <c r="Z93" i="22"/>
  <c r="AA93" i="22"/>
  <c r="AB93" i="22"/>
  <c r="AC93" i="22"/>
  <c r="AD93" i="22"/>
  <c r="AE93" i="22"/>
  <c r="AF93" i="22"/>
  <c r="AG93" i="22"/>
  <c r="AH93" i="22"/>
  <c r="AI93" i="22"/>
  <c r="AJ93" i="22"/>
  <c r="AK93" i="22"/>
  <c r="AL93" i="22"/>
  <c r="C94" i="22"/>
  <c r="D94" i="22"/>
  <c r="E94" i="22"/>
  <c r="F94" i="22"/>
  <c r="G94" i="22"/>
  <c r="H94" i="22"/>
  <c r="I94" i="22"/>
  <c r="J94" i="22"/>
  <c r="K94" i="22"/>
  <c r="L94" i="22"/>
  <c r="M94" i="22"/>
  <c r="N94" i="22"/>
  <c r="O94" i="22"/>
  <c r="P94" i="22"/>
  <c r="Q94" i="22"/>
  <c r="R94" i="22"/>
  <c r="S94" i="22"/>
  <c r="T94" i="22"/>
  <c r="U94" i="22"/>
  <c r="V94" i="22"/>
  <c r="W94" i="22"/>
  <c r="X94" i="22"/>
  <c r="Y94" i="22"/>
  <c r="Z94" i="22"/>
  <c r="AA94" i="22"/>
  <c r="AB94" i="22"/>
  <c r="AC94" i="22"/>
  <c r="AD94" i="22"/>
  <c r="AE94" i="22"/>
  <c r="AF94" i="22"/>
  <c r="AG94" i="22"/>
  <c r="AH94" i="22"/>
  <c r="AI94" i="22"/>
  <c r="AJ94" i="22"/>
  <c r="AK94" i="22"/>
  <c r="AL94" i="22"/>
  <c r="C95" i="22"/>
  <c r="D95" i="22"/>
  <c r="E95" i="22"/>
  <c r="F95" i="22"/>
  <c r="G95" i="22"/>
  <c r="H95" i="22"/>
  <c r="I95" i="22"/>
  <c r="J95" i="22"/>
  <c r="K95" i="22"/>
  <c r="L95" i="22"/>
  <c r="M95" i="22"/>
  <c r="N95" i="22"/>
  <c r="O95" i="22"/>
  <c r="P95" i="22"/>
  <c r="Q95" i="22"/>
  <c r="R95" i="22"/>
  <c r="S95" i="22"/>
  <c r="T95" i="22"/>
  <c r="U95" i="22"/>
  <c r="V95" i="22"/>
  <c r="W95" i="22"/>
  <c r="X95" i="22"/>
  <c r="Y95" i="22"/>
  <c r="Z95" i="22"/>
  <c r="AA95" i="22"/>
  <c r="AB95" i="22"/>
  <c r="AC95" i="22"/>
  <c r="AD95" i="22"/>
  <c r="AE95" i="22"/>
  <c r="AF95" i="22"/>
  <c r="AG95" i="22"/>
  <c r="AH95" i="22"/>
  <c r="AI95" i="22"/>
  <c r="AJ95" i="22"/>
  <c r="AK95" i="22"/>
  <c r="AL95" i="22"/>
  <c r="C96" i="22"/>
  <c r="D96" i="22"/>
  <c r="E96" i="22"/>
  <c r="F96" i="22"/>
  <c r="G96" i="22"/>
  <c r="H96" i="22"/>
  <c r="I96" i="22"/>
  <c r="J96" i="22"/>
  <c r="K96" i="22"/>
  <c r="L96" i="22"/>
  <c r="M96" i="22"/>
  <c r="N96" i="22"/>
  <c r="O96" i="22"/>
  <c r="P96" i="22"/>
  <c r="Q96" i="22"/>
  <c r="R96" i="22"/>
  <c r="S96" i="22"/>
  <c r="T96" i="22"/>
  <c r="U96" i="22"/>
  <c r="V96" i="22"/>
  <c r="W96" i="22"/>
  <c r="X96" i="22"/>
  <c r="Y96" i="22"/>
  <c r="Z96" i="22"/>
  <c r="AA96" i="22"/>
  <c r="AB96" i="22"/>
  <c r="AC96" i="22"/>
  <c r="AD96" i="22"/>
  <c r="AE96" i="22"/>
  <c r="AF96" i="22"/>
  <c r="AG96" i="22"/>
  <c r="AH96" i="22"/>
  <c r="AI96" i="22"/>
  <c r="AJ96" i="22"/>
  <c r="AK96" i="22"/>
  <c r="AL96" i="22"/>
  <c r="C97" i="22"/>
  <c r="D97" i="22"/>
  <c r="E97" i="22"/>
  <c r="F97" i="22"/>
  <c r="G97" i="22"/>
  <c r="H97" i="22"/>
  <c r="I97" i="22"/>
  <c r="J97" i="22"/>
  <c r="K97" i="22"/>
  <c r="L97" i="22"/>
  <c r="M97" i="22"/>
  <c r="N97" i="22"/>
  <c r="O97" i="22"/>
  <c r="P97" i="22"/>
  <c r="Q97" i="22"/>
  <c r="R97" i="22"/>
  <c r="S97" i="22"/>
  <c r="T97" i="22"/>
  <c r="U97" i="22"/>
  <c r="V97" i="22"/>
  <c r="W97" i="22"/>
  <c r="X97" i="22"/>
  <c r="Y97" i="22"/>
  <c r="Z97" i="22"/>
  <c r="AA97" i="22"/>
  <c r="AB97" i="22"/>
  <c r="AC97" i="22"/>
  <c r="AD97" i="22"/>
  <c r="AE97" i="22"/>
  <c r="AF97" i="22"/>
  <c r="AG97" i="22"/>
  <c r="AH97" i="22"/>
  <c r="AI97" i="22"/>
  <c r="AJ97" i="22"/>
  <c r="AK97" i="22"/>
  <c r="AL97" i="22"/>
  <c r="C98" i="22"/>
  <c r="D98" i="22"/>
  <c r="E98" i="22"/>
  <c r="F98" i="22"/>
  <c r="G98" i="22"/>
  <c r="H98" i="22"/>
  <c r="I98" i="22"/>
  <c r="J98" i="22"/>
  <c r="K98" i="22"/>
  <c r="L98" i="22"/>
  <c r="M98" i="22"/>
  <c r="N98" i="22"/>
  <c r="O98" i="22"/>
  <c r="P98" i="22"/>
  <c r="Q98" i="22"/>
  <c r="R98" i="22"/>
  <c r="S98" i="22"/>
  <c r="T98" i="22"/>
  <c r="U98" i="22"/>
  <c r="V98" i="22"/>
  <c r="W98" i="22"/>
  <c r="X98" i="22"/>
  <c r="Y98" i="22"/>
  <c r="Z98" i="22"/>
  <c r="AA98" i="22"/>
  <c r="AB98" i="22"/>
  <c r="AC98" i="22"/>
  <c r="AD98" i="22"/>
  <c r="AE98" i="22"/>
  <c r="AF98" i="22"/>
  <c r="AG98" i="22"/>
  <c r="AH98" i="22"/>
  <c r="AI98" i="22"/>
  <c r="AJ98" i="22"/>
  <c r="AK98" i="22"/>
  <c r="AL98" i="22"/>
  <c r="C99" i="22"/>
  <c r="D99" i="22"/>
  <c r="E99" i="22"/>
  <c r="F99" i="22"/>
  <c r="G99" i="22"/>
  <c r="H99" i="22"/>
  <c r="I99" i="22"/>
  <c r="J99" i="22"/>
  <c r="K99" i="22"/>
  <c r="L99" i="22"/>
  <c r="M99" i="22"/>
  <c r="N99" i="22"/>
  <c r="O99" i="22"/>
  <c r="P99" i="22"/>
  <c r="Q99" i="22"/>
  <c r="R99" i="22"/>
  <c r="S99" i="22"/>
  <c r="T99" i="22"/>
  <c r="U99" i="22"/>
  <c r="V99" i="22"/>
  <c r="W99" i="22"/>
  <c r="X99" i="22"/>
  <c r="Y99" i="22"/>
  <c r="Z99" i="22"/>
  <c r="AA99" i="22"/>
  <c r="AB99" i="22"/>
  <c r="AC99" i="22"/>
  <c r="AD99" i="22"/>
  <c r="AE99" i="22"/>
  <c r="AF99" i="22"/>
  <c r="AG99" i="22"/>
  <c r="AH99" i="22"/>
  <c r="AI99" i="22"/>
  <c r="AJ99" i="22"/>
  <c r="AK99" i="22"/>
  <c r="AL99" i="22"/>
  <c r="C100" i="22"/>
  <c r="D100" i="22"/>
  <c r="E100" i="22"/>
  <c r="F100" i="22"/>
  <c r="G100" i="22"/>
  <c r="H100" i="22"/>
  <c r="I100" i="22"/>
  <c r="J100" i="22"/>
  <c r="K100" i="22"/>
  <c r="L100" i="22"/>
  <c r="M100" i="22"/>
  <c r="N100" i="22"/>
  <c r="O100" i="22"/>
  <c r="P100" i="22"/>
  <c r="Q100" i="22"/>
  <c r="R100" i="22"/>
  <c r="S100" i="22"/>
  <c r="T100" i="22"/>
  <c r="U100" i="22"/>
  <c r="V100" i="22"/>
  <c r="W100" i="22"/>
  <c r="X100" i="22"/>
  <c r="Y100" i="22"/>
  <c r="Z100" i="22"/>
  <c r="AA100" i="22"/>
  <c r="AB100" i="22"/>
  <c r="AC100" i="22"/>
  <c r="AD100" i="22"/>
  <c r="AE100" i="22"/>
  <c r="AF100" i="22"/>
  <c r="AG100" i="22"/>
  <c r="AH100" i="22"/>
  <c r="AI100" i="22"/>
  <c r="AJ100" i="22"/>
  <c r="AK100" i="22"/>
  <c r="AL100" i="22"/>
  <c r="C101" i="22"/>
  <c r="D101" i="22"/>
  <c r="E101" i="22"/>
  <c r="F101" i="22"/>
  <c r="G101" i="22"/>
  <c r="H101" i="22"/>
  <c r="I101" i="22"/>
  <c r="J101" i="22"/>
  <c r="K101" i="22"/>
  <c r="L101" i="22"/>
  <c r="M101" i="22"/>
  <c r="N101" i="22"/>
  <c r="O101" i="22"/>
  <c r="P101" i="22"/>
  <c r="Q101" i="22"/>
  <c r="R101" i="22"/>
  <c r="S101" i="22"/>
  <c r="T101" i="22"/>
  <c r="U101" i="22"/>
  <c r="V101" i="22"/>
  <c r="W101" i="22"/>
  <c r="X101" i="22"/>
  <c r="Y101" i="22"/>
  <c r="Z101" i="22"/>
  <c r="AA101" i="22"/>
  <c r="AB101" i="22"/>
  <c r="AC101" i="22"/>
  <c r="AD101" i="22"/>
  <c r="AE101" i="22"/>
  <c r="AF101" i="22"/>
  <c r="AG101" i="22"/>
  <c r="AH101" i="22"/>
  <c r="AI101" i="22"/>
  <c r="AJ101" i="22"/>
  <c r="AK101" i="22"/>
  <c r="AL101" i="22"/>
  <c r="C102" i="22"/>
  <c r="D102" i="22"/>
  <c r="E102" i="22"/>
  <c r="F102" i="22"/>
  <c r="G102" i="22"/>
  <c r="H102" i="22"/>
  <c r="I102" i="22"/>
  <c r="J102" i="22"/>
  <c r="K102" i="22"/>
  <c r="L102" i="22"/>
  <c r="M102" i="22"/>
  <c r="N102" i="22"/>
  <c r="O102" i="22"/>
  <c r="P102" i="22"/>
  <c r="Q102" i="22"/>
  <c r="R102" i="22"/>
  <c r="S102" i="22"/>
  <c r="T102" i="22"/>
  <c r="U102" i="22"/>
  <c r="V102" i="22"/>
  <c r="W102" i="22"/>
  <c r="X102" i="22"/>
  <c r="Y102" i="22"/>
  <c r="Z102" i="22"/>
  <c r="AA102" i="22"/>
  <c r="AB102" i="22"/>
  <c r="AC102" i="22"/>
  <c r="AD102" i="22"/>
  <c r="AE102" i="22"/>
  <c r="AF102" i="22"/>
  <c r="AG102" i="22"/>
  <c r="AH102" i="22"/>
  <c r="AI102" i="22"/>
  <c r="AJ102" i="22"/>
  <c r="AK102" i="22"/>
  <c r="AL102" i="22"/>
  <c r="C103" i="22"/>
  <c r="D103" i="22"/>
  <c r="E103" i="22"/>
  <c r="F103" i="22"/>
  <c r="G103" i="22"/>
  <c r="H103" i="22"/>
  <c r="I103" i="22"/>
  <c r="J103" i="22"/>
  <c r="K103" i="22"/>
  <c r="L103" i="22"/>
  <c r="M103" i="22"/>
  <c r="N103" i="22"/>
  <c r="O103" i="22"/>
  <c r="P103" i="22"/>
  <c r="Q103" i="22"/>
  <c r="R103" i="22"/>
  <c r="S103" i="22"/>
  <c r="T103" i="22"/>
  <c r="U103" i="22"/>
  <c r="V103" i="22"/>
  <c r="W103" i="22"/>
  <c r="X103" i="22"/>
  <c r="Y103" i="22"/>
  <c r="Z103" i="22"/>
  <c r="AA103" i="22"/>
  <c r="AB103" i="22"/>
  <c r="AC103" i="22"/>
  <c r="AD103" i="22"/>
  <c r="AE103" i="22"/>
  <c r="AF103" i="22"/>
  <c r="AG103" i="22"/>
  <c r="AH103" i="22"/>
  <c r="AI103" i="22"/>
  <c r="AJ103" i="22"/>
  <c r="AK103" i="22"/>
  <c r="AL103" i="22"/>
  <c r="C104" i="22"/>
  <c r="D104" i="22"/>
  <c r="E104" i="22"/>
  <c r="F104" i="22"/>
  <c r="G104" i="22"/>
  <c r="H104" i="22"/>
  <c r="I104" i="22"/>
  <c r="J104" i="22"/>
  <c r="K104" i="22"/>
  <c r="L104" i="22"/>
  <c r="M104" i="22"/>
  <c r="N104" i="22"/>
  <c r="O104" i="22"/>
  <c r="P104" i="22"/>
  <c r="Q104" i="22"/>
  <c r="R104" i="22"/>
  <c r="S104" i="22"/>
  <c r="T104" i="22"/>
  <c r="U104" i="22"/>
  <c r="V104" i="22"/>
  <c r="W104" i="22"/>
  <c r="X104" i="22"/>
  <c r="Y104" i="22"/>
  <c r="Z104" i="22"/>
  <c r="AA104" i="22"/>
  <c r="AB104" i="22"/>
  <c r="AC104" i="22"/>
  <c r="AD104" i="22"/>
  <c r="AE104" i="22"/>
  <c r="AF104" i="22"/>
  <c r="AG104" i="22"/>
  <c r="AH104" i="22"/>
  <c r="AI104" i="22"/>
  <c r="AJ104" i="22"/>
  <c r="AK104" i="22"/>
  <c r="AL104" i="22"/>
  <c r="C105" i="22"/>
  <c r="D105" i="22"/>
  <c r="E105" i="22"/>
  <c r="F105" i="22"/>
  <c r="G105" i="22"/>
  <c r="H105" i="22"/>
  <c r="I105" i="22"/>
  <c r="J105" i="22"/>
  <c r="K105" i="22"/>
  <c r="L105" i="22"/>
  <c r="M105" i="22"/>
  <c r="N105" i="22"/>
  <c r="O105" i="22"/>
  <c r="P105" i="22"/>
  <c r="Q105" i="22"/>
  <c r="R105" i="22"/>
  <c r="S105" i="22"/>
  <c r="T105" i="22"/>
  <c r="U105" i="22"/>
  <c r="V105" i="22"/>
  <c r="W105" i="22"/>
  <c r="X105" i="22"/>
  <c r="Y105" i="22"/>
  <c r="Z105" i="22"/>
  <c r="AA105" i="22"/>
  <c r="AB105" i="22"/>
  <c r="AC105" i="22"/>
  <c r="AD105" i="22"/>
  <c r="AE105" i="22"/>
  <c r="AF105" i="22"/>
  <c r="AG105" i="22"/>
  <c r="AH105" i="22"/>
  <c r="AI105" i="22"/>
  <c r="AJ105" i="22"/>
  <c r="AK105" i="22"/>
  <c r="AL105" i="22"/>
  <c r="C106" i="22"/>
  <c r="D106" i="22"/>
  <c r="E106" i="22"/>
  <c r="F106" i="22"/>
  <c r="G106" i="22"/>
  <c r="H106" i="22"/>
  <c r="I106" i="22"/>
  <c r="J106" i="22"/>
  <c r="K106" i="22"/>
  <c r="L106" i="22"/>
  <c r="M106" i="22"/>
  <c r="N106" i="22"/>
  <c r="O106" i="22"/>
  <c r="P106" i="22"/>
  <c r="Q106" i="22"/>
  <c r="R106" i="22"/>
  <c r="S106" i="22"/>
  <c r="T106" i="22"/>
  <c r="U106" i="22"/>
  <c r="V106" i="22"/>
  <c r="W106" i="22"/>
  <c r="X106" i="22"/>
  <c r="Y106" i="22"/>
  <c r="Z106" i="22"/>
  <c r="AA106" i="22"/>
  <c r="AB106" i="22"/>
  <c r="AC106" i="22"/>
  <c r="AD106" i="22"/>
  <c r="AE106" i="22"/>
  <c r="AF106" i="22"/>
  <c r="AG106" i="22"/>
  <c r="AH106" i="22"/>
  <c r="AI106" i="22"/>
  <c r="AJ106" i="22"/>
  <c r="AK106" i="22"/>
  <c r="AL106" i="22"/>
  <c r="C107" i="22"/>
  <c r="D107" i="22"/>
  <c r="E107" i="22"/>
  <c r="F107" i="22"/>
  <c r="G107" i="22"/>
  <c r="H107" i="22"/>
  <c r="I107" i="22"/>
  <c r="J107" i="22"/>
  <c r="K107" i="22"/>
  <c r="L107" i="22"/>
  <c r="M107" i="22"/>
  <c r="N107" i="22"/>
  <c r="O107" i="22"/>
  <c r="P107" i="22"/>
  <c r="Q107" i="22"/>
  <c r="R107" i="22"/>
  <c r="S107" i="22"/>
  <c r="T107" i="22"/>
  <c r="U107" i="22"/>
  <c r="V107" i="22"/>
  <c r="W107" i="22"/>
  <c r="X107" i="22"/>
  <c r="Y107" i="22"/>
  <c r="Z107" i="22"/>
  <c r="AA107" i="22"/>
  <c r="AB107" i="22"/>
  <c r="AC107" i="22"/>
  <c r="AD107" i="22"/>
  <c r="AE107" i="22"/>
  <c r="AF107" i="22"/>
  <c r="AG107" i="22"/>
  <c r="AH107" i="22"/>
  <c r="AI107" i="22"/>
  <c r="AJ107" i="22"/>
  <c r="AK107" i="22"/>
  <c r="AL107" i="22"/>
  <c r="C108" i="22"/>
  <c r="D108" i="22"/>
  <c r="E108" i="22"/>
  <c r="F108" i="22"/>
  <c r="G108" i="22"/>
  <c r="H108" i="22"/>
  <c r="I108" i="22"/>
  <c r="J108" i="22"/>
  <c r="K108" i="22"/>
  <c r="L108" i="22"/>
  <c r="M108" i="22"/>
  <c r="N108" i="22"/>
  <c r="O108" i="22"/>
  <c r="P108" i="22"/>
  <c r="Q108" i="22"/>
  <c r="R108" i="22"/>
  <c r="S108" i="22"/>
  <c r="T108" i="22"/>
  <c r="U108" i="22"/>
  <c r="V108" i="22"/>
  <c r="W108" i="22"/>
  <c r="X108" i="22"/>
  <c r="Y108" i="22"/>
  <c r="Z108" i="22"/>
  <c r="AA108" i="22"/>
  <c r="AB108" i="22"/>
  <c r="AC108" i="22"/>
  <c r="AD108" i="22"/>
  <c r="AE108" i="22"/>
  <c r="AF108" i="22"/>
  <c r="AG108" i="22"/>
  <c r="AH108" i="22"/>
  <c r="AI108" i="22"/>
  <c r="AJ108" i="22"/>
  <c r="AK108" i="22"/>
  <c r="AL108" i="22"/>
  <c r="C109" i="22"/>
  <c r="D109" i="22"/>
  <c r="E109" i="22"/>
  <c r="F109" i="22"/>
  <c r="G109" i="22"/>
  <c r="H109" i="22"/>
  <c r="I109" i="22"/>
  <c r="J109" i="22"/>
  <c r="K109" i="22"/>
  <c r="L109" i="22"/>
  <c r="M109" i="22"/>
  <c r="N109" i="22"/>
  <c r="O109" i="22"/>
  <c r="P109" i="22"/>
  <c r="Q109" i="22"/>
  <c r="R109" i="22"/>
  <c r="S109" i="22"/>
  <c r="T109" i="22"/>
  <c r="U109" i="22"/>
  <c r="V109" i="22"/>
  <c r="W109" i="22"/>
  <c r="X109" i="22"/>
  <c r="Y109" i="22"/>
  <c r="Z109" i="22"/>
  <c r="AA109" i="22"/>
  <c r="AB109" i="22"/>
  <c r="AC109" i="22"/>
  <c r="AD109" i="22"/>
  <c r="AE109" i="22"/>
  <c r="AF109" i="22"/>
  <c r="AG109" i="22"/>
  <c r="AH109" i="22"/>
  <c r="AI109" i="22"/>
  <c r="AJ109" i="22"/>
  <c r="AK109" i="22"/>
  <c r="AL109" i="22"/>
  <c r="C110" i="22"/>
  <c r="D110" i="22"/>
  <c r="E110" i="22"/>
  <c r="F110" i="22"/>
  <c r="G110" i="22"/>
  <c r="H110" i="22"/>
  <c r="I110" i="22"/>
  <c r="J110" i="22"/>
  <c r="K110" i="22"/>
  <c r="L110" i="22"/>
  <c r="M110" i="22"/>
  <c r="N110" i="22"/>
  <c r="O110" i="22"/>
  <c r="P110" i="22"/>
  <c r="Q110" i="22"/>
  <c r="R110" i="22"/>
  <c r="S110" i="22"/>
  <c r="T110" i="22"/>
  <c r="U110" i="22"/>
  <c r="V110" i="22"/>
  <c r="W110" i="22"/>
  <c r="X110" i="22"/>
  <c r="Y110" i="22"/>
  <c r="Z110" i="22"/>
  <c r="AA110" i="22"/>
  <c r="AB110" i="22"/>
  <c r="AC110" i="22"/>
  <c r="AD110" i="22"/>
  <c r="AE110" i="22"/>
  <c r="AF110" i="22"/>
  <c r="AG110" i="22"/>
  <c r="AH110" i="22"/>
  <c r="AI110" i="22"/>
  <c r="AJ110" i="22"/>
  <c r="AK110" i="22"/>
  <c r="AL110" i="22"/>
  <c r="C111" i="22"/>
  <c r="D111" i="22"/>
  <c r="E111" i="22"/>
  <c r="F111" i="22"/>
  <c r="G111" i="22"/>
  <c r="H111" i="22"/>
  <c r="I111" i="22"/>
  <c r="J111" i="22"/>
  <c r="K111" i="22"/>
  <c r="L111" i="22"/>
  <c r="M111" i="22"/>
  <c r="N111" i="22"/>
  <c r="O111" i="22"/>
  <c r="P111" i="22"/>
  <c r="Q111" i="22"/>
  <c r="R111" i="22"/>
  <c r="S111" i="22"/>
  <c r="T111" i="22"/>
  <c r="U111" i="22"/>
  <c r="V111" i="22"/>
  <c r="W111" i="22"/>
  <c r="X111" i="22"/>
  <c r="Y111" i="22"/>
  <c r="Z111" i="22"/>
  <c r="AA111" i="22"/>
  <c r="AB111" i="22"/>
  <c r="AC111" i="22"/>
  <c r="AD111" i="22"/>
  <c r="AE111" i="22"/>
  <c r="AF111" i="22"/>
  <c r="AG111" i="22"/>
  <c r="AH111" i="22"/>
  <c r="AI111" i="22"/>
  <c r="AJ111" i="22"/>
  <c r="AK111" i="22"/>
  <c r="AL111" i="22"/>
  <c r="C112" i="22"/>
  <c r="D112" i="22"/>
  <c r="E112" i="22"/>
  <c r="F112" i="22"/>
  <c r="G112" i="22"/>
  <c r="H112" i="22"/>
  <c r="I112" i="22"/>
  <c r="J112" i="22"/>
  <c r="K112" i="22"/>
  <c r="L112" i="22"/>
  <c r="M112" i="22"/>
  <c r="N112" i="22"/>
  <c r="O112" i="22"/>
  <c r="P112" i="22"/>
  <c r="Q112" i="22"/>
  <c r="R112" i="22"/>
  <c r="S112" i="22"/>
  <c r="T112" i="22"/>
  <c r="U112" i="22"/>
  <c r="V112" i="22"/>
  <c r="W112" i="22"/>
  <c r="X112" i="22"/>
  <c r="Y112" i="22"/>
  <c r="Z112" i="22"/>
  <c r="AA112" i="22"/>
  <c r="AB112" i="22"/>
  <c r="AC112" i="22"/>
  <c r="AD112" i="22"/>
  <c r="AE112" i="22"/>
  <c r="AF112" i="22"/>
  <c r="AG112" i="22"/>
  <c r="AH112" i="22"/>
  <c r="AI112" i="22"/>
  <c r="AJ112" i="22"/>
  <c r="AK112" i="22"/>
  <c r="AL112" i="22"/>
  <c r="C113" i="22"/>
  <c r="D113" i="22"/>
  <c r="E113" i="22"/>
  <c r="F113" i="22"/>
  <c r="G113" i="22"/>
  <c r="H113" i="22"/>
  <c r="I113" i="22"/>
  <c r="J113" i="22"/>
  <c r="K113" i="22"/>
  <c r="L113" i="22"/>
  <c r="M113" i="22"/>
  <c r="N113" i="22"/>
  <c r="O113" i="22"/>
  <c r="P113" i="22"/>
  <c r="Q113" i="22"/>
  <c r="R113" i="22"/>
  <c r="S113" i="22"/>
  <c r="T113" i="22"/>
  <c r="U113" i="22"/>
  <c r="V113" i="22"/>
  <c r="W113" i="22"/>
  <c r="X113" i="22"/>
  <c r="Y113" i="22"/>
  <c r="Z113" i="22"/>
  <c r="AA113" i="22"/>
  <c r="AB113" i="22"/>
  <c r="AC113" i="22"/>
  <c r="AD113" i="22"/>
  <c r="AE113" i="22"/>
  <c r="AF113" i="22"/>
  <c r="AG113" i="22"/>
  <c r="AH113" i="22"/>
  <c r="AI113" i="22"/>
  <c r="AJ113" i="22"/>
  <c r="AK113" i="22"/>
  <c r="AL113" i="22"/>
  <c r="C114" i="22"/>
  <c r="D114" i="22"/>
  <c r="E114" i="22"/>
  <c r="F114" i="22"/>
  <c r="G114" i="22"/>
  <c r="H114" i="22"/>
  <c r="I114" i="22"/>
  <c r="J114" i="22"/>
  <c r="K114" i="22"/>
  <c r="L114" i="22"/>
  <c r="M114" i="22"/>
  <c r="N114" i="22"/>
  <c r="O114" i="22"/>
  <c r="P114" i="22"/>
  <c r="Q114" i="22"/>
  <c r="R114" i="22"/>
  <c r="S114" i="22"/>
  <c r="T114" i="22"/>
  <c r="U114" i="22"/>
  <c r="V114" i="22"/>
  <c r="W114" i="22"/>
  <c r="X114" i="22"/>
  <c r="Y114" i="22"/>
  <c r="Z114" i="22"/>
  <c r="AA114" i="22"/>
  <c r="AB114" i="22"/>
  <c r="AC114" i="22"/>
  <c r="AD114" i="22"/>
  <c r="AE114" i="22"/>
  <c r="AF114" i="22"/>
  <c r="AG114" i="22"/>
  <c r="AH114" i="22"/>
  <c r="AI114" i="22"/>
  <c r="AJ114" i="22"/>
  <c r="AK114" i="22"/>
  <c r="AL114" i="22"/>
  <c r="C115" i="22"/>
  <c r="D115" i="22"/>
  <c r="E115" i="22"/>
  <c r="F115" i="22"/>
  <c r="G115" i="22"/>
  <c r="H115" i="22"/>
  <c r="I115" i="22"/>
  <c r="J115" i="22"/>
  <c r="K115" i="22"/>
  <c r="L115" i="22"/>
  <c r="M115" i="22"/>
  <c r="N115" i="22"/>
  <c r="O115" i="22"/>
  <c r="P115" i="22"/>
  <c r="Q115" i="22"/>
  <c r="R115" i="22"/>
  <c r="S115" i="22"/>
  <c r="T115" i="22"/>
  <c r="U115" i="22"/>
  <c r="V115" i="22"/>
  <c r="W115" i="22"/>
  <c r="X115" i="22"/>
  <c r="Y115" i="22"/>
  <c r="Z115" i="22"/>
  <c r="AA115" i="22"/>
  <c r="AB115" i="22"/>
  <c r="AC115" i="22"/>
  <c r="AD115" i="22"/>
  <c r="AE115" i="22"/>
  <c r="AF115" i="22"/>
  <c r="AG115" i="22"/>
  <c r="AH115" i="22"/>
  <c r="AI115" i="22"/>
  <c r="AJ115" i="22"/>
  <c r="AK115" i="22"/>
  <c r="AL115" i="22"/>
  <c r="C116" i="22"/>
  <c r="D116" i="22"/>
  <c r="E116" i="22"/>
  <c r="F116" i="22"/>
  <c r="G116" i="22"/>
  <c r="H116" i="22"/>
  <c r="I116" i="22"/>
  <c r="J116" i="22"/>
  <c r="K116" i="22"/>
  <c r="L116" i="22"/>
  <c r="M116" i="22"/>
  <c r="N116" i="22"/>
  <c r="O116" i="22"/>
  <c r="P116" i="22"/>
  <c r="Q116" i="22"/>
  <c r="R116" i="22"/>
  <c r="S116" i="22"/>
  <c r="T116" i="22"/>
  <c r="U116" i="22"/>
  <c r="V116" i="22"/>
  <c r="W116" i="22"/>
  <c r="X116" i="22"/>
  <c r="Y116" i="22"/>
  <c r="Z116" i="22"/>
  <c r="AA116" i="22"/>
  <c r="AB116" i="22"/>
  <c r="AC116" i="22"/>
  <c r="AD116" i="22"/>
  <c r="AE116" i="22"/>
  <c r="AF116" i="22"/>
  <c r="AG116" i="22"/>
  <c r="AH116" i="22"/>
  <c r="AI116" i="22"/>
  <c r="AJ116" i="22"/>
  <c r="AK116" i="22"/>
  <c r="AL116" i="22"/>
  <c r="C117" i="22"/>
  <c r="D117" i="22"/>
  <c r="E117" i="22"/>
  <c r="F117" i="22"/>
  <c r="G117" i="22"/>
  <c r="H117" i="22"/>
  <c r="I117" i="22"/>
  <c r="J117" i="22"/>
  <c r="K117" i="22"/>
  <c r="L117" i="22"/>
  <c r="M117" i="22"/>
  <c r="N117" i="22"/>
  <c r="O117" i="22"/>
  <c r="P117" i="22"/>
  <c r="Q117" i="22"/>
  <c r="R117" i="22"/>
  <c r="S117" i="22"/>
  <c r="T117" i="22"/>
  <c r="U117" i="22"/>
  <c r="V117" i="22"/>
  <c r="W117" i="22"/>
  <c r="X117" i="22"/>
  <c r="Y117" i="22"/>
  <c r="Z117" i="22"/>
  <c r="AA117" i="22"/>
  <c r="AB117" i="22"/>
  <c r="AC117" i="22"/>
  <c r="AD117" i="22"/>
  <c r="AE117" i="22"/>
  <c r="AF117" i="22"/>
  <c r="AG117" i="22"/>
  <c r="AH117" i="22"/>
  <c r="AI117" i="22"/>
  <c r="AJ117" i="22"/>
  <c r="AK117" i="22"/>
  <c r="AL117" i="22"/>
  <c r="C118" i="22"/>
  <c r="D118" i="22"/>
  <c r="E118" i="22"/>
  <c r="F118" i="22"/>
  <c r="G118" i="22"/>
  <c r="H118" i="22"/>
  <c r="I118" i="22"/>
  <c r="J118" i="22"/>
  <c r="K118" i="22"/>
  <c r="L118" i="22"/>
  <c r="M118" i="22"/>
  <c r="N118" i="22"/>
  <c r="O118" i="22"/>
  <c r="P118" i="22"/>
  <c r="Q118" i="22"/>
  <c r="R118" i="22"/>
  <c r="S118" i="22"/>
  <c r="T118" i="22"/>
  <c r="U118" i="22"/>
  <c r="V118" i="22"/>
  <c r="W118" i="22"/>
  <c r="X118" i="22"/>
  <c r="Y118" i="22"/>
  <c r="Z118" i="22"/>
  <c r="AA118" i="22"/>
  <c r="AB118" i="22"/>
  <c r="AC118" i="22"/>
  <c r="AD118" i="22"/>
  <c r="AE118" i="22"/>
  <c r="AF118" i="22"/>
  <c r="AG118" i="22"/>
  <c r="AH118" i="22"/>
  <c r="AI118" i="22"/>
  <c r="AJ118" i="22"/>
  <c r="AK118" i="22"/>
  <c r="AL118" i="22"/>
  <c r="C119" i="22"/>
  <c r="D119" i="22"/>
  <c r="E119" i="22"/>
  <c r="F119" i="22"/>
  <c r="G119" i="22"/>
  <c r="H119" i="22"/>
  <c r="I119" i="22"/>
  <c r="J119" i="22"/>
  <c r="K119" i="22"/>
  <c r="L119" i="22"/>
  <c r="M119" i="22"/>
  <c r="N119" i="22"/>
  <c r="O119" i="22"/>
  <c r="P119" i="22"/>
  <c r="Q119" i="22"/>
  <c r="R119" i="22"/>
  <c r="S119" i="22"/>
  <c r="T119" i="22"/>
  <c r="U119" i="22"/>
  <c r="V119" i="22"/>
  <c r="W119" i="22"/>
  <c r="X119" i="22"/>
  <c r="Y119" i="22"/>
  <c r="Z119" i="22"/>
  <c r="AA119" i="22"/>
  <c r="AB119" i="22"/>
  <c r="AC119" i="22"/>
  <c r="AD119" i="22"/>
  <c r="AE119" i="22"/>
  <c r="AF119" i="22"/>
  <c r="AG119" i="22"/>
  <c r="AH119" i="22"/>
  <c r="AI119" i="22"/>
  <c r="AJ119" i="22"/>
  <c r="AK119" i="22"/>
  <c r="AL119" i="22"/>
  <c r="C120" i="22"/>
  <c r="D120" i="22"/>
  <c r="E120" i="22"/>
  <c r="F120" i="22"/>
  <c r="G120" i="22"/>
  <c r="H120" i="22"/>
  <c r="I120" i="22"/>
  <c r="J120" i="22"/>
  <c r="K120" i="22"/>
  <c r="L120" i="22"/>
  <c r="M120" i="22"/>
  <c r="N120" i="22"/>
  <c r="O120" i="22"/>
  <c r="P120" i="22"/>
  <c r="Q120" i="22"/>
  <c r="R120" i="22"/>
  <c r="S120" i="22"/>
  <c r="T120" i="22"/>
  <c r="U120" i="22"/>
  <c r="V120" i="22"/>
  <c r="W120" i="22"/>
  <c r="X120" i="22"/>
  <c r="Y120" i="22"/>
  <c r="Z120" i="22"/>
  <c r="AA120" i="22"/>
  <c r="AB120" i="22"/>
  <c r="AC120" i="22"/>
  <c r="AD120" i="22"/>
  <c r="AE120" i="22"/>
  <c r="AF120" i="22"/>
  <c r="AG120" i="22"/>
  <c r="AH120" i="22"/>
  <c r="AI120" i="22"/>
  <c r="AJ120" i="22"/>
  <c r="AK120" i="22"/>
  <c r="AL120" i="22"/>
  <c r="C121" i="22"/>
  <c r="D121" i="22"/>
  <c r="E121" i="22"/>
  <c r="F121" i="22"/>
  <c r="G121" i="22"/>
  <c r="H121" i="22"/>
  <c r="I121" i="22"/>
  <c r="J121" i="22"/>
  <c r="K121" i="22"/>
  <c r="L121" i="22"/>
  <c r="M121" i="22"/>
  <c r="N121" i="22"/>
  <c r="O121" i="22"/>
  <c r="P121" i="22"/>
  <c r="Q121" i="22"/>
  <c r="R121" i="22"/>
  <c r="S121" i="22"/>
  <c r="T121" i="22"/>
  <c r="U121" i="22"/>
  <c r="V121" i="22"/>
  <c r="W121" i="22"/>
  <c r="X121" i="22"/>
  <c r="Y121" i="22"/>
  <c r="Z121" i="22"/>
  <c r="AA121" i="22"/>
  <c r="AB121" i="22"/>
  <c r="AC121" i="22"/>
  <c r="AD121" i="22"/>
  <c r="AE121" i="22"/>
  <c r="AF121" i="22"/>
  <c r="AG121" i="22"/>
  <c r="AH121" i="22"/>
  <c r="AI121" i="22"/>
  <c r="AJ121" i="22"/>
  <c r="AK121" i="22"/>
  <c r="AL121" i="22"/>
  <c r="C122" i="22"/>
  <c r="D122" i="22"/>
  <c r="E122" i="22"/>
  <c r="F122" i="22"/>
  <c r="G122" i="22"/>
  <c r="H122" i="22"/>
  <c r="I122" i="22"/>
  <c r="J122" i="22"/>
  <c r="K122" i="22"/>
  <c r="L122" i="22"/>
  <c r="M122" i="22"/>
  <c r="N122" i="22"/>
  <c r="O122" i="22"/>
  <c r="P122" i="22"/>
  <c r="Q122" i="22"/>
  <c r="R122" i="22"/>
  <c r="S122" i="22"/>
  <c r="T122" i="22"/>
  <c r="U122" i="22"/>
  <c r="V122" i="22"/>
  <c r="W122" i="22"/>
  <c r="X122" i="22"/>
  <c r="Y122" i="22"/>
  <c r="Z122" i="22"/>
  <c r="AA122" i="22"/>
  <c r="AB122" i="22"/>
  <c r="AC122" i="22"/>
  <c r="AD122" i="22"/>
  <c r="AE122" i="22"/>
  <c r="AF122" i="22"/>
  <c r="AG122" i="22"/>
  <c r="AH122" i="22"/>
  <c r="AI122" i="22"/>
  <c r="AJ122" i="22"/>
  <c r="AK122" i="22"/>
  <c r="AL122" i="22"/>
  <c r="C123" i="22"/>
  <c r="D123" i="22"/>
  <c r="E123" i="22"/>
  <c r="F123" i="22"/>
  <c r="G123" i="22"/>
  <c r="H123" i="22"/>
  <c r="I123" i="22"/>
  <c r="J123" i="22"/>
  <c r="K123" i="22"/>
  <c r="L123" i="22"/>
  <c r="M123" i="22"/>
  <c r="N123" i="22"/>
  <c r="O123" i="22"/>
  <c r="P123" i="22"/>
  <c r="Q123" i="22"/>
  <c r="R123" i="22"/>
  <c r="S123" i="22"/>
  <c r="T123" i="22"/>
  <c r="U123" i="22"/>
  <c r="V123" i="22"/>
  <c r="W123" i="22"/>
  <c r="X123" i="22"/>
  <c r="Y123" i="22"/>
  <c r="Z123" i="22"/>
  <c r="AA123" i="22"/>
  <c r="AB123" i="22"/>
  <c r="AC123" i="22"/>
  <c r="AD123" i="22"/>
  <c r="AE123" i="22"/>
  <c r="AF123" i="22"/>
  <c r="AG123" i="22"/>
  <c r="AH123" i="22"/>
  <c r="AI123" i="22"/>
  <c r="AJ123" i="22"/>
  <c r="AK123" i="22"/>
  <c r="AL123" i="22"/>
  <c r="C124" i="22"/>
  <c r="D124" i="22"/>
  <c r="E124" i="22"/>
  <c r="F124" i="22"/>
  <c r="G124" i="22"/>
  <c r="H124" i="22"/>
  <c r="I124" i="22"/>
  <c r="J124" i="22"/>
  <c r="K124" i="22"/>
  <c r="L124" i="22"/>
  <c r="M124" i="22"/>
  <c r="N124" i="22"/>
  <c r="O124" i="22"/>
  <c r="P124" i="22"/>
  <c r="Q124" i="22"/>
  <c r="R124" i="22"/>
  <c r="S124" i="22"/>
  <c r="T124" i="22"/>
  <c r="U124" i="22"/>
  <c r="V124" i="22"/>
  <c r="W124" i="22"/>
  <c r="X124" i="22"/>
  <c r="Y124" i="22"/>
  <c r="Z124" i="22"/>
  <c r="AA124" i="22"/>
  <c r="AB124" i="22"/>
  <c r="AC124" i="22"/>
  <c r="AD124" i="22"/>
  <c r="AE124" i="22"/>
  <c r="AF124" i="22"/>
  <c r="AG124" i="22"/>
  <c r="AH124" i="22"/>
  <c r="AI124" i="22"/>
  <c r="AJ124" i="22"/>
  <c r="AK124" i="22"/>
  <c r="AL124" i="22"/>
  <c r="C125" i="22"/>
  <c r="D125" i="22"/>
  <c r="E125" i="22"/>
  <c r="F125" i="22"/>
  <c r="G125" i="22"/>
  <c r="H125" i="22"/>
  <c r="I125" i="22"/>
  <c r="J125" i="22"/>
  <c r="K125" i="22"/>
  <c r="L125" i="22"/>
  <c r="M125" i="22"/>
  <c r="N125" i="22"/>
  <c r="O125" i="22"/>
  <c r="P125" i="22"/>
  <c r="Q125" i="22"/>
  <c r="R125" i="22"/>
  <c r="S125" i="22"/>
  <c r="T125" i="22"/>
  <c r="U125" i="22"/>
  <c r="V125" i="22"/>
  <c r="W125" i="22"/>
  <c r="X125" i="22"/>
  <c r="Y125" i="22"/>
  <c r="Z125" i="22"/>
  <c r="AA125" i="22"/>
  <c r="AB125" i="22"/>
  <c r="AC125" i="22"/>
  <c r="AD125" i="22"/>
  <c r="AE125" i="22"/>
  <c r="AF125" i="22"/>
  <c r="AG125" i="22"/>
  <c r="AH125" i="22"/>
  <c r="AI125" i="22"/>
  <c r="AJ125" i="22"/>
  <c r="AK125" i="22"/>
  <c r="AL125" i="22"/>
  <c r="C126" i="22"/>
  <c r="D126" i="22"/>
  <c r="E126" i="22"/>
  <c r="F126" i="22"/>
  <c r="G126" i="22"/>
  <c r="H126" i="22"/>
  <c r="I126" i="22"/>
  <c r="J126" i="22"/>
  <c r="K126" i="22"/>
  <c r="L126" i="22"/>
  <c r="M126" i="22"/>
  <c r="N126" i="22"/>
  <c r="O126" i="22"/>
  <c r="P126" i="22"/>
  <c r="Q126" i="22"/>
  <c r="R126" i="22"/>
  <c r="S126" i="22"/>
  <c r="T126" i="22"/>
  <c r="U126" i="22"/>
  <c r="V126" i="22"/>
  <c r="W126" i="22"/>
  <c r="X126" i="22"/>
  <c r="Y126" i="22"/>
  <c r="Z126" i="22"/>
  <c r="AA126" i="22"/>
  <c r="AB126" i="22"/>
  <c r="AC126" i="22"/>
  <c r="AD126" i="22"/>
  <c r="AE126" i="22"/>
  <c r="AF126" i="22"/>
  <c r="AG126" i="22"/>
  <c r="AH126" i="22"/>
  <c r="AI126" i="22"/>
  <c r="AJ126" i="22"/>
  <c r="AK126" i="22"/>
  <c r="AL126" i="22"/>
  <c r="C127" i="22"/>
  <c r="D127" i="22"/>
  <c r="E127" i="22"/>
  <c r="F127" i="22"/>
  <c r="G127" i="22"/>
  <c r="H127" i="22"/>
  <c r="I127" i="22"/>
  <c r="J127" i="22"/>
  <c r="K127" i="22"/>
  <c r="L127" i="22"/>
  <c r="M127" i="22"/>
  <c r="N127" i="22"/>
  <c r="O127" i="22"/>
  <c r="P127" i="22"/>
  <c r="Q127" i="22"/>
  <c r="R127" i="22"/>
  <c r="S127" i="22"/>
  <c r="T127" i="22"/>
  <c r="U127" i="22"/>
  <c r="V127" i="22"/>
  <c r="W127" i="22"/>
  <c r="X127" i="22"/>
  <c r="Y127" i="22"/>
  <c r="Z127" i="22"/>
  <c r="AA127" i="22"/>
  <c r="AB127" i="22"/>
  <c r="AC127" i="22"/>
  <c r="AD127" i="22"/>
  <c r="AE127" i="22"/>
  <c r="AF127" i="22"/>
  <c r="AG127" i="22"/>
  <c r="AH127" i="22"/>
  <c r="AI127" i="22"/>
  <c r="AJ127" i="22"/>
  <c r="AK127" i="22"/>
  <c r="AL127" i="22"/>
  <c r="C128" i="22"/>
  <c r="D128" i="22"/>
  <c r="E128" i="22"/>
  <c r="F128" i="22"/>
  <c r="G128" i="22"/>
  <c r="H128" i="22"/>
  <c r="I128" i="22"/>
  <c r="J128" i="22"/>
  <c r="K128" i="22"/>
  <c r="L128" i="22"/>
  <c r="M128" i="22"/>
  <c r="N128" i="22"/>
  <c r="O128" i="22"/>
  <c r="P128" i="22"/>
  <c r="Q128" i="22"/>
  <c r="R128" i="22"/>
  <c r="S128" i="22"/>
  <c r="T128" i="22"/>
  <c r="U128" i="22"/>
  <c r="V128" i="22"/>
  <c r="W128" i="22"/>
  <c r="X128" i="22"/>
  <c r="Y128" i="22"/>
  <c r="Z128" i="22"/>
  <c r="AA128" i="22"/>
  <c r="AB128" i="22"/>
  <c r="AC128" i="22"/>
  <c r="AD128" i="22"/>
  <c r="AE128" i="22"/>
  <c r="AF128" i="22"/>
  <c r="AG128" i="22"/>
  <c r="AH128" i="22"/>
  <c r="AI128" i="22"/>
  <c r="AJ128" i="22"/>
  <c r="AK128" i="22"/>
  <c r="AL128" i="22"/>
  <c r="C129" i="22"/>
  <c r="D129" i="22"/>
  <c r="E129" i="22"/>
  <c r="F129" i="22"/>
  <c r="G129" i="22"/>
  <c r="H129" i="22"/>
  <c r="I129" i="22"/>
  <c r="J129" i="22"/>
  <c r="K129" i="22"/>
  <c r="L129" i="22"/>
  <c r="M129" i="22"/>
  <c r="N129" i="22"/>
  <c r="O129" i="22"/>
  <c r="P129" i="22"/>
  <c r="Q129" i="22"/>
  <c r="R129" i="22"/>
  <c r="S129" i="22"/>
  <c r="T129" i="22"/>
  <c r="U129" i="22"/>
  <c r="V129" i="22"/>
  <c r="W129" i="22"/>
  <c r="X129" i="22"/>
  <c r="Y129" i="22"/>
  <c r="Z129" i="22"/>
  <c r="AA129" i="22"/>
  <c r="AB129" i="22"/>
  <c r="AC129" i="22"/>
  <c r="AD129" i="22"/>
  <c r="AE129" i="22"/>
  <c r="AF129" i="22"/>
  <c r="AG129" i="22"/>
  <c r="AH129" i="22"/>
  <c r="AI129" i="22"/>
  <c r="AJ129" i="22"/>
  <c r="AK129" i="22"/>
  <c r="AL129" i="22"/>
  <c r="C130" i="22"/>
  <c r="D130" i="22"/>
  <c r="E130" i="22"/>
  <c r="F130" i="22"/>
  <c r="G130" i="22"/>
  <c r="H130" i="22"/>
  <c r="I130" i="22"/>
  <c r="J130" i="22"/>
  <c r="K130" i="22"/>
  <c r="L130" i="22"/>
  <c r="M130" i="22"/>
  <c r="N130" i="22"/>
  <c r="O130" i="22"/>
  <c r="P130" i="22"/>
  <c r="Q130" i="22"/>
  <c r="R130" i="22"/>
  <c r="S130" i="22"/>
  <c r="T130" i="22"/>
  <c r="U130" i="22"/>
  <c r="V130" i="22"/>
  <c r="W130" i="22"/>
  <c r="X130" i="22"/>
  <c r="Y130" i="22"/>
  <c r="Z130" i="22"/>
  <c r="AA130" i="22"/>
  <c r="AB130" i="22"/>
  <c r="AC130" i="22"/>
  <c r="AD130" i="22"/>
  <c r="AE130" i="22"/>
  <c r="AF130" i="22"/>
  <c r="AG130" i="22"/>
  <c r="AH130" i="22"/>
  <c r="AI130" i="22"/>
  <c r="AJ130" i="22"/>
  <c r="AK130" i="22"/>
  <c r="AL130" i="22"/>
  <c r="C131" i="22"/>
  <c r="D131" i="22"/>
  <c r="E131" i="22"/>
  <c r="F131" i="22"/>
  <c r="G131" i="22"/>
  <c r="H131" i="22"/>
  <c r="I131" i="22"/>
  <c r="J131" i="22"/>
  <c r="K131" i="22"/>
  <c r="L131" i="22"/>
  <c r="M131" i="22"/>
  <c r="N131" i="22"/>
  <c r="O131" i="22"/>
  <c r="P131" i="22"/>
  <c r="Q131" i="22"/>
  <c r="R131" i="22"/>
  <c r="S131" i="22"/>
  <c r="T131" i="22"/>
  <c r="U131" i="22"/>
  <c r="V131" i="22"/>
  <c r="W131" i="22"/>
  <c r="X131" i="22"/>
  <c r="Y131" i="22"/>
  <c r="Z131" i="22"/>
  <c r="AA131" i="22"/>
  <c r="AB131" i="22"/>
  <c r="AC131" i="22"/>
  <c r="AD131" i="22"/>
  <c r="AE131" i="22"/>
  <c r="AF131" i="22"/>
  <c r="AG131" i="22"/>
  <c r="AH131" i="22"/>
  <c r="AI131" i="22"/>
  <c r="AJ131" i="22"/>
  <c r="AK131" i="22"/>
  <c r="AL131" i="22"/>
  <c r="C132" i="22"/>
  <c r="D132" i="22"/>
  <c r="E132" i="22"/>
  <c r="F132" i="22"/>
  <c r="G132" i="22"/>
  <c r="H132" i="22"/>
  <c r="I132" i="22"/>
  <c r="J132" i="22"/>
  <c r="K132" i="22"/>
  <c r="L132" i="22"/>
  <c r="M132" i="22"/>
  <c r="N132" i="22"/>
  <c r="O132" i="22"/>
  <c r="P132" i="22"/>
  <c r="Q132" i="22"/>
  <c r="R132" i="22"/>
  <c r="S132" i="22"/>
  <c r="T132" i="22"/>
  <c r="U132" i="22"/>
  <c r="V132" i="22"/>
  <c r="W132" i="22"/>
  <c r="X132" i="22"/>
  <c r="Y132" i="22"/>
  <c r="Z132" i="22"/>
  <c r="AA132" i="22"/>
  <c r="AB132" i="22"/>
  <c r="AC132" i="22"/>
  <c r="AD132" i="22"/>
  <c r="AE132" i="22"/>
  <c r="AF132" i="22"/>
  <c r="AG132" i="22"/>
  <c r="AH132" i="22"/>
  <c r="AI132" i="22"/>
  <c r="AJ132" i="22"/>
  <c r="AK132" i="22"/>
  <c r="AL132" i="22"/>
  <c r="C133" i="22"/>
  <c r="D133" i="22"/>
  <c r="E133" i="22"/>
  <c r="F133" i="22"/>
  <c r="G133" i="22"/>
  <c r="H133" i="22"/>
  <c r="I133" i="22"/>
  <c r="J133" i="22"/>
  <c r="K133" i="22"/>
  <c r="L133" i="22"/>
  <c r="M133" i="22"/>
  <c r="N133" i="22"/>
  <c r="O133" i="22"/>
  <c r="P133" i="22"/>
  <c r="Q133" i="22"/>
  <c r="R133" i="22"/>
  <c r="S133" i="22"/>
  <c r="T133" i="22"/>
  <c r="U133" i="22"/>
  <c r="V133" i="22"/>
  <c r="W133" i="22"/>
  <c r="X133" i="22"/>
  <c r="Y133" i="22"/>
  <c r="Z133" i="22"/>
  <c r="AA133" i="22"/>
  <c r="AB133" i="22"/>
  <c r="AC133" i="22"/>
  <c r="AD133" i="22"/>
  <c r="AE133" i="22"/>
  <c r="AF133" i="22"/>
  <c r="AG133" i="22"/>
  <c r="AH133" i="22"/>
  <c r="AI133" i="22"/>
  <c r="AJ133" i="22"/>
  <c r="AK133" i="22"/>
  <c r="AL133" i="22"/>
  <c r="C134" i="22"/>
  <c r="D134" i="22"/>
  <c r="E134" i="22"/>
  <c r="F134" i="22"/>
  <c r="G134" i="22"/>
  <c r="H134" i="22"/>
  <c r="I134" i="22"/>
  <c r="J134" i="22"/>
  <c r="K134" i="22"/>
  <c r="L134" i="22"/>
  <c r="M134" i="22"/>
  <c r="N134" i="22"/>
  <c r="O134" i="22"/>
  <c r="P134" i="22"/>
  <c r="Q134" i="22"/>
  <c r="R134" i="22"/>
  <c r="S134" i="22"/>
  <c r="T134" i="22"/>
  <c r="U134" i="22"/>
  <c r="V134" i="22"/>
  <c r="W134" i="22"/>
  <c r="X134" i="22"/>
  <c r="Y134" i="22"/>
  <c r="Z134" i="22"/>
  <c r="AA134" i="22"/>
  <c r="AB134" i="22"/>
  <c r="AC134" i="22"/>
  <c r="AD134" i="22"/>
  <c r="AE134" i="22"/>
  <c r="AF134" i="22"/>
  <c r="AG134" i="22"/>
  <c r="AH134" i="22"/>
  <c r="AI134" i="22"/>
  <c r="AJ134" i="22"/>
  <c r="AK134" i="22"/>
  <c r="AL134" i="22"/>
  <c r="C135" i="22"/>
  <c r="D135" i="22"/>
  <c r="E135" i="22"/>
  <c r="F135" i="22"/>
  <c r="G135" i="22"/>
  <c r="H135" i="22"/>
  <c r="I135" i="22"/>
  <c r="J135" i="22"/>
  <c r="K135" i="22"/>
  <c r="L135" i="22"/>
  <c r="M135" i="22"/>
  <c r="N135" i="22"/>
  <c r="O135" i="22"/>
  <c r="P135" i="22"/>
  <c r="Q135" i="22"/>
  <c r="R135" i="22"/>
  <c r="S135" i="22"/>
  <c r="T135" i="22"/>
  <c r="U135" i="22"/>
  <c r="V135" i="22"/>
  <c r="W135" i="22"/>
  <c r="X135" i="22"/>
  <c r="Y135" i="22"/>
  <c r="Z135" i="22"/>
  <c r="AA135" i="22"/>
  <c r="AB135" i="22"/>
  <c r="AC135" i="22"/>
  <c r="AD135" i="22"/>
  <c r="AE135" i="22"/>
  <c r="AF135" i="22"/>
  <c r="AG135" i="22"/>
  <c r="AH135" i="22"/>
  <c r="AI135" i="22"/>
  <c r="AJ135" i="22"/>
  <c r="AK135" i="22"/>
  <c r="AL135" i="22"/>
  <c r="C136" i="22"/>
  <c r="D136" i="22"/>
  <c r="E136" i="22"/>
  <c r="F136" i="22"/>
  <c r="G136" i="22"/>
  <c r="H136" i="22"/>
  <c r="I136" i="22"/>
  <c r="J136" i="22"/>
  <c r="K136" i="22"/>
  <c r="L136" i="22"/>
  <c r="M136" i="22"/>
  <c r="N136" i="22"/>
  <c r="O136" i="22"/>
  <c r="P136" i="22"/>
  <c r="Q136" i="22"/>
  <c r="R136" i="22"/>
  <c r="S136" i="22"/>
  <c r="T136" i="22"/>
  <c r="U136" i="22"/>
  <c r="V136" i="22"/>
  <c r="W136" i="22"/>
  <c r="X136" i="22"/>
  <c r="Y136" i="22"/>
  <c r="Z136" i="22"/>
  <c r="AA136" i="22"/>
  <c r="AB136" i="22"/>
  <c r="AC136" i="22"/>
  <c r="AD136" i="22"/>
  <c r="AE136" i="22"/>
  <c r="AF136" i="22"/>
  <c r="AG136" i="22"/>
  <c r="AH136" i="22"/>
  <c r="AI136" i="22"/>
  <c r="AJ136" i="22"/>
  <c r="AK136" i="22"/>
  <c r="AL136" i="22"/>
  <c r="C137" i="22"/>
  <c r="D137" i="22"/>
  <c r="E137" i="22"/>
  <c r="F137" i="22"/>
  <c r="G137" i="22"/>
  <c r="H137" i="22"/>
  <c r="I137" i="22"/>
  <c r="J137" i="22"/>
  <c r="K137" i="22"/>
  <c r="L137" i="22"/>
  <c r="M137" i="22"/>
  <c r="N137" i="22"/>
  <c r="O137" i="22"/>
  <c r="P137" i="22"/>
  <c r="Q137" i="22"/>
  <c r="R137" i="22"/>
  <c r="S137" i="22"/>
  <c r="T137" i="22"/>
  <c r="U137" i="22"/>
  <c r="V137" i="22"/>
  <c r="W137" i="22"/>
  <c r="X137" i="22"/>
  <c r="Y137" i="22"/>
  <c r="Z137" i="22"/>
  <c r="AA137" i="22"/>
  <c r="AB137" i="22"/>
  <c r="AC137" i="22"/>
  <c r="AD137" i="22"/>
  <c r="AE137" i="22"/>
  <c r="AF137" i="22"/>
  <c r="AG137" i="22"/>
  <c r="AH137" i="22"/>
  <c r="AI137" i="22"/>
  <c r="AJ137" i="22"/>
  <c r="AK137" i="22"/>
  <c r="AL137" i="22"/>
  <c r="C138" i="22"/>
  <c r="D138" i="22"/>
  <c r="E138" i="22"/>
  <c r="F138" i="22"/>
  <c r="G138" i="22"/>
  <c r="H138" i="22"/>
  <c r="I138" i="22"/>
  <c r="J138" i="22"/>
  <c r="K138" i="22"/>
  <c r="L138" i="22"/>
  <c r="M138" i="22"/>
  <c r="N138" i="22"/>
  <c r="O138" i="22"/>
  <c r="P138" i="22"/>
  <c r="Q138" i="22"/>
  <c r="R138" i="22"/>
  <c r="S138" i="22"/>
  <c r="T138" i="22"/>
  <c r="U138" i="22"/>
  <c r="V138" i="22"/>
  <c r="W138" i="22"/>
  <c r="X138" i="22"/>
  <c r="Y138" i="22"/>
  <c r="Z138" i="22"/>
  <c r="AA138" i="22"/>
  <c r="AB138" i="22"/>
  <c r="AC138" i="22"/>
  <c r="AD138" i="22"/>
  <c r="AE138" i="22"/>
  <c r="AF138" i="22"/>
  <c r="AG138" i="22"/>
  <c r="AH138" i="22"/>
  <c r="AI138" i="22"/>
  <c r="AJ138" i="22"/>
  <c r="AK138" i="22"/>
  <c r="AL138" i="22"/>
  <c r="C139" i="22"/>
  <c r="D139" i="22"/>
  <c r="E139" i="22"/>
  <c r="F139" i="22"/>
  <c r="G139" i="22"/>
  <c r="H139" i="22"/>
  <c r="I139" i="22"/>
  <c r="J139" i="22"/>
  <c r="K139" i="22"/>
  <c r="L139" i="22"/>
  <c r="M139" i="22"/>
  <c r="N139" i="22"/>
  <c r="O139" i="22"/>
  <c r="P139" i="22"/>
  <c r="Q139" i="22"/>
  <c r="R139" i="22"/>
  <c r="S139" i="22"/>
  <c r="T139" i="22"/>
  <c r="U139" i="22"/>
  <c r="V139" i="22"/>
  <c r="W139" i="22"/>
  <c r="X139" i="22"/>
  <c r="Y139" i="22"/>
  <c r="Z139" i="22"/>
  <c r="AA139" i="22"/>
  <c r="AB139" i="22"/>
  <c r="AC139" i="22"/>
  <c r="AD139" i="22"/>
  <c r="AE139" i="22"/>
  <c r="AF139" i="22"/>
  <c r="AG139" i="22"/>
  <c r="AH139" i="22"/>
  <c r="AI139" i="22"/>
  <c r="AJ139" i="22"/>
  <c r="AK139" i="22"/>
  <c r="AL139" i="22"/>
  <c r="C140" i="22"/>
  <c r="D140" i="22"/>
  <c r="E140" i="22"/>
  <c r="F140" i="22"/>
  <c r="G140" i="22"/>
  <c r="H140" i="22"/>
  <c r="I140" i="22"/>
  <c r="J140" i="22"/>
  <c r="K140" i="22"/>
  <c r="L140" i="22"/>
  <c r="M140" i="22"/>
  <c r="N140" i="22"/>
  <c r="O140" i="22"/>
  <c r="P140" i="22"/>
  <c r="Q140" i="22"/>
  <c r="R140" i="22"/>
  <c r="S140" i="22"/>
  <c r="T140" i="22"/>
  <c r="U140" i="22"/>
  <c r="V140" i="22"/>
  <c r="W140" i="22"/>
  <c r="X140" i="22"/>
  <c r="Y140" i="22"/>
  <c r="Z140" i="22"/>
  <c r="AA140" i="22"/>
  <c r="AB140" i="22"/>
  <c r="AC140" i="22"/>
  <c r="AD140" i="22"/>
  <c r="AE140" i="22"/>
  <c r="AF140" i="22"/>
  <c r="AG140" i="22"/>
  <c r="AH140" i="22"/>
  <c r="AI140" i="22"/>
  <c r="AJ140" i="22"/>
  <c r="AK140" i="22"/>
  <c r="AL140" i="22"/>
  <c r="C141" i="22"/>
  <c r="D141" i="22"/>
  <c r="E141" i="22"/>
  <c r="F141" i="22"/>
  <c r="G141" i="22"/>
  <c r="H141" i="22"/>
  <c r="I141" i="22"/>
  <c r="J141" i="22"/>
  <c r="K141" i="22"/>
  <c r="L141" i="22"/>
  <c r="M141" i="22"/>
  <c r="N141" i="22"/>
  <c r="O141" i="22"/>
  <c r="P141" i="22"/>
  <c r="Q141" i="22"/>
  <c r="R141" i="22"/>
  <c r="S141" i="22"/>
  <c r="T141" i="22"/>
  <c r="U141" i="22"/>
  <c r="V141" i="22"/>
  <c r="W141" i="22"/>
  <c r="X141" i="22"/>
  <c r="Y141" i="22"/>
  <c r="Z141" i="22"/>
  <c r="AA141" i="22"/>
  <c r="AB141" i="22"/>
  <c r="AC141" i="22"/>
  <c r="AD141" i="22"/>
  <c r="AE141" i="22"/>
  <c r="AF141" i="22"/>
  <c r="AG141" i="22"/>
  <c r="AH141" i="22"/>
  <c r="AI141" i="22"/>
  <c r="AJ141" i="22"/>
  <c r="AK141" i="22"/>
  <c r="AL141" i="22"/>
  <c r="C142" i="22"/>
  <c r="D142" i="22"/>
  <c r="E142" i="22"/>
  <c r="F142" i="22"/>
  <c r="G142" i="22"/>
  <c r="H142" i="22"/>
  <c r="I142" i="22"/>
  <c r="J142" i="22"/>
  <c r="K142" i="22"/>
  <c r="L142" i="22"/>
  <c r="M142" i="22"/>
  <c r="N142" i="22"/>
  <c r="O142" i="22"/>
  <c r="P142" i="22"/>
  <c r="Q142" i="22"/>
  <c r="R142" i="22"/>
  <c r="S142" i="22"/>
  <c r="T142" i="22"/>
  <c r="U142" i="22"/>
  <c r="V142" i="22"/>
  <c r="W142" i="22"/>
  <c r="X142" i="22"/>
  <c r="Y142" i="22"/>
  <c r="Z142" i="22"/>
  <c r="AA142" i="22"/>
  <c r="AB142" i="22"/>
  <c r="AC142" i="22"/>
  <c r="AD142" i="22"/>
  <c r="AE142" i="22"/>
  <c r="AF142" i="22"/>
  <c r="AG142" i="22"/>
  <c r="AH142" i="22"/>
  <c r="AI142" i="22"/>
  <c r="AJ142" i="22"/>
  <c r="AK142" i="22"/>
  <c r="AL142" i="22"/>
  <c r="C143" i="22"/>
  <c r="D143" i="22"/>
  <c r="E143" i="22"/>
  <c r="F143" i="22"/>
  <c r="G143" i="22"/>
  <c r="H143" i="22"/>
  <c r="I143" i="22"/>
  <c r="J143" i="22"/>
  <c r="K143" i="22"/>
  <c r="L143" i="22"/>
  <c r="M143" i="22"/>
  <c r="N143" i="22"/>
  <c r="O143" i="22"/>
  <c r="P143" i="22"/>
  <c r="Q143" i="22"/>
  <c r="R143" i="22"/>
  <c r="S143" i="22"/>
  <c r="T143" i="22"/>
  <c r="U143" i="22"/>
  <c r="V143" i="22"/>
  <c r="W143" i="22"/>
  <c r="X143" i="22"/>
  <c r="Y143" i="22"/>
  <c r="Z143" i="22"/>
  <c r="AA143" i="22"/>
  <c r="AB143" i="22"/>
  <c r="AC143" i="22"/>
  <c r="AD143" i="22"/>
  <c r="AE143" i="22"/>
  <c r="AF143" i="22"/>
  <c r="AG143" i="22"/>
  <c r="AH143" i="22"/>
  <c r="AI143" i="22"/>
  <c r="AJ143" i="22"/>
  <c r="AK143" i="22"/>
  <c r="AL143" i="22"/>
  <c r="C144" i="22"/>
  <c r="D144" i="22"/>
  <c r="E144" i="22"/>
  <c r="F144" i="22"/>
  <c r="G144" i="22"/>
  <c r="H144" i="22"/>
  <c r="I144" i="22"/>
  <c r="J144" i="22"/>
  <c r="K144" i="22"/>
  <c r="L144" i="22"/>
  <c r="M144" i="22"/>
  <c r="N144" i="22"/>
  <c r="O144" i="22"/>
  <c r="P144" i="22"/>
  <c r="Q144" i="22"/>
  <c r="R144" i="22"/>
  <c r="S144" i="22"/>
  <c r="T144" i="22"/>
  <c r="U144" i="22"/>
  <c r="V144" i="22"/>
  <c r="W144" i="22"/>
  <c r="X144" i="22"/>
  <c r="Y144" i="22"/>
  <c r="Z144" i="22"/>
  <c r="AA144" i="22"/>
  <c r="AB144" i="22"/>
  <c r="AC144" i="22"/>
  <c r="AD144" i="22"/>
  <c r="AE144" i="22"/>
  <c r="AF144" i="22"/>
  <c r="AG144" i="22"/>
  <c r="AH144" i="22"/>
  <c r="AI144" i="22"/>
  <c r="AJ144" i="22"/>
  <c r="AK144" i="22"/>
  <c r="AL144" i="22"/>
  <c r="C145" i="22"/>
  <c r="D145" i="22"/>
  <c r="E145" i="22"/>
  <c r="F145" i="22"/>
  <c r="G145" i="22"/>
  <c r="H145" i="22"/>
  <c r="I145" i="22"/>
  <c r="J145" i="22"/>
  <c r="K145" i="22"/>
  <c r="L145" i="22"/>
  <c r="M145" i="22"/>
  <c r="N145" i="22"/>
  <c r="O145" i="22"/>
  <c r="P145" i="22"/>
  <c r="Q145" i="22"/>
  <c r="R145" i="22"/>
  <c r="S145" i="22"/>
  <c r="T145" i="22"/>
  <c r="U145" i="22"/>
  <c r="V145" i="22"/>
  <c r="W145" i="22"/>
  <c r="X145" i="22"/>
  <c r="Y145" i="22"/>
  <c r="Z145" i="22"/>
  <c r="AA145" i="22"/>
  <c r="AB145" i="22"/>
  <c r="AC145" i="22"/>
  <c r="AD145" i="22"/>
  <c r="AE145" i="22"/>
  <c r="AF145" i="22"/>
  <c r="AG145" i="22"/>
  <c r="AH145" i="22"/>
  <c r="AI145" i="22"/>
  <c r="AJ145" i="22"/>
  <c r="AK145" i="22"/>
  <c r="AL145" i="22"/>
  <c r="C146" i="22"/>
  <c r="D146" i="22"/>
  <c r="E146" i="22"/>
  <c r="F146" i="22"/>
  <c r="G146" i="22"/>
  <c r="H146" i="22"/>
  <c r="I146" i="22"/>
  <c r="J146" i="22"/>
  <c r="K146" i="22"/>
  <c r="L146" i="22"/>
  <c r="M146" i="22"/>
  <c r="N146" i="22"/>
  <c r="O146" i="22"/>
  <c r="P146" i="22"/>
  <c r="Q146" i="22"/>
  <c r="R146" i="22"/>
  <c r="S146" i="22"/>
  <c r="T146" i="22"/>
  <c r="U146" i="22"/>
  <c r="V146" i="22"/>
  <c r="W146" i="22"/>
  <c r="X146" i="22"/>
  <c r="Y146" i="22"/>
  <c r="Z146" i="22"/>
  <c r="AA146" i="22"/>
  <c r="AB146" i="22"/>
  <c r="AC146" i="22"/>
  <c r="AD146" i="22"/>
  <c r="AE146" i="22"/>
  <c r="AF146" i="22"/>
  <c r="AG146" i="22"/>
  <c r="AH146" i="22"/>
  <c r="AI146" i="22"/>
  <c r="AJ146" i="22"/>
  <c r="AK146" i="22"/>
  <c r="AL146" i="22"/>
  <c r="C147" i="22"/>
  <c r="D147" i="22"/>
  <c r="E147" i="22"/>
  <c r="F147" i="22"/>
  <c r="G147" i="22"/>
  <c r="H147" i="22"/>
  <c r="I147" i="22"/>
  <c r="J147" i="22"/>
  <c r="K147" i="22"/>
  <c r="L147" i="22"/>
  <c r="M147" i="22"/>
  <c r="N147" i="22"/>
  <c r="O147" i="22"/>
  <c r="P147" i="22"/>
  <c r="Q147" i="22"/>
  <c r="R147" i="22"/>
  <c r="S147" i="22"/>
  <c r="T147" i="22"/>
  <c r="U147" i="22"/>
  <c r="V147" i="22"/>
  <c r="W147" i="22"/>
  <c r="X147" i="22"/>
  <c r="Y147" i="22"/>
  <c r="Z147" i="22"/>
  <c r="AA147" i="22"/>
  <c r="AB147" i="22"/>
  <c r="AC147" i="22"/>
  <c r="AD147" i="22"/>
  <c r="AE147" i="22"/>
  <c r="AF147" i="22"/>
  <c r="AG147" i="22"/>
  <c r="AH147" i="22"/>
  <c r="AI147" i="22"/>
  <c r="AJ147" i="22"/>
  <c r="AK147" i="22"/>
  <c r="AL147" i="22"/>
  <c r="C148" i="22"/>
  <c r="D148" i="22"/>
  <c r="E148" i="22"/>
  <c r="F148" i="22"/>
  <c r="G148" i="22"/>
  <c r="H148" i="22"/>
  <c r="I148" i="22"/>
  <c r="J148" i="22"/>
  <c r="K148" i="22"/>
  <c r="L148" i="22"/>
  <c r="M148" i="22"/>
  <c r="N148" i="22"/>
  <c r="O148" i="22"/>
  <c r="P148" i="22"/>
  <c r="Q148" i="22"/>
  <c r="R148" i="22"/>
  <c r="S148" i="22"/>
  <c r="T148" i="22"/>
  <c r="U148" i="22"/>
  <c r="V148" i="22"/>
  <c r="W148" i="22"/>
  <c r="X148" i="22"/>
  <c r="Y148" i="22"/>
  <c r="Z148" i="22"/>
  <c r="AA148" i="22"/>
  <c r="AB148" i="22"/>
  <c r="AC148" i="22"/>
  <c r="AD148" i="22"/>
  <c r="AE148" i="22"/>
  <c r="AF148" i="22"/>
  <c r="AG148" i="22"/>
  <c r="AH148" i="22"/>
  <c r="AI148" i="22"/>
  <c r="AJ148" i="22"/>
  <c r="AK148" i="22"/>
  <c r="AL148" i="22"/>
  <c r="C149" i="22"/>
  <c r="D149" i="22"/>
  <c r="E149" i="22"/>
  <c r="F149" i="22"/>
  <c r="G149" i="22"/>
  <c r="H149" i="22"/>
  <c r="I149" i="22"/>
  <c r="J149" i="22"/>
  <c r="K149" i="22"/>
  <c r="L149" i="22"/>
  <c r="M149" i="22"/>
  <c r="N149" i="22"/>
  <c r="O149" i="22"/>
  <c r="P149" i="22"/>
  <c r="Q149" i="22"/>
  <c r="R149" i="22"/>
  <c r="S149" i="22"/>
  <c r="T149" i="22"/>
  <c r="U149" i="22"/>
  <c r="V149" i="22"/>
  <c r="W149" i="22"/>
  <c r="X149" i="22"/>
  <c r="Y149" i="22"/>
  <c r="Z149" i="22"/>
  <c r="AA149" i="22"/>
  <c r="AB149" i="22"/>
  <c r="AC149" i="22"/>
  <c r="AD149" i="22"/>
  <c r="AE149" i="22"/>
  <c r="AF149" i="22"/>
  <c r="AG149" i="22"/>
  <c r="AH149" i="22"/>
  <c r="AI149" i="22"/>
  <c r="AJ149" i="22"/>
  <c r="AK149" i="22"/>
  <c r="AL149" i="22"/>
  <c r="C150" i="22"/>
  <c r="D150" i="22"/>
  <c r="E150" i="22"/>
  <c r="F150" i="22"/>
  <c r="G150" i="22"/>
  <c r="H150" i="22"/>
  <c r="I150" i="22"/>
  <c r="J150" i="22"/>
  <c r="K150" i="22"/>
  <c r="L150" i="22"/>
  <c r="M150" i="22"/>
  <c r="N150" i="22"/>
  <c r="O150" i="22"/>
  <c r="P150" i="22"/>
  <c r="Q150" i="22"/>
  <c r="R150" i="22"/>
  <c r="S150" i="22"/>
  <c r="T150" i="22"/>
  <c r="U150" i="22"/>
  <c r="V150" i="22"/>
  <c r="W150" i="22"/>
  <c r="X150" i="22"/>
  <c r="Y150" i="22"/>
  <c r="Z150" i="22"/>
  <c r="AA150" i="22"/>
  <c r="AB150" i="22"/>
  <c r="AC150" i="22"/>
  <c r="AD150" i="22"/>
  <c r="AE150" i="22"/>
  <c r="AF150" i="22"/>
  <c r="AG150" i="22"/>
  <c r="AH150" i="22"/>
  <c r="AI150" i="22"/>
  <c r="AJ150" i="22"/>
  <c r="AK150" i="22"/>
  <c r="AL150" i="22"/>
  <c r="C151" i="22"/>
  <c r="D151" i="22"/>
  <c r="E151" i="22"/>
  <c r="F151" i="22"/>
  <c r="G151" i="22"/>
  <c r="H151" i="22"/>
  <c r="I151" i="22"/>
  <c r="J151" i="22"/>
  <c r="K151" i="22"/>
  <c r="L151" i="22"/>
  <c r="M151" i="22"/>
  <c r="N151" i="22"/>
  <c r="O151" i="22"/>
  <c r="P151" i="22"/>
  <c r="Q151" i="22"/>
  <c r="R151" i="22"/>
  <c r="S151" i="22"/>
  <c r="T151" i="22"/>
  <c r="U151" i="22"/>
  <c r="V151" i="22"/>
  <c r="W151" i="22"/>
  <c r="X151" i="22"/>
  <c r="Y151" i="22"/>
  <c r="Z151" i="22"/>
  <c r="AA151" i="22"/>
  <c r="AB151" i="22"/>
  <c r="AC151" i="22"/>
  <c r="AD151" i="22"/>
  <c r="AE151" i="22"/>
  <c r="AF151" i="22"/>
  <c r="AG151" i="22"/>
  <c r="AH151" i="22"/>
  <c r="AI151" i="22"/>
  <c r="AJ151" i="22"/>
  <c r="AK151" i="22"/>
  <c r="AL151" i="22"/>
  <c r="C152" i="22"/>
  <c r="D152" i="22"/>
  <c r="E152" i="22"/>
  <c r="F152" i="22"/>
  <c r="G152" i="22"/>
  <c r="H152" i="22"/>
  <c r="I152" i="22"/>
  <c r="J152" i="22"/>
  <c r="K152" i="22"/>
  <c r="L152" i="22"/>
  <c r="M152" i="22"/>
  <c r="N152" i="22"/>
  <c r="O152" i="22"/>
  <c r="P152" i="22"/>
  <c r="Q152" i="22"/>
  <c r="R152" i="22"/>
  <c r="S152" i="22"/>
  <c r="T152" i="22"/>
  <c r="U152" i="22"/>
  <c r="V152" i="22"/>
  <c r="W152" i="22"/>
  <c r="X152" i="22"/>
  <c r="Y152" i="22"/>
  <c r="Z152" i="22"/>
  <c r="AA152" i="22"/>
  <c r="AB152" i="22"/>
  <c r="AC152" i="22"/>
  <c r="AD152" i="22"/>
  <c r="AE152" i="22"/>
  <c r="AF152" i="22"/>
  <c r="AG152" i="22"/>
  <c r="AH152" i="22"/>
  <c r="AI152" i="22"/>
  <c r="AJ152" i="22"/>
  <c r="AK152" i="22"/>
  <c r="AL152" i="22"/>
  <c r="C153" i="22"/>
  <c r="D153" i="22"/>
  <c r="E153" i="22"/>
  <c r="F153" i="22"/>
  <c r="G153" i="22"/>
  <c r="H153" i="22"/>
  <c r="I153" i="22"/>
  <c r="J153" i="22"/>
  <c r="K153" i="22"/>
  <c r="L153" i="22"/>
  <c r="M153" i="22"/>
  <c r="N153" i="22"/>
  <c r="O153" i="22"/>
  <c r="P153" i="22"/>
  <c r="Q153" i="22"/>
  <c r="R153" i="22"/>
  <c r="S153" i="22"/>
  <c r="T153" i="22"/>
  <c r="U153" i="22"/>
  <c r="V153" i="22"/>
  <c r="W153" i="22"/>
  <c r="X153" i="22"/>
  <c r="Y153" i="22"/>
  <c r="Z153" i="22"/>
  <c r="AA153" i="22"/>
  <c r="AB153" i="22"/>
  <c r="AC153" i="22"/>
  <c r="AD153" i="22"/>
  <c r="AE153" i="22"/>
  <c r="AF153" i="22"/>
  <c r="AG153" i="22"/>
  <c r="AH153" i="22"/>
  <c r="AI153" i="22"/>
  <c r="AJ153" i="22"/>
  <c r="AK153" i="22"/>
  <c r="AL153" i="22"/>
  <c r="C154" i="22"/>
  <c r="D154" i="22"/>
  <c r="E154" i="22"/>
  <c r="F154" i="22"/>
  <c r="G154" i="22"/>
  <c r="H154" i="22"/>
  <c r="I154" i="22"/>
  <c r="J154" i="22"/>
  <c r="K154" i="22"/>
  <c r="L154" i="22"/>
  <c r="M154" i="22"/>
  <c r="N154" i="22"/>
  <c r="O154" i="22"/>
  <c r="P154" i="22"/>
  <c r="Q154" i="22"/>
  <c r="R154" i="22"/>
  <c r="S154" i="22"/>
  <c r="T154" i="22"/>
  <c r="U154" i="22"/>
  <c r="V154" i="22"/>
  <c r="W154" i="22"/>
  <c r="X154" i="22"/>
  <c r="Y154" i="22"/>
  <c r="Z154" i="22"/>
  <c r="AA154" i="22"/>
  <c r="AB154" i="22"/>
  <c r="AC154" i="22"/>
  <c r="AD154" i="22"/>
  <c r="AE154" i="22"/>
  <c r="AF154" i="22"/>
  <c r="AG154" i="22"/>
  <c r="AH154" i="22"/>
  <c r="AI154" i="22"/>
  <c r="AJ154" i="22"/>
  <c r="AK154" i="22"/>
  <c r="AL154" i="22"/>
  <c r="C155" i="22"/>
  <c r="D155" i="22"/>
  <c r="E155" i="22"/>
  <c r="F155" i="22"/>
  <c r="G155" i="22"/>
  <c r="H155" i="22"/>
  <c r="I155" i="22"/>
  <c r="J155" i="22"/>
  <c r="K155" i="22"/>
  <c r="L155" i="22"/>
  <c r="M155" i="22"/>
  <c r="N155" i="22"/>
  <c r="O155" i="22"/>
  <c r="P155" i="22"/>
  <c r="Q155" i="22"/>
  <c r="R155" i="22"/>
  <c r="S155" i="22"/>
  <c r="T155" i="22"/>
  <c r="U155" i="22"/>
  <c r="V155" i="22"/>
  <c r="W155" i="22"/>
  <c r="X155" i="22"/>
  <c r="Y155" i="22"/>
  <c r="Z155" i="22"/>
  <c r="AA155" i="22"/>
  <c r="AB155" i="22"/>
  <c r="AC155" i="22"/>
  <c r="AD155" i="22"/>
  <c r="AE155" i="22"/>
  <c r="AF155" i="22"/>
  <c r="AG155" i="22"/>
  <c r="AH155" i="22"/>
  <c r="AI155" i="22"/>
  <c r="AJ155" i="22"/>
  <c r="AK155" i="22"/>
  <c r="AL155" i="22"/>
  <c r="C156" i="22"/>
  <c r="D156" i="22"/>
  <c r="E156" i="22"/>
  <c r="F156" i="22"/>
  <c r="G156" i="22"/>
  <c r="H156" i="22"/>
  <c r="I156" i="22"/>
  <c r="J156" i="22"/>
  <c r="K156" i="22"/>
  <c r="L156" i="22"/>
  <c r="M156" i="22"/>
  <c r="N156" i="22"/>
  <c r="O156" i="22"/>
  <c r="P156" i="22"/>
  <c r="Q156" i="22"/>
  <c r="R156" i="22"/>
  <c r="S156" i="22"/>
  <c r="T156" i="22"/>
  <c r="U156" i="22"/>
  <c r="V156" i="22"/>
  <c r="W156" i="22"/>
  <c r="X156" i="22"/>
  <c r="Y156" i="22"/>
  <c r="Z156" i="22"/>
  <c r="AA156" i="22"/>
  <c r="AB156" i="22"/>
  <c r="AC156" i="22"/>
  <c r="AD156" i="22"/>
  <c r="AE156" i="22"/>
  <c r="AF156" i="22"/>
  <c r="AG156" i="22"/>
  <c r="AH156" i="22"/>
  <c r="AI156" i="22"/>
  <c r="AJ156" i="22"/>
  <c r="AK156" i="22"/>
  <c r="AL156" i="22"/>
  <c r="C157" i="22"/>
  <c r="D157" i="22"/>
  <c r="E157" i="22"/>
  <c r="F157" i="22"/>
  <c r="G157" i="22"/>
  <c r="H157" i="22"/>
  <c r="I157" i="22"/>
  <c r="J157" i="22"/>
  <c r="K157" i="22"/>
  <c r="L157" i="22"/>
  <c r="M157" i="22"/>
  <c r="N157" i="22"/>
  <c r="O157" i="22"/>
  <c r="P157" i="22"/>
  <c r="Q157" i="22"/>
  <c r="R157" i="22"/>
  <c r="S157" i="22"/>
  <c r="T157" i="22"/>
  <c r="U157" i="22"/>
  <c r="V157" i="22"/>
  <c r="W157" i="22"/>
  <c r="X157" i="22"/>
  <c r="Y157" i="22"/>
  <c r="Z157" i="22"/>
  <c r="AA157" i="22"/>
  <c r="AB157" i="22"/>
  <c r="AC157" i="22"/>
  <c r="AD157" i="22"/>
  <c r="AE157" i="22"/>
  <c r="AF157" i="22"/>
  <c r="AG157" i="22"/>
  <c r="AH157" i="22"/>
  <c r="AI157" i="22"/>
  <c r="AJ157" i="22"/>
  <c r="AK157" i="22"/>
  <c r="AL157" i="22"/>
  <c r="C158" i="22"/>
  <c r="D158" i="22"/>
  <c r="E158" i="22"/>
  <c r="F158" i="22"/>
  <c r="G158" i="22"/>
  <c r="H158" i="22"/>
  <c r="I158" i="22"/>
  <c r="J158" i="22"/>
  <c r="K158" i="22"/>
  <c r="L158" i="22"/>
  <c r="M158" i="22"/>
  <c r="N158" i="22"/>
  <c r="O158" i="22"/>
  <c r="P158" i="22"/>
  <c r="Q158" i="22"/>
  <c r="R158" i="22"/>
  <c r="S158" i="22"/>
  <c r="T158" i="22"/>
  <c r="U158" i="22"/>
  <c r="V158" i="22"/>
  <c r="W158" i="22"/>
  <c r="X158" i="22"/>
  <c r="Y158" i="22"/>
  <c r="Z158" i="22"/>
  <c r="AA158" i="22"/>
  <c r="AB158" i="22"/>
  <c r="AC158" i="22"/>
  <c r="AD158" i="22"/>
  <c r="AE158" i="22"/>
  <c r="AF158" i="22"/>
  <c r="AG158" i="22"/>
  <c r="AH158" i="22"/>
  <c r="AI158" i="22"/>
  <c r="AJ158" i="22"/>
  <c r="AK158" i="22"/>
  <c r="AL158" i="22"/>
  <c r="C159" i="22"/>
  <c r="D159" i="22"/>
  <c r="E159" i="22"/>
  <c r="F159" i="22"/>
  <c r="G159" i="22"/>
  <c r="H159" i="22"/>
  <c r="I159" i="22"/>
  <c r="J159" i="22"/>
  <c r="K159" i="22"/>
  <c r="L159" i="22"/>
  <c r="M159" i="22"/>
  <c r="N159" i="22"/>
  <c r="O159" i="22"/>
  <c r="P159" i="22"/>
  <c r="Q159" i="22"/>
  <c r="R159" i="22"/>
  <c r="S159" i="22"/>
  <c r="T159" i="22"/>
  <c r="U159" i="22"/>
  <c r="V159" i="22"/>
  <c r="W159" i="22"/>
  <c r="X159" i="22"/>
  <c r="Y159" i="22"/>
  <c r="Z159" i="22"/>
  <c r="AA159" i="22"/>
  <c r="AB159" i="22"/>
  <c r="AC159" i="22"/>
  <c r="AD159" i="22"/>
  <c r="AE159" i="22"/>
  <c r="AF159" i="22"/>
  <c r="AG159" i="22"/>
  <c r="AH159" i="22"/>
  <c r="AI159" i="22"/>
  <c r="AJ159" i="22"/>
  <c r="AK159" i="22"/>
  <c r="AL159" i="22"/>
  <c r="C160" i="22"/>
  <c r="D160" i="22"/>
  <c r="E160" i="22"/>
  <c r="F160" i="22"/>
  <c r="G160" i="22"/>
  <c r="H160" i="22"/>
  <c r="I160" i="22"/>
  <c r="J160" i="22"/>
  <c r="K160" i="22"/>
  <c r="L160" i="22"/>
  <c r="M160" i="22"/>
  <c r="N160" i="22"/>
  <c r="O160" i="22"/>
  <c r="P160" i="22"/>
  <c r="Q160" i="22"/>
  <c r="R160" i="22"/>
  <c r="S160" i="22"/>
  <c r="T160" i="22"/>
  <c r="U160" i="22"/>
  <c r="V160" i="22"/>
  <c r="W160" i="22"/>
  <c r="X160" i="22"/>
  <c r="Y160" i="22"/>
  <c r="Z160" i="22"/>
  <c r="AA160" i="22"/>
  <c r="AB160" i="22"/>
  <c r="AC160" i="22"/>
  <c r="AD160" i="22"/>
  <c r="AE160" i="22"/>
  <c r="AF160" i="22"/>
  <c r="AG160" i="22"/>
  <c r="AH160" i="22"/>
  <c r="AI160" i="22"/>
  <c r="AJ160" i="22"/>
  <c r="AK160" i="22"/>
  <c r="AL160" i="22"/>
  <c r="C161" i="22"/>
  <c r="D161" i="22"/>
  <c r="E161" i="22"/>
  <c r="F161" i="22"/>
  <c r="G161" i="22"/>
  <c r="H161" i="22"/>
  <c r="I161" i="22"/>
  <c r="J161" i="22"/>
  <c r="K161" i="22"/>
  <c r="L161" i="22"/>
  <c r="M161" i="22"/>
  <c r="N161" i="22"/>
  <c r="O161" i="22"/>
  <c r="P161" i="22"/>
  <c r="Q161" i="22"/>
  <c r="R161" i="22"/>
  <c r="S161" i="22"/>
  <c r="T161" i="22"/>
  <c r="U161" i="22"/>
  <c r="V161" i="22"/>
  <c r="W161" i="22"/>
  <c r="X161" i="22"/>
  <c r="Y161" i="22"/>
  <c r="Z161" i="22"/>
  <c r="AA161" i="22"/>
  <c r="AB161" i="22"/>
  <c r="AC161" i="22"/>
  <c r="AD161" i="22"/>
  <c r="AE161" i="22"/>
  <c r="AF161" i="22"/>
  <c r="AG161" i="22"/>
  <c r="AH161" i="22"/>
  <c r="AI161" i="22"/>
  <c r="AJ161" i="22"/>
  <c r="AK161" i="22"/>
  <c r="AL161" i="22"/>
  <c r="C162" i="22"/>
  <c r="D162" i="22"/>
  <c r="E162" i="22"/>
  <c r="F162" i="22"/>
  <c r="G162" i="22"/>
  <c r="H162" i="22"/>
  <c r="I162" i="22"/>
  <c r="J162" i="22"/>
  <c r="K162" i="22"/>
  <c r="L162" i="22"/>
  <c r="M162" i="22"/>
  <c r="N162" i="22"/>
  <c r="O162" i="22"/>
  <c r="P162" i="22"/>
  <c r="Q162" i="22"/>
  <c r="R162" i="22"/>
  <c r="S162" i="22"/>
  <c r="T162" i="22"/>
  <c r="U162" i="22"/>
  <c r="V162" i="22"/>
  <c r="W162" i="22"/>
  <c r="X162" i="22"/>
  <c r="Y162" i="22"/>
  <c r="Z162" i="22"/>
  <c r="AA162" i="22"/>
  <c r="AB162" i="22"/>
  <c r="AC162" i="22"/>
  <c r="AD162" i="22"/>
  <c r="AE162" i="22"/>
  <c r="AF162" i="22"/>
  <c r="AG162" i="22"/>
  <c r="AH162" i="22"/>
  <c r="AI162" i="22"/>
  <c r="AJ162" i="22"/>
  <c r="AK162" i="22"/>
  <c r="AL162" i="22"/>
  <c r="C163" i="22"/>
  <c r="D163" i="22"/>
  <c r="E163" i="22"/>
  <c r="F163" i="22"/>
  <c r="G163" i="22"/>
  <c r="H163" i="22"/>
  <c r="I163" i="22"/>
  <c r="J163" i="22"/>
  <c r="K163" i="22"/>
  <c r="L163" i="22"/>
  <c r="M163" i="22"/>
  <c r="N163" i="22"/>
  <c r="O163" i="22"/>
  <c r="P163" i="22"/>
  <c r="Q163" i="22"/>
  <c r="R163" i="22"/>
  <c r="S163" i="22"/>
  <c r="T163" i="22"/>
  <c r="U163" i="22"/>
  <c r="V163" i="22"/>
  <c r="W163" i="22"/>
  <c r="X163" i="22"/>
  <c r="Y163" i="22"/>
  <c r="Z163" i="22"/>
  <c r="AA163" i="22"/>
  <c r="AB163" i="22"/>
  <c r="AC163" i="22"/>
  <c r="AD163" i="22"/>
  <c r="AE163" i="22"/>
  <c r="AF163" i="22"/>
  <c r="AG163" i="22"/>
  <c r="AH163" i="22"/>
  <c r="AI163" i="22"/>
  <c r="AJ163" i="22"/>
  <c r="AK163" i="22"/>
  <c r="AL163" i="22"/>
  <c r="C164" i="22"/>
  <c r="D164" i="22"/>
  <c r="E164" i="22"/>
  <c r="F164" i="22"/>
  <c r="G164" i="22"/>
  <c r="H164" i="22"/>
  <c r="I164" i="22"/>
  <c r="J164" i="22"/>
  <c r="K164" i="22"/>
  <c r="L164" i="22"/>
  <c r="M164" i="22"/>
  <c r="N164" i="22"/>
  <c r="O164" i="22"/>
  <c r="P164" i="22"/>
  <c r="Q164" i="22"/>
  <c r="R164" i="22"/>
  <c r="S164" i="22"/>
  <c r="T164" i="22"/>
  <c r="U164" i="22"/>
  <c r="V164" i="22"/>
  <c r="W164" i="22"/>
  <c r="X164" i="22"/>
  <c r="Y164" i="22"/>
  <c r="Z164" i="22"/>
  <c r="AA164" i="22"/>
  <c r="AB164" i="22"/>
  <c r="AC164" i="22"/>
  <c r="AD164" i="22"/>
  <c r="AE164" i="22"/>
  <c r="AF164" i="22"/>
  <c r="AG164" i="22"/>
  <c r="AH164" i="22"/>
  <c r="AI164" i="22"/>
  <c r="AJ164" i="22"/>
  <c r="AK164" i="22"/>
  <c r="AL164" i="22"/>
  <c r="C165" i="22"/>
  <c r="D165" i="22"/>
  <c r="E165" i="22"/>
  <c r="F165" i="22"/>
  <c r="G165" i="22"/>
  <c r="H165" i="22"/>
  <c r="I165" i="22"/>
  <c r="J165" i="22"/>
  <c r="K165" i="22"/>
  <c r="L165" i="22"/>
  <c r="M165" i="22"/>
  <c r="N165" i="22"/>
  <c r="O165" i="22"/>
  <c r="P165" i="22"/>
  <c r="Q165" i="22"/>
  <c r="R165" i="22"/>
  <c r="S165" i="22"/>
  <c r="T165" i="22"/>
  <c r="U165" i="22"/>
  <c r="V165" i="22"/>
  <c r="W165" i="22"/>
  <c r="X165" i="22"/>
  <c r="Y165" i="22"/>
  <c r="Z165" i="22"/>
  <c r="AA165" i="22"/>
  <c r="AB165" i="22"/>
  <c r="AC165" i="22"/>
  <c r="AD165" i="22"/>
  <c r="AE165" i="22"/>
  <c r="AF165" i="22"/>
  <c r="AG165" i="22"/>
  <c r="AH165" i="22"/>
  <c r="AI165" i="22"/>
  <c r="AJ165" i="22"/>
  <c r="AK165" i="22"/>
  <c r="AL165" i="22"/>
  <c r="C166" i="22"/>
  <c r="D166" i="22"/>
  <c r="E166" i="22"/>
  <c r="F166" i="22"/>
  <c r="G166" i="22"/>
  <c r="H166" i="22"/>
  <c r="I166" i="22"/>
  <c r="J166" i="22"/>
  <c r="K166" i="22"/>
  <c r="L166" i="22"/>
  <c r="M166" i="22"/>
  <c r="N166" i="22"/>
  <c r="O166" i="22"/>
  <c r="P166" i="22"/>
  <c r="Q166" i="22"/>
  <c r="R166" i="22"/>
  <c r="S166" i="22"/>
  <c r="T166" i="22"/>
  <c r="U166" i="22"/>
  <c r="V166" i="22"/>
  <c r="W166" i="22"/>
  <c r="X166" i="22"/>
  <c r="Y166" i="22"/>
  <c r="Z166" i="22"/>
  <c r="AA166" i="22"/>
  <c r="AB166" i="22"/>
  <c r="AC166" i="22"/>
  <c r="AD166" i="22"/>
  <c r="AE166" i="22"/>
  <c r="AF166" i="22"/>
  <c r="AG166" i="22"/>
  <c r="AH166" i="22"/>
  <c r="AI166" i="22"/>
  <c r="AJ166" i="22"/>
  <c r="AK166" i="22"/>
  <c r="AL166" i="22"/>
  <c r="C167" i="22"/>
  <c r="D167" i="22"/>
  <c r="E167" i="22"/>
  <c r="F167" i="22"/>
  <c r="G167" i="22"/>
  <c r="H167" i="22"/>
  <c r="I167" i="22"/>
  <c r="J167" i="22"/>
  <c r="K167" i="22"/>
  <c r="L167" i="22"/>
  <c r="M167" i="22"/>
  <c r="N167" i="22"/>
  <c r="O167" i="22"/>
  <c r="P167" i="22"/>
  <c r="Q167" i="22"/>
  <c r="R167" i="22"/>
  <c r="S167" i="22"/>
  <c r="T167" i="22"/>
  <c r="U167" i="22"/>
  <c r="V167" i="22"/>
  <c r="W167" i="22"/>
  <c r="X167" i="22"/>
  <c r="Y167" i="22"/>
  <c r="Z167" i="22"/>
  <c r="AA167" i="22"/>
  <c r="AB167" i="22"/>
  <c r="AC167" i="22"/>
  <c r="AD167" i="22"/>
  <c r="AE167" i="22"/>
  <c r="AF167" i="22"/>
  <c r="AG167" i="22"/>
  <c r="AH167" i="22"/>
  <c r="AI167" i="22"/>
  <c r="AJ167" i="22"/>
  <c r="AK167" i="22"/>
  <c r="AL167" i="22"/>
  <c r="C168" i="22"/>
  <c r="D168" i="22"/>
  <c r="E168" i="22"/>
  <c r="F168" i="22"/>
  <c r="G168" i="22"/>
  <c r="H168" i="22"/>
  <c r="I168" i="22"/>
  <c r="J168" i="22"/>
  <c r="K168" i="22"/>
  <c r="L168" i="22"/>
  <c r="M168" i="22"/>
  <c r="N168" i="22"/>
  <c r="O168" i="22"/>
  <c r="P168" i="22"/>
  <c r="Q168" i="22"/>
  <c r="R168" i="22"/>
  <c r="S168" i="22"/>
  <c r="T168" i="22"/>
  <c r="U168" i="22"/>
  <c r="V168" i="22"/>
  <c r="W168" i="22"/>
  <c r="X168" i="22"/>
  <c r="Y168" i="22"/>
  <c r="Z168" i="22"/>
  <c r="AA168" i="22"/>
  <c r="AB168" i="22"/>
  <c r="AC168" i="22"/>
  <c r="AD168" i="22"/>
  <c r="AE168" i="22"/>
  <c r="AF168" i="22"/>
  <c r="AG168" i="22"/>
  <c r="AH168" i="22"/>
  <c r="AI168" i="22"/>
  <c r="AJ168" i="22"/>
  <c r="AK168" i="22"/>
  <c r="AL168" i="22"/>
  <c r="C169" i="22"/>
  <c r="D169" i="22"/>
  <c r="E169" i="22"/>
  <c r="F169" i="22"/>
  <c r="G169" i="22"/>
  <c r="H169" i="22"/>
  <c r="I169" i="22"/>
  <c r="J169" i="22"/>
  <c r="K169" i="22"/>
  <c r="L169" i="22"/>
  <c r="M169" i="22"/>
  <c r="N169" i="22"/>
  <c r="O169" i="22"/>
  <c r="P169" i="22"/>
  <c r="Q169" i="22"/>
  <c r="R169" i="22"/>
  <c r="S169" i="22"/>
  <c r="T169" i="22"/>
  <c r="U169" i="22"/>
  <c r="V169" i="22"/>
  <c r="W169" i="22"/>
  <c r="X169" i="22"/>
  <c r="Y169" i="22"/>
  <c r="Z169" i="22"/>
  <c r="AA169" i="22"/>
  <c r="AB169" i="22"/>
  <c r="AC169" i="22"/>
  <c r="AD169" i="22"/>
  <c r="AE169" i="22"/>
  <c r="AF169" i="22"/>
  <c r="AG169" i="22"/>
  <c r="AH169" i="22"/>
  <c r="AI169" i="22"/>
  <c r="AJ169" i="22"/>
  <c r="AK169" i="22"/>
  <c r="AL169" i="22"/>
  <c r="C170" i="22"/>
  <c r="D170" i="22"/>
  <c r="E170" i="22"/>
  <c r="F170" i="22"/>
  <c r="G170" i="22"/>
  <c r="H170" i="22"/>
  <c r="I170" i="22"/>
  <c r="J170" i="22"/>
  <c r="K170" i="22"/>
  <c r="L170" i="22"/>
  <c r="M170" i="22"/>
  <c r="N170" i="22"/>
  <c r="O170" i="22"/>
  <c r="P170" i="22"/>
  <c r="Q170" i="22"/>
  <c r="R170" i="22"/>
  <c r="S170" i="22"/>
  <c r="T170" i="22"/>
  <c r="U170" i="22"/>
  <c r="V170" i="22"/>
  <c r="W170" i="22"/>
  <c r="X170" i="22"/>
  <c r="Y170" i="22"/>
  <c r="Z170" i="22"/>
  <c r="AA170" i="22"/>
  <c r="AB170" i="22"/>
  <c r="AC170" i="22"/>
  <c r="AD170" i="22"/>
  <c r="AE170" i="22"/>
  <c r="AF170" i="22"/>
  <c r="AG170" i="22"/>
  <c r="AH170" i="22"/>
  <c r="AI170" i="22"/>
  <c r="AJ170" i="22"/>
  <c r="AK170" i="22"/>
  <c r="AL170" i="22"/>
  <c r="C171" i="22"/>
  <c r="D171" i="22"/>
  <c r="E171" i="22"/>
  <c r="F171" i="22"/>
  <c r="G171" i="22"/>
  <c r="H171" i="22"/>
  <c r="I171" i="22"/>
  <c r="J171" i="22"/>
  <c r="K171" i="22"/>
  <c r="L171" i="22"/>
  <c r="M171" i="22"/>
  <c r="N171" i="22"/>
  <c r="O171" i="22"/>
  <c r="P171" i="22"/>
  <c r="Q171" i="22"/>
  <c r="R171" i="22"/>
  <c r="S171" i="22"/>
  <c r="T171" i="22"/>
  <c r="U171" i="22"/>
  <c r="V171" i="22"/>
  <c r="W171" i="22"/>
  <c r="X171" i="22"/>
  <c r="Y171" i="22"/>
  <c r="Z171" i="22"/>
  <c r="AA171" i="22"/>
  <c r="AB171" i="22"/>
  <c r="AC171" i="22"/>
  <c r="AD171" i="22"/>
  <c r="AE171" i="22"/>
  <c r="AF171" i="22"/>
  <c r="AG171" i="22"/>
  <c r="AH171" i="22"/>
  <c r="AI171" i="22"/>
  <c r="AJ171" i="22"/>
  <c r="AK171" i="22"/>
  <c r="AL171" i="22"/>
  <c r="C172" i="22"/>
  <c r="D172" i="22"/>
  <c r="E172" i="22"/>
  <c r="F172" i="22"/>
  <c r="G172" i="22"/>
  <c r="H172" i="22"/>
  <c r="I172" i="22"/>
  <c r="J172" i="22"/>
  <c r="K172" i="22"/>
  <c r="L172" i="22"/>
  <c r="M172" i="22"/>
  <c r="N172" i="22"/>
  <c r="O172" i="22"/>
  <c r="P172" i="22"/>
  <c r="Q172" i="22"/>
  <c r="R172" i="22"/>
  <c r="S172" i="22"/>
  <c r="T172" i="22"/>
  <c r="U172" i="22"/>
  <c r="V172" i="22"/>
  <c r="W172" i="22"/>
  <c r="X172" i="22"/>
  <c r="Y172" i="22"/>
  <c r="Z172" i="22"/>
  <c r="AA172" i="22"/>
  <c r="AB172" i="22"/>
  <c r="AC172" i="22"/>
  <c r="AD172" i="22"/>
  <c r="AE172" i="22"/>
  <c r="AF172" i="22"/>
  <c r="AG172" i="22"/>
  <c r="AH172" i="22"/>
  <c r="AI172" i="22"/>
  <c r="AJ172" i="22"/>
  <c r="AK172" i="22"/>
  <c r="AL172" i="22"/>
  <c r="C173" i="22"/>
  <c r="D173" i="22"/>
  <c r="E173" i="22"/>
  <c r="F173" i="22"/>
  <c r="G173" i="22"/>
  <c r="H173" i="22"/>
  <c r="I173" i="22"/>
  <c r="J173" i="22"/>
  <c r="K173" i="22"/>
  <c r="L173" i="22"/>
  <c r="M173" i="22"/>
  <c r="N173" i="22"/>
  <c r="O173" i="22"/>
  <c r="P173" i="22"/>
  <c r="Q173" i="22"/>
  <c r="R173" i="22"/>
  <c r="S173" i="22"/>
  <c r="T173" i="22"/>
  <c r="U173" i="22"/>
  <c r="V173" i="22"/>
  <c r="W173" i="22"/>
  <c r="X173" i="22"/>
  <c r="Y173" i="22"/>
  <c r="Z173" i="22"/>
  <c r="AA173" i="22"/>
  <c r="AB173" i="22"/>
  <c r="AC173" i="22"/>
  <c r="AD173" i="22"/>
  <c r="AE173" i="22"/>
  <c r="AF173" i="22"/>
  <c r="AG173" i="22"/>
  <c r="AH173" i="22"/>
  <c r="AI173" i="22"/>
  <c r="AJ173" i="22"/>
  <c r="AK173" i="22"/>
  <c r="AL173" i="22"/>
  <c r="C174" i="22"/>
  <c r="D174" i="22"/>
  <c r="E174" i="22"/>
  <c r="F174" i="22"/>
  <c r="G174" i="22"/>
  <c r="H174" i="22"/>
  <c r="I174" i="22"/>
  <c r="J174" i="22"/>
  <c r="K174" i="22"/>
  <c r="L174" i="22"/>
  <c r="M174" i="22"/>
  <c r="N174" i="22"/>
  <c r="O174" i="22"/>
  <c r="P174" i="22"/>
  <c r="Q174" i="22"/>
  <c r="R174" i="22"/>
  <c r="S174" i="22"/>
  <c r="T174" i="22"/>
  <c r="U174" i="22"/>
  <c r="V174" i="22"/>
  <c r="W174" i="22"/>
  <c r="X174" i="22"/>
  <c r="Y174" i="22"/>
  <c r="Z174" i="22"/>
  <c r="AA174" i="22"/>
  <c r="AB174" i="22"/>
  <c r="AC174" i="22"/>
  <c r="AD174" i="22"/>
  <c r="AE174" i="22"/>
  <c r="AF174" i="22"/>
  <c r="AG174" i="22"/>
  <c r="AH174" i="22"/>
  <c r="AI174" i="22"/>
  <c r="AJ174" i="22"/>
  <c r="AK174" i="22"/>
  <c r="AL174" i="22"/>
  <c r="C175" i="22"/>
  <c r="D175" i="22"/>
  <c r="E175" i="22"/>
  <c r="F175" i="22"/>
  <c r="G175" i="22"/>
  <c r="H175" i="22"/>
  <c r="I175" i="22"/>
  <c r="J175" i="22"/>
  <c r="K175" i="22"/>
  <c r="L175" i="22"/>
  <c r="M175" i="22"/>
  <c r="N175" i="22"/>
  <c r="O175" i="22"/>
  <c r="P175" i="22"/>
  <c r="Q175" i="22"/>
  <c r="R175" i="22"/>
  <c r="S175" i="22"/>
  <c r="T175" i="22"/>
  <c r="U175" i="22"/>
  <c r="V175" i="22"/>
  <c r="W175" i="22"/>
  <c r="X175" i="22"/>
  <c r="Y175" i="22"/>
  <c r="Z175" i="22"/>
  <c r="AA175" i="22"/>
  <c r="AB175" i="22"/>
  <c r="AC175" i="22"/>
  <c r="AD175" i="22"/>
  <c r="AE175" i="22"/>
  <c r="AF175" i="22"/>
  <c r="AG175" i="22"/>
  <c r="AH175" i="22"/>
  <c r="AI175" i="22"/>
  <c r="AJ175" i="22"/>
  <c r="AK175" i="22"/>
  <c r="AL175" i="22"/>
  <c r="C176" i="22"/>
  <c r="D176" i="22"/>
  <c r="E176" i="22"/>
  <c r="F176" i="22"/>
  <c r="G176" i="22"/>
  <c r="H176" i="22"/>
  <c r="I176" i="22"/>
  <c r="J176" i="22"/>
  <c r="K176" i="22"/>
  <c r="L176" i="22"/>
  <c r="M176" i="22"/>
  <c r="N176" i="22"/>
  <c r="O176" i="22"/>
  <c r="P176" i="22"/>
  <c r="Q176" i="22"/>
  <c r="R176" i="22"/>
  <c r="S176" i="22"/>
  <c r="T176" i="22"/>
  <c r="U176" i="22"/>
  <c r="V176" i="22"/>
  <c r="W176" i="22"/>
  <c r="X176" i="22"/>
  <c r="Y176" i="22"/>
  <c r="Z176" i="22"/>
  <c r="AA176" i="22"/>
  <c r="AB176" i="22"/>
  <c r="AC176" i="22"/>
  <c r="AD176" i="22"/>
  <c r="AE176" i="22"/>
  <c r="AF176" i="22"/>
  <c r="AG176" i="22"/>
  <c r="AH176" i="22"/>
  <c r="AI176" i="22"/>
  <c r="AJ176" i="22"/>
  <c r="AK176" i="22"/>
  <c r="AL176" i="22"/>
  <c r="C177" i="22"/>
  <c r="D177" i="22"/>
  <c r="E177" i="22"/>
  <c r="F177" i="22"/>
  <c r="G177" i="22"/>
  <c r="H177" i="22"/>
  <c r="I177" i="22"/>
  <c r="J177" i="22"/>
  <c r="K177" i="22"/>
  <c r="L177" i="22"/>
  <c r="M177" i="22"/>
  <c r="N177" i="22"/>
  <c r="O177" i="22"/>
  <c r="P177" i="22"/>
  <c r="Q177" i="22"/>
  <c r="R177" i="22"/>
  <c r="S177" i="22"/>
  <c r="T177" i="22"/>
  <c r="U177" i="22"/>
  <c r="V177" i="22"/>
  <c r="W177" i="22"/>
  <c r="X177" i="22"/>
  <c r="Y177" i="22"/>
  <c r="Z177" i="22"/>
  <c r="AA177" i="22"/>
  <c r="AB177" i="22"/>
  <c r="AC177" i="22"/>
  <c r="AD177" i="22"/>
  <c r="AE177" i="22"/>
  <c r="AF177" i="22"/>
  <c r="AG177" i="22"/>
  <c r="AH177" i="22"/>
  <c r="AI177" i="22"/>
  <c r="AJ177" i="22"/>
  <c r="AK177" i="22"/>
  <c r="AL177" i="22"/>
  <c r="C178" i="22"/>
  <c r="D178" i="22"/>
  <c r="E178" i="22"/>
  <c r="F178" i="22"/>
  <c r="G178" i="22"/>
  <c r="H178" i="22"/>
  <c r="I178" i="22"/>
  <c r="J178" i="22"/>
  <c r="K178" i="22"/>
  <c r="L178" i="22"/>
  <c r="M178" i="22"/>
  <c r="N178" i="22"/>
  <c r="O178" i="22"/>
  <c r="P178" i="22"/>
  <c r="Q178" i="22"/>
  <c r="R178" i="22"/>
  <c r="S178" i="22"/>
  <c r="T178" i="22"/>
  <c r="U178" i="22"/>
  <c r="V178" i="22"/>
  <c r="W178" i="22"/>
  <c r="X178" i="22"/>
  <c r="Y178" i="22"/>
  <c r="Z178" i="22"/>
  <c r="AA178" i="22"/>
  <c r="AB178" i="22"/>
  <c r="AC178" i="22"/>
  <c r="AD178" i="22"/>
  <c r="AE178" i="22"/>
  <c r="AF178" i="22"/>
  <c r="AG178" i="22"/>
  <c r="AH178" i="22"/>
  <c r="AI178" i="22"/>
  <c r="AJ178" i="22"/>
  <c r="AK178" i="22"/>
  <c r="AL178" i="22"/>
  <c r="C179" i="22"/>
  <c r="D179" i="22"/>
  <c r="E179" i="22"/>
  <c r="F179" i="22"/>
  <c r="G179" i="22"/>
  <c r="H179" i="22"/>
  <c r="I179" i="22"/>
  <c r="J179" i="22"/>
  <c r="K179" i="22"/>
  <c r="L179" i="22"/>
  <c r="M179" i="22"/>
  <c r="N179" i="22"/>
  <c r="O179" i="22"/>
  <c r="P179" i="22"/>
  <c r="Q179" i="22"/>
  <c r="R179" i="22"/>
  <c r="S179" i="22"/>
  <c r="T179" i="22"/>
  <c r="U179" i="22"/>
  <c r="V179" i="22"/>
  <c r="W179" i="22"/>
  <c r="X179" i="22"/>
  <c r="Y179" i="22"/>
  <c r="Z179" i="22"/>
  <c r="AA179" i="22"/>
  <c r="AB179" i="22"/>
  <c r="AC179" i="22"/>
  <c r="AD179" i="22"/>
  <c r="AE179" i="22"/>
  <c r="AF179" i="22"/>
  <c r="AG179" i="22"/>
  <c r="AH179" i="22"/>
  <c r="AI179" i="22"/>
  <c r="AJ179" i="22"/>
  <c r="AK179" i="22"/>
  <c r="AL179" i="22"/>
  <c r="C181" i="22"/>
  <c r="D181" i="22"/>
  <c r="E181" i="22"/>
  <c r="F181" i="22"/>
  <c r="G181" i="22"/>
  <c r="H181" i="22"/>
  <c r="I181" i="22"/>
  <c r="J181" i="22"/>
  <c r="K181" i="22"/>
  <c r="L181" i="22"/>
  <c r="M181" i="22"/>
  <c r="N181" i="22"/>
  <c r="O181" i="22"/>
  <c r="P181" i="22"/>
  <c r="Q181" i="22"/>
  <c r="R181" i="22"/>
  <c r="S181" i="22"/>
  <c r="T181" i="22"/>
  <c r="U181" i="22"/>
  <c r="V181" i="22"/>
  <c r="W181" i="22"/>
  <c r="X181" i="22"/>
  <c r="Y181" i="22"/>
  <c r="Z181" i="22"/>
  <c r="AA181" i="22"/>
  <c r="AB181" i="22"/>
  <c r="AC181" i="22"/>
  <c r="AD181" i="22"/>
  <c r="AE181" i="22"/>
  <c r="AF181" i="22"/>
  <c r="AG181" i="22"/>
  <c r="AH181" i="22"/>
  <c r="AI181" i="22"/>
  <c r="AJ181" i="22"/>
  <c r="AK181" i="22"/>
  <c r="AL181" i="22"/>
  <c r="C182" i="22"/>
  <c r="D182" i="22"/>
  <c r="E182" i="22"/>
  <c r="F182" i="22"/>
  <c r="G182" i="22"/>
  <c r="H182" i="22"/>
  <c r="I182" i="22"/>
  <c r="J182" i="22"/>
  <c r="K182" i="22"/>
  <c r="L182" i="22"/>
  <c r="M182" i="22"/>
  <c r="N182" i="22"/>
  <c r="O182" i="22"/>
  <c r="P182" i="22"/>
  <c r="Q182" i="22"/>
  <c r="R182" i="22"/>
  <c r="S182" i="22"/>
  <c r="T182" i="22"/>
  <c r="U182" i="22"/>
  <c r="V182" i="22"/>
  <c r="W182" i="22"/>
  <c r="X182" i="22"/>
  <c r="Y182" i="22"/>
  <c r="Z182" i="22"/>
  <c r="AA182" i="22"/>
  <c r="AB182" i="22"/>
  <c r="AC182" i="22"/>
  <c r="AD182" i="22"/>
  <c r="AE182" i="22"/>
  <c r="AF182" i="22"/>
  <c r="AG182" i="22"/>
  <c r="AH182" i="22"/>
  <c r="AI182" i="22"/>
  <c r="AJ182" i="22"/>
  <c r="AK182" i="22"/>
  <c r="AL182" i="22"/>
  <c r="C183" i="22"/>
  <c r="D183" i="22"/>
  <c r="E183" i="22"/>
  <c r="F183" i="22"/>
  <c r="G183" i="22"/>
  <c r="H183" i="22"/>
  <c r="I183" i="22"/>
  <c r="J183" i="22"/>
  <c r="K183" i="22"/>
  <c r="L183" i="22"/>
  <c r="M183" i="22"/>
  <c r="N183" i="22"/>
  <c r="O183" i="22"/>
  <c r="P183" i="22"/>
  <c r="Q183" i="22"/>
  <c r="R183" i="22"/>
  <c r="S183" i="22"/>
  <c r="T183" i="22"/>
  <c r="U183" i="22"/>
  <c r="V183" i="22"/>
  <c r="W183" i="22"/>
  <c r="X183" i="22"/>
  <c r="Y183" i="22"/>
  <c r="Z183" i="22"/>
  <c r="AA183" i="22"/>
  <c r="AB183" i="22"/>
  <c r="AC183" i="22"/>
  <c r="AD183" i="22"/>
  <c r="AE183" i="22"/>
  <c r="AF183" i="22"/>
  <c r="AG183" i="22"/>
  <c r="AH183" i="22"/>
  <c r="AI183" i="22"/>
  <c r="AJ183" i="22"/>
  <c r="AK183" i="22"/>
  <c r="AL183" i="22"/>
  <c r="C184" i="22"/>
  <c r="D184" i="22"/>
  <c r="E184" i="22"/>
  <c r="F184" i="22"/>
  <c r="G184" i="22"/>
  <c r="H184" i="22"/>
  <c r="I184" i="22"/>
  <c r="J184" i="22"/>
  <c r="K184" i="22"/>
  <c r="L184" i="22"/>
  <c r="M184" i="22"/>
  <c r="N184" i="22"/>
  <c r="O184" i="22"/>
  <c r="P184" i="22"/>
  <c r="Q184" i="22"/>
  <c r="R184" i="22"/>
  <c r="S184" i="22"/>
  <c r="T184" i="22"/>
  <c r="U184" i="22"/>
  <c r="V184" i="22"/>
  <c r="W184" i="22"/>
  <c r="X184" i="22"/>
  <c r="Y184" i="22"/>
  <c r="Z184" i="22"/>
  <c r="AA184" i="22"/>
  <c r="AB184" i="22"/>
  <c r="AC184" i="22"/>
  <c r="AD184" i="22"/>
  <c r="AE184" i="22"/>
  <c r="AF184" i="22"/>
  <c r="AG184" i="22"/>
  <c r="AH184" i="22"/>
  <c r="AI184" i="22"/>
  <c r="AJ184" i="22"/>
  <c r="AK184" i="22"/>
  <c r="AL184" i="22"/>
  <c r="C185" i="22"/>
  <c r="D185" i="22"/>
  <c r="E185" i="22"/>
  <c r="F185" i="22"/>
  <c r="G185" i="22"/>
  <c r="H185" i="22"/>
  <c r="I185" i="22"/>
  <c r="J185" i="22"/>
  <c r="K185" i="22"/>
  <c r="L185" i="22"/>
  <c r="M185" i="22"/>
  <c r="N185" i="22"/>
  <c r="O185" i="22"/>
  <c r="P185" i="22"/>
  <c r="Q185" i="22"/>
  <c r="R185" i="22"/>
  <c r="S185" i="22"/>
  <c r="T185" i="22"/>
  <c r="U185" i="22"/>
  <c r="V185" i="22"/>
  <c r="W185" i="22"/>
  <c r="X185" i="22"/>
  <c r="Y185" i="22"/>
  <c r="Z185" i="22"/>
  <c r="AA185" i="22"/>
  <c r="AB185" i="22"/>
  <c r="AC185" i="22"/>
  <c r="AD185" i="22"/>
  <c r="AE185" i="22"/>
  <c r="AF185" i="22"/>
  <c r="AG185" i="22"/>
  <c r="AH185" i="22"/>
  <c r="AI185" i="22"/>
  <c r="AJ185" i="22"/>
  <c r="AK185" i="22"/>
  <c r="AL185" i="22"/>
  <c r="C186" i="22"/>
  <c r="D186" i="22"/>
  <c r="E186" i="22"/>
  <c r="F186" i="22"/>
  <c r="G186" i="22"/>
  <c r="H186" i="22"/>
  <c r="I186" i="22"/>
  <c r="J186" i="22"/>
  <c r="K186" i="22"/>
  <c r="L186" i="22"/>
  <c r="M186" i="22"/>
  <c r="N186" i="22"/>
  <c r="O186" i="22"/>
  <c r="P186" i="22"/>
  <c r="Q186" i="22"/>
  <c r="R186" i="22"/>
  <c r="S186" i="22"/>
  <c r="T186" i="22"/>
  <c r="U186" i="22"/>
  <c r="V186" i="22"/>
  <c r="W186" i="22"/>
  <c r="X186" i="22"/>
  <c r="Y186" i="22"/>
  <c r="Z186" i="22"/>
  <c r="AA186" i="22"/>
  <c r="AB186" i="22"/>
  <c r="AC186" i="22"/>
  <c r="AD186" i="22"/>
  <c r="AE186" i="22"/>
  <c r="AF186" i="22"/>
  <c r="AG186" i="22"/>
  <c r="AH186" i="22"/>
  <c r="AI186" i="22"/>
  <c r="AJ186" i="22"/>
  <c r="AK186" i="22"/>
  <c r="AL186" i="22"/>
  <c r="C187" i="22"/>
  <c r="D187" i="22"/>
  <c r="E187" i="22"/>
  <c r="F187" i="22"/>
  <c r="G187" i="22"/>
  <c r="H187" i="22"/>
  <c r="I187" i="22"/>
  <c r="J187" i="22"/>
  <c r="K187" i="22"/>
  <c r="L187" i="22"/>
  <c r="M187" i="22"/>
  <c r="N187" i="22"/>
  <c r="O187" i="22"/>
  <c r="P187" i="22"/>
  <c r="Q187" i="22"/>
  <c r="R187" i="22"/>
  <c r="S187" i="22"/>
  <c r="T187" i="22"/>
  <c r="U187" i="22"/>
  <c r="V187" i="22"/>
  <c r="W187" i="22"/>
  <c r="X187" i="22"/>
  <c r="Y187" i="22"/>
  <c r="Z187" i="22"/>
  <c r="AA187" i="22"/>
  <c r="AB187" i="22"/>
  <c r="AC187" i="22"/>
  <c r="AD187" i="22"/>
  <c r="AE187" i="22"/>
  <c r="AF187" i="22"/>
  <c r="AG187" i="22"/>
  <c r="AH187" i="22"/>
  <c r="AI187" i="22"/>
  <c r="AJ187" i="22"/>
  <c r="AK187" i="22"/>
  <c r="AL187" i="22"/>
  <c r="C188" i="22"/>
  <c r="D188" i="22"/>
  <c r="E188" i="22"/>
  <c r="F188" i="22"/>
  <c r="G188" i="22"/>
  <c r="H188" i="22"/>
  <c r="I188" i="22"/>
  <c r="J188" i="22"/>
  <c r="K188" i="22"/>
  <c r="L188" i="22"/>
  <c r="M188" i="22"/>
  <c r="N188" i="22"/>
  <c r="O188" i="22"/>
  <c r="P188" i="22"/>
  <c r="Q188" i="22"/>
  <c r="R188" i="22"/>
  <c r="S188" i="22"/>
  <c r="T188" i="22"/>
  <c r="U188" i="22"/>
  <c r="V188" i="22"/>
  <c r="W188" i="22"/>
  <c r="X188" i="22"/>
  <c r="Y188" i="22"/>
  <c r="Z188" i="22"/>
  <c r="AA188" i="22"/>
  <c r="AB188" i="22"/>
  <c r="AC188" i="22"/>
  <c r="AD188" i="22"/>
  <c r="AE188" i="22"/>
  <c r="AF188" i="22"/>
  <c r="AG188" i="22"/>
  <c r="AH188" i="22"/>
  <c r="AI188" i="22"/>
  <c r="AJ188" i="22"/>
  <c r="AK188" i="22"/>
  <c r="AL188" i="22"/>
  <c r="C189" i="22"/>
  <c r="D189" i="22"/>
  <c r="E189" i="22"/>
  <c r="F189" i="22"/>
  <c r="G189" i="22"/>
  <c r="H189" i="22"/>
  <c r="I189" i="22"/>
  <c r="J189" i="22"/>
  <c r="K189" i="22"/>
  <c r="L189" i="22"/>
  <c r="M189" i="22"/>
  <c r="N189" i="22"/>
  <c r="O189" i="22"/>
  <c r="P189" i="22"/>
  <c r="Q189" i="22"/>
  <c r="R189" i="22"/>
  <c r="S189" i="22"/>
  <c r="T189" i="22"/>
  <c r="U189" i="22"/>
  <c r="V189" i="22"/>
  <c r="W189" i="22"/>
  <c r="X189" i="22"/>
  <c r="Y189" i="22"/>
  <c r="Z189" i="22"/>
  <c r="AA189" i="22"/>
  <c r="AB189" i="22"/>
  <c r="AC189" i="22"/>
  <c r="AD189" i="22"/>
  <c r="AE189" i="22"/>
  <c r="AF189" i="22"/>
  <c r="AG189" i="22"/>
  <c r="AH189" i="22"/>
  <c r="AI189" i="22"/>
  <c r="AJ189" i="22"/>
  <c r="AK189" i="22"/>
  <c r="AL189" i="22"/>
  <c r="C190" i="22"/>
  <c r="D190" i="22"/>
  <c r="E190" i="22"/>
  <c r="F190" i="22"/>
  <c r="G190" i="22"/>
  <c r="H190" i="22"/>
  <c r="I190" i="22"/>
  <c r="J190" i="22"/>
  <c r="K190" i="22"/>
  <c r="L190" i="22"/>
  <c r="M190" i="22"/>
  <c r="N190" i="22"/>
  <c r="O190" i="22"/>
  <c r="P190" i="22"/>
  <c r="Q190" i="22"/>
  <c r="R190" i="22"/>
  <c r="S190" i="22"/>
  <c r="T190" i="22"/>
  <c r="U190" i="22"/>
  <c r="V190" i="22"/>
  <c r="W190" i="22"/>
  <c r="X190" i="22"/>
  <c r="Y190" i="22"/>
  <c r="Z190" i="22"/>
  <c r="AA190" i="22"/>
  <c r="AB190" i="22"/>
  <c r="AC190" i="22"/>
  <c r="AD190" i="22"/>
  <c r="AE190" i="22"/>
  <c r="AF190" i="22"/>
  <c r="AG190" i="22"/>
  <c r="AH190" i="22"/>
  <c r="AI190" i="22"/>
  <c r="AJ190" i="22"/>
  <c r="AK190" i="22"/>
  <c r="AL190" i="22"/>
  <c r="C191" i="22"/>
  <c r="D191" i="22"/>
  <c r="E191" i="22"/>
  <c r="F191" i="22"/>
  <c r="G191" i="22"/>
  <c r="H191" i="22"/>
  <c r="I191" i="22"/>
  <c r="J191" i="22"/>
  <c r="K191" i="22"/>
  <c r="L191" i="22"/>
  <c r="M191" i="22"/>
  <c r="N191" i="22"/>
  <c r="O191" i="22"/>
  <c r="P191" i="22"/>
  <c r="Q191" i="22"/>
  <c r="R191" i="22"/>
  <c r="S191" i="22"/>
  <c r="T191" i="22"/>
  <c r="U191" i="22"/>
  <c r="V191" i="22"/>
  <c r="W191" i="22"/>
  <c r="X191" i="22"/>
  <c r="Y191" i="22"/>
  <c r="Z191" i="22"/>
  <c r="AA191" i="22"/>
  <c r="AB191" i="22"/>
  <c r="AC191" i="22"/>
  <c r="AD191" i="22"/>
  <c r="AE191" i="22"/>
  <c r="AF191" i="22"/>
  <c r="AG191" i="22"/>
  <c r="AH191" i="22"/>
  <c r="AI191" i="22"/>
  <c r="AJ191" i="22"/>
  <c r="AK191" i="22"/>
  <c r="AL191" i="22"/>
  <c r="C192" i="22"/>
  <c r="D192" i="22"/>
  <c r="E192" i="22"/>
  <c r="F192" i="22"/>
  <c r="G192" i="22"/>
  <c r="H192" i="22"/>
  <c r="I192" i="22"/>
  <c r="J192" i="22"/>
  <c r="K192" i="22"/>
  <c r="L192" i="22"/>
  <c r="M192" i="22"/>
  <c r="N192" i="22"/>
  <c r="O192" i="22"/>
  <c r="P192" i="22"/>
  <c r="Q192" i="22"/>
  <c r="R192" i="22"/>
  <c r="S192" i="22"/>
  <c r="T192" i="22"/>
  <c r="U192" i="22"/>
  <c r="V192" i="22"/>
  <c r="W192" i="22"/>
  <c r="X192" i="22"/>
  <c r="Y192" i="22"/>
  <c r="Z192" i="22"/>
  <c r="AA192" i="22"/>
  <c r="AB192" i="22"/>
  <c r="AC192" i="22"/>
  <c r="AD192" i="22"/>
  <c r="AE192" i="22"/>
  <c r="AF192" i="22"/>
  <c r="AG192" i="22"/>
  <c r="AH192" i="22"/>
  <c r="AI192" i="22"/>
  <c r="AJ192" i="22"/>
  <c r="AK192" i="22"/>
  <c r="AL192" i="22"/>
  <c r="C193" i="22"/>
  <c r="D193" i="22"/>
  <c r="E193" i="22"/>
  <c r="F193" i="22"/>
  <c r="G193" i="22"/>
  <c r="H193" i="22"/>
  <c r="I193" i="22"/>
  <c r="J193" i="22"/>
  <c r="K193" i="22"/>
  <c r="L193" i="22"/>
  <c r="M193" i="22"/>
  <c r="N193" i="22"/>
  <c r="O193" i="22"/>
  <c r="P193" i="22"/>
  <c r="Q193" i="22"/>
  <c r="R193" i="22"/>
  <c r="S193" i="22"/>
  <c r="T193" i="22"/>
  <c r="U193" i="22"/>
  <c r="V193" i="22"/>
  <c r="W193" i="22"/>
  <c r="X193" i="22"/>
  <c r="Y193" i="22"/>
  <c r="Z193" i="22"/>
  <c r="AA193" i="22"/>
  <c r="AB193" i="22"/>
  <c r="AC193" i="22"/>
  <c r="AD193" i="22"/>
  <c r="AE193" i="22"/>
  <c r="AF193" i="22"/>
  <c r="AG193" i="22"/>
  <c r="AH193" i="22"/>
  <c r="AI193" i="22"/>
  <c r="AJ193" i="22"/>
  <c r="AK193" i="22"/>
  <c r="AL193" i="22"/>
  <c r="C194" i="22"/>
  <c r="D194" i="22"/>
  <c r="E194" i="22"/>
  <c r="F194" i="22"/>
  <c r="G194" i="22"/>
  <c r="H194" i="22"/>
  <c r="I194" i="22"/>
  <c r="J194" i="22"/>
  <c r="K194" i="22"/>
  <c r="L194" i="22"/>
  <c r="M194" i="22"/>
  <c r="N194" i="22"/>
  <c r="O194" i="22"/>
  <c r="P194" i="22"/>
  <c r="Q194" i="22"/>
  <c r="R194" i="22"/>
  <c r="S194" i="22"/>
  <c r="T194" i="22"/>
  <c r="U194" i="22"/>
  <c r="V194" i="22"/>
  <c r="W194" i="22"/>
  <c r="X194" i="22"/>
  <c r="Y194" i="22"/>
  <c r="Z194" i="22"/>
  <c r="AA194" i="22"/>
  <c r="AB194" i="22"/>
  <c r="AC194" i="22"/>
  <c r="AD194" i="22"/>
  <c r="AE194" i="22"/>
  <c r="AF194" i="22"/>
  <c r="AG194" i="22"/>
  <c r="AH194" i="22"/>
  <c r="AI194" i="22"/>
  <c r="AJ194" i="22"/>
  <c r="AK194" i="22"/>
  <c r="AL194" i="22"/>
  <c r="C195" i="22"/>
  <c r="D195" i="22"/>
  <c r="E195" i="22"/>
  <c r="F195" i="22"/>
  <c r="G195" i="22"/>
  <c r="H195" i="22"/>
  <c r="I195" i="22"/>
  <c r="J195" i="22"/>
  <c r="K195" i="22"/>
  <c r="L195" i="22"/>
  <c r="M195" i="22"/>
  <c r="N195" i="22"/>
  <c r="O195" i="22"/>
  <c r="P195" i="22"/>
  <c r="Q195" i="22"/>
  <c r="R195" i="22"/>
  <c r="S195" i="22"/>
  <c r="T195" i="22"/>
  <c r="U195" i="22"/>
  <c r="V195" i="22"/>
  <c r="W195" i="22"/>
  <c r="X195" i="22"/>
  <c r="Y195" i="22"/>
  <c r="Z195" i="22"/>
  <c r="AA195" i="22"/>
  <c r="AB195" i="22"/>
  <c r="AC195" i="22"/>
  <c r="AD195" i="22"/>
  <c r="AE195" i="22"/>
  <c r="AF195" i="22"/>
  <c r="AG195" i="22"/>
  <c r="AH195" i="22"/>
  <c r="AI195" i="22"/>
  <c r="AJ195" i="22"/>
  <c r="AK195" i="22"/>
  <c r="AL195" i="22"/>
  <c r="C196" i="22"/>
  <c r="D196" i="22"/>
  <c r="E196" i="22"/>
  <c r="F196" i="22"/>
  <c r="G196" i="22"/>
  <c r="H196" i="22"/>
  <c r="I196" i="22"/>
  <c r="J196" i="22"/>
  <c r="K196" i="22"/>
  <c r="L196" i="22"/>
  <c r="M196" i="22"/>
  <c r="N196" i="22"/>
  <c r="O196" i="22"/>
  <c r="P196" i="22"/>
  <c r="Q196" i="22"/>
  <c r="R196" i="22"/>
  <c r="S196" i="22"/>
  <c r="T196" i="22"/>
  <c r="U196" i="22"/>
  <c r="V196" i="22"/>
  <c r="W196" i="22"/>
  <c r="X196" i="22"/>
  <c r="Y196" i="22"/>
  <c r="Z196" i="22"/>
  <c r="AA196" i="22"/>
  <c r="AB196" i="22"/>
  <c r="AC196" i="22"/>
  <c r="AD196" i="22"/>
  <c r="AE196" i="22"/>
  <c r="AF196" i="22"/>
  <c r="AG196" i="22"/>
  <c r="AH196" i="22"/>
  <c r="AI196" i="22"/>
  <c r="AJ196" i="22"/>
  <c r="AK196" i="22"/>
  <c r="AL196" i="22"/>
  <c r="C197" i="22"/>
  <c r="D197" i="22"/>
  <c r="E197" i="22"/>
  <c r="F197" i="22"/>
  <c r="G197" i="22"/>
  <c r="H197" i="22"/>
  <c r="I197" i="22"/>
  <c r="J197" i="22"/>
  <c r="K197" i="22"/>
  <c r="L197" i="22"/>
  <c r="M197" i="22"/>
  <c r="N197" i="22"/>
  <c r="O197" i="22"/>
  <c r="P197" i="22"/>
  <c r="Q197" i="22"/>
  <c r="R197" i="22"/>
  <c r="S197" i="22"/>
  <c r="T197" i="22"/>
  <c r="U197" i="22"/>
  <c r="V197" i="22"/>
  <c r="W197" i="22"/>
  <c r="X197" i="22"/>
  <c r="Y197" i="22"/>
  <c r="Z197" i="22"/>
  <c r="AA197" i="22"/>
  <c r="AB197" i="22"/>
  <c r="AC197" i="22"/>
  <c r="AD197" i="22"/>
  <c r="AE197" i="22"/>
  <c r="AF197" i="22"/>
  <c r="AG197" i="22"/>
  <c r="AH197" i="22"/>
  <c r="AI197" i="22"/>
  <c r="AJ197" i="22"/>
  <c r="AK197" i="22"/>
  <c r="AL197" i="22"/>
  <c r="C198" i="22"/>
  <c r="D198" i="22"/>
  <c r="E198" i="22"/>
  <c r="F198" i="22"/>
  <c r="G198" i="22"/>
  <c r="H198" i="22"/>
  <c r="I198" i="22"/>
  <c r="J198" i="22"/>
  <c r="K198" i="22"/>
  <c r="L198" i="22"/>
  <c r="M198" i="22"/>
  <c r="N198" i="22"/>
  <c r="O198" i="22"/>
  <c r="P198" i="22"/>
  <c r="Q198" i="22"/>
  <c r="R198" i="22"/>
  <c r="S198" i="22"/>
  <c r="T198" i="22"/>
  <c r="U198" i="22"/>
  <c r="V198" i="22"/>
  <c r="W198" i="22"/>
  <c r="X198" i="22"/>
  <c r="Y198" i="22"/>
  <c r="Z198" i="22"/>
  <c r="AA198" i="22"/>
  <c r="AB198" i="22"/>
  <c r="AC198" i="22"/>
  <c r="AD198" i="22"/>
  <c r="AE198" i="22"/>
  <c r="AF198" i="22"/>
  <c r="AG198" i="22"/>
  <c r="AH198" i="22"/>
  <c r="AI198" i="22"/>
  <c r="AJ198" i="22"/>
  <c r="AK198" i="22"/>
  <c r="AL198" i="22"/>
  <c r="C199" i="22"/>
  <c r="D199" i="22"/>
  <c r="E199" i="22"/>
  <c r="F199" i="22"/>
  <c r="G199" i="22"/>
  <c r="H199" i="22"/>
  <c r="I199" i="22"/>
  <c r="J199" i="22"/>
  <c r="K199" i="22"/>
  <c r="L199" i="22"/>
  <c r="M199" i="22"/>
  <c r="N199" i="22"/>
  <c r="O199" i="22"/>
  <c r="P199" i="22"/>
  <c r="Q199" i="22"/>
  <c r="R199" i="22"/>
  <c r="S199" i="22"/>
  <c r="T199" i="22"/>
  <c r="U199" i="22"/>
  <c r="V199" i="22"/>
  <c r="W199" i="22"/>
  <c r="X199" i="22"/>
  <c r="Y199" i="22"/>
  <c r="Z199" i="22"/>
  <c r="AA199" i="22"/>
  <c r="AB199" i="22"/>
  <c r="AC199" i="22"/>
  <c r="AD199" i="22"/>
  <c r="AE199" i="22"/>
  <c r="AF199" i="22"/>
  <c r="AG199" i="22"/>
  <c r="AH199" i="22"/>
  <c r="AI199" i="22"/>
  <c r="AJ199" i="22"/>
  <c r="AK199" i="22"/>
  <c r="AL199" i="22"/>
  <c r="C200" i="22"/>
  <c r="D200" i="22"/>
  <c r="E200" i="22"/>
  <c r="F200" i="22"/>
  <c r="G200" i="22"/>
  <c r="H200" i="22"/>
  <c r="I200" i="22"/>
  <c r="J200" i="22"/>
  <c r="K200" i="22"/>
  <c r="L200" i="22"/>
  <c r="M200" i="22"/>
  <c r="N200" i="22"/>
  <c r="O200" i="22"/>
  <c r="P200" i="22"/>
  <c r="Q200" i="22"/>
  <c r="R200" i="22"/>
  <c r="S200" i="22"/>
  <c r="T200" i="22"/>
  <c r="U200" i="22"/>
  <c r="V200" i="22"/>
  <c r="W200" i="22"/>
  <c r="X200" i="22"/>
  <c r="Y200" i="22"/>
  <c r="Z200" i="22"/>
  <c r="AA200" i="22"/>
  <c r="AB200" i="22"/>
  <c r="AC200" i="22"/>
  <c r="AD200" i="22"/>
  <c r="AE200" i="22"/>
  <c r="AF200" i="22"/>
  <c r="AG200" i="22"/>
  <c r="AH200" i="22"/>
  <c r="AI200" i="22"/>
  <c r="AJ200" i="22"/>
  <c r="AK200" i="22"/>
  <c r="AL200" i="22"/>
  <c r="C201" i="22"/>
  <c r="D201" i="22"/>
  <c r="E201" i="22"/>
  <c r="F201" i="22"/>
  <c r="G201" i="22"/>
  <c r="H201" i="22"/>
  <c r="I201" i="22"/>
  <c r="J201" i="22"/>
  <c r="K201" i="22"/>
  <c r="L201" i="22"/>
  <c r="M201" i="22"/>
  <c r="N201" i="22"/>
  <c r="O201" i="22"/>
  <c r="P201" i="22"/>
  <c r="Q201" i="22"/>
  <c r="R201" i="22"/>
  <c r="S201" i="22"/>
  <c r="T201" i="22"/>
  <c r="U201" i="22"/>
  <c r="V201" i="22"/>
  <c r="W201" i="22"/>
  <c r="X201" i="22"/>
  <c r="Y201" i="22"/>
  <c r="Z201" i="22"/>
  <c r="AA201" i="22"/>
  <c r="AB201" i="22"/>
  <c r="AC201" i="22"/>
  <c r="AD201" i="22"/>
  <c r="AE201" i="22"/>
  <c r="AF201" i="22"/>
  <c r="AG201" i="22"/>
  <c r="AH201" i="22"/>
  <c r="AI201" i="22"/>
  <c r="AJ201" i="22"/>
  <c r="AK201" i="22"/>
  <c r="AL201" i="22"/>
  <c r="C202" i="22"/>
  <c r="D202" i="22"/>
  <c r="E202" i="22"/>
  <c r="F202" i="22"/>
  <c r="G202" i="22"/>
  <c r="H202" i="22"/>
  <c r="I202" i="22"/>
  <c r="J202" i="22"/>
  <c r="K202" i="22"/>
  <c r="L202" i="22"/>
  <c r="M202" i="22"/>
  <c r="N202" i="22"/>
  <c r="O202" i="22"/>
  <c r="P202" i="22"/>
  <c r="Q202" i="22"/>
  <c r="R202" i="22"/>
  <c r="S202" i="22"/>
  <c r="T202" i="22"/>
  <c r="U202" i="22"/>
  <c r="V202" i="22"/>
  <c r="W202" i="22"/>
  <c r="X202" i="22"/>
  <c r="Y202" i="22"/>
  <c r="Z202" i="22"/>
  <c r="AA202" i="22"/>
  <c r="AB202" i="22"/>
  <c r="AC202" i="22"/>
  <c r="AD202" i="22"/>
  <c r="AE202" i="22"/>
  <c r="AF202" i="22"/>
  <c r="AG202" i="22"/>
  <c r="AH202" i="22"/>
  <c r="AI202" i="22"/>
  <c r="AJ202" i="22"/>
  <c r="AK202" i="22"/>
  <c r="AL202" i="22"/>
  <c r="C203" i="22"/>
  <c r="D203" i="22"/>
  <c r="E203" i="22"/>
  <c r="F203" i="22"/>
  <c r="G203" i="22"/>
  <c r="H203" i="22"/>
  <c r="I203" i="22"/>
  <c r="J203" i="22"/>
  <c r="K203" i="22"/>
  <c r="L203" i="22"/>
  <c r="M203" i="22"/>
  <c r="N203" i="22"/>
  <c r="O203" i="22"/>
  <c r="P203" i="22"/>
  <c r="Q203" i="22"/>
  <c r="R203" i="22"/>
  <c r="S203" i="22"/>
  <c r="T203" i="22"/>
  <c r="U203" i="22"/>
  <c r="V203" i="22"/>
  <c r="W203" i="22"/>
  <c r="X203" i="22"/>
  <c r="Y203" i="22"/>
  <c r="Z203" i="22"/>
  <c r="AA203" i="22"/>
  <c r="AB203" i="22"/>
  <c r="AC203" i="22"/>
  <c r="AD203" i="22"/>
  <c r="AE203" i="22"/>
  <c r="AF203" i="22"/>
  <c r="AG203" i="22"/>
  <c r="AH203" i="22"/>
  <c r="AI203" i="22"/>
  <c r="AJ203" i="22"/>
  <c r="AK203" i="22"/>
  <c r="AL203" i="22"/>
  <c r="C204" i="22"/>
  <c r="D204" i="22"/>
  <c r="E204" i="22"/>
  <c r="F204" i="22"/>
  <c r="G204" i="22"/>
  <c r="H204" i="22"/>
  <c r="I204" i="22"/>
  <c r="J204" i="22"/>
  <c r="K204" i="22"/>
  <c r="L204" i="22"/>
  <c r="M204" i="22"/>
  <c r="N204" i="22"/>
  <c r="O204" i="22"/>
  <c r="P204" i="22"/>
  <c r="Q204" i="22"/>
  <c r="R204" i="22"/>
  <c r="S204" i="22"/>
  <c r="T204" i="22"/>
  <c r="U204" i="22"/>
  <c r="V204" i="22"/>
  <c r="W204" i="22"/>
  <c r="X204" i="22"/>
  <c r="Y204" i="22"/>
  <c r="Z204" i="22"/>
  <c r="AA204" i="22"/>
  <c r="AB204" i="22"/>
  <c r="AC204" i="22"/>
  <c r="AD204" i="22"/>
  <c r="AE204" i="22"/>
  <c r="AF204" i="22"/>
  <c r="AG204" i="22"/>
  <c r="AH204" i="22"/>
  <c r="AI204" i="22"/>
  <c r="AJ204" i="22"/>
  <c r="AK204" i="22"/>
  <c r="AL204" i="22"/>
  <c r="C205" i="22"/>
  <c r="D205" i="22"/>
  <c r="E205" i="22"/>
  <c r="F205" i="22"/>
  <c r="G205" i="22"/>
  <c r="H205" i="22"/>
  <c r="I205" i="22"/>
  <c r="J205" i="22"/>
  <c r="K205" i="22"/>
  <c r="L205" i="22"/>
  <c r="M205" i="22"/>
  <c r="N205" i="22"/>
  <c r="O205" i="22"/>
  <c r="P205" i="22"/>
  <c r="Q205" i="22"/>
  <c r="R205" i="22"/>
  <c r="S205" i="22"/>
  <c r="T205" i="22"/>
  <c r="U205" i="22"/>
  <c r="V205" i="22"/>
  <c r="W205" i="22"/>
  <c r="X205" i="22"/>
  <c r="Y205" i="22"/>
  <c r="Z205" i="22"/>
  <c r="AA205" i="22"/>
  <c r="AB205" i="22"/>
  <c r="AC205" i="22"/>
  <c r="AD205" i="22"/>
  <c r="AE205" i="22"/>
  <c r="AF205" i="22"/>
  <c r="AG205" i="22"/>
  <c r="AH205" i="22"/>
  <c r="AI205" i="22"/>
  <c r="AJ205" i="22"/>
  <c r="AK205" i="22"/>
  <c r="AL205" i="22"/>
  <c r="C206" i="22"/>
  <c r="D206" i="22"/>
  <c r="E206" i="22"/>
  <c r="F206" i="22"/>
  <c r="G206" i="22"/>
  <c r="H206" i="22"/>
  <c r="I206" i="22"/>
  <c r="J206" i="22"/>
  <c r="K206" i="22"/>
  <c r="L206" i="22"/>
  <c r="M206" i="22"/>
  <c r="N206" i="22"/>
  <c r="O206" i="22"/>
  <c r="P206" i="22"/>
  <c r="Q206" i="22"/>
  <c r="R206" i="22"/>
  <c r="S206" i="22"/>
  <c r="T206" i="22"/>
  <c r="U206" i="22"/>
  <c r="V206" i="22"/>
  <c r="W206" i="22"/>
  <c r="X206" i="22"/>
  <c r="Y206" i="22"/>
  <c r="Z206" i="22"/>
  <c r="AA206" i="22"/>
  <c r="AB206" i="22"/>
  <c r="AC206" i="22"/>
  <c r="AD206" i="22"/>
  <c r="AE206" i="22"/>
  <c r="AF206" i="22"/>
  <c r="AG206" i="22"/>
  <c r="AH206" i="22"/>
  <c r="AI206" i="22"/>
  <c r="AJ206" i="22"/>
  <c r="AK206" i="22"/>
  <c r="AL206" i="22"/>
  <c r="C207" i="22"/>
  <c r="D207" i="22"/>
  <c r="E207" i="22"/>
  <c r="F207" i="22"/>
  <c r="G207" i="22"/>
  <c r="H207" i="22"/>
  <c r="I207" i="22"/>
  <c r="J207" i="22"/>
  <c r="K207" i="22"/>
  <c r="L207" i="22"/>
  <c r="M207" i="22"/>
  <c r="N207" i="22"/>
  <c r="O207" i="22"/>
  <c r="P207" i="22"/>
  <c r="Q207" i="22"/>
  <c r="R207" i="22"/>
  <c r="S207" i="22"/>
  <c r="T207" i="22"/>
  <c r="U207" i="22"/>
  <c r="V207" i="22"/>
  <c r="W207" i="22"/>
  <c r="X207" i="22"/>
  <c r="Y207" i="22"/>
  <c r="Z207" i="22"/>
  <c r="AA207" i="22"/>
  <c r="AB207" i="22"/>
  <c r="AC207" i="22"/>
  <c r="AD207" i="22"/>
  <c r="AE207" i="22"/>
  <c r="AF207" i="22"/>
  <c r="AG207" i="22"/>
  <c r="AH207" i="22"/>
  <c r="AI207" i="22"/>
  <c r="AJ207" i="22"/>
  <c r="AK207" i="22"/>
  <c r="AL207" i="22"/>
  <c r="C208" i="22"/>
  <c r="D208" i="22"/>
  <c r="E208" i="22"/>
  <c r="F208" i="22"/>
  <c r="G208" i="22"/>
  <c r="H208" i="22"/>
  <c r="I208" i="22"/>
  <c r="J208" i="22"/>
  <c r="K208" i="22"/>
  <c r="L208" i="22"/>
  <c r="M208" i="22"/>
  <c r="N208" i="22"/>
  <c r="O208" i="22"/>
  <c r="P208" i="22"/>
  <c r="Q208" i="22"/>
  <c r="R208" i="22"/>
  <c r="S208" i="22"/>
  <c r="T208" i="22"/>
  <c r="U208" i="22"/>
  <c r="V208" i="22"/>
  <c r="W208" i="22"/>
  <c r="X208" i="22"/>
  <c r="Y208" i="22"/>
  <c r="Z208" i="22"/>
  <c r="AA208" i="22"/>
  <c r="AB208" i="22"/>
  <c r="AC208" i="22"/>
  <c r="AD208" i="22"/>
  <c r="AE208" i="22"/>
  <c r="AF208" i="22"/>
  <c r="AG208" i="22"/>
  <c r="AH208" i="22"/>
  <c r="AI208" i="22"/>
  <c r="AJ208" i="22"/>
  <c r="AK208" i="22"/>
  <c r="AL208" i="22"/>
  <c r="C209" i="22"/>
  <c r="D209" i="22"/>
  <c r="E209" i="22"/>
  <c r="F209" i="22"/>
  <c r="G209" i="22"/>
  <c r="H209" i="22"/>
  <c r="I209" i="22"/>
  <c r="J209" i="22"/>
  <c r="K209" i="22"/>
  <c r="L209" i="22"/>
  <c r="M209" i="22"/>
  <c r="N209" i="22"/>
  <c r="O209" i="22"/>
  <c r="P209" i="22"/>
  <c r="Q209" i="22"/>
  <c r="R209" i="22"/>
  <c r="S209" i="22"/>
  <c r="T209" i="22"/>
  <c r="U209" i="22"/>
  <c r="V209" i="22"/>
  <c r="W209" i="22"/>
  <c r="X209" i="22"/>
  <c r="Y209" i="22"/>
  <c r="Z209" i="22"/>
  <c r="AA209" i="22"/>
  <c r="AB209" i="22"/>
  <c r="AC209" i="22"/>
  <c r="AD209" i="22"/>
  <c r="AE209" i="22"/>
  <c r="AF209" i="22"/>
  <c r="AG209" i="22"/>
  <c r="AH209" i="22"/>
  <c r="AI209" i="22"/>
  <c r="AJ209" i="22"/>
  <c r="AK209" i="22"/>
  <c r="AL209" i="22"/>
  <c r="C210" i="22"/>
  <c r="D210" i="22"/>
  <c r="E210" i="22"/>
  <c r="F210" i="22"/>
  <c r="G210" i="22"/>
  <c r="H210" i="22"/>
  <c r="I210" i="22"/>
  <c r="J210" i="22"/>
  <c r="K210" i="22"/>
  <c r="L210" i="22"/>
  <c r="M210" i="22"/>
  <c r="N210" i="22"/>
  <c r="O210" i="22"/>
  <c r="P210" i="22"/>
  <c r="Q210" i="22"/>
  <c r="R210" i="22"/>
  <c r="S210" i="22"/>
  <c r="T210" i="22"/>
  <c r="U210" i="22"/>
  <c r="V210" i="22"/>
  <c r="W210" i="22"/>
  <c r="X210" i="22"/>
  <c r="Y210" i="22"/>
  <c r="Z210" i="22"/>
  <c r="AA210" i="22"/>
  <c r="AB210" i="22"/>
  <c r="AC210" i="22"/>
  <c r="AD210" i="22"/>
  <c r="AE210" i="22"/>
  <c r="AF210" i="22"/>
  <c r="AG210" i="22"/>
  <c r="AH210" i="22"/>
  <c r="AI210" i="22"/>
  <c r="AJ210" i="22"/>
  <c r="AK210" i="22"/>
  <c r="AL210" i="22"/>
  <c r="C211" i="22"/>
  <c r="D211" i="22"/>
  <c r="E211" i="22"/>
  <c r="F211" i="22"/>
  <c r="G211" i="22"/>
  <c r="H211" i="22"/>
  <c r="I211" i="22"/>
  <c r="J211" i="22"/>
  <c r="K211" i="22"/>
  <c r="L211" i="22"/>
  <c r="M211" i="22"/>
  <c r="N211" i="22"/>
  <c r="O211" i="22"/>
  <c r="P211" i="22"/>
  <c r="Q211" i="22"/>
  <c r="R211" i="22"/>
  <c r="S211" i="22"/>
  <c r="T211" i="22"/>
  <c r="U211" i="22"/>
  <c r="V211" i="22"/>
  <c r="W211" i="22"/>
  <c r="X211" i="22"/>
  <c r="Y211" i="22"/>
  <c r="Z211" i="22"/>
  <c r="AA211" i="22"/>
  <c r="AB211" i="22"/>
  <c r="AC211" i="22"/>
  <c r="AD211" i="22"/>
  <c r="AE211" i="22"/>
  <c r="AF211" i="22"/>
  <c r="AG211" i="22"/>
  <c r="AH211" i="22"/>
  <c r="AI211" i="22"/>
  <c r="AJ211" i="22"/>
  <c r="AK211" i="22"/>
  <c r="AL211" i="22"/>
  <c r="C212" i="22"/>
  <c r="D212" i="22"/>
  <c r="E212" i="22"/>
  <c r="F212" i="22"/>
  <c r="G212" i="22"/>
  <c r="H212" i="22"/>
  <c r="I212" i="22"/>
  <c r="J212" i="22"/>
  <c r="K212" i="22"/>
  <c r="L212" i="22"/>
  <c r="M212" i="22"/>
  <c r="N212" i="22"/>
  <c r="O212" i="22"/>
  <c r="P212" i="22"/>
  <c r="Q212" i="22"/>
  <c r="R212" i="22"/>
  <c r="S212" i="22"/>
  <c r="T212" i="22"/>
  <c r="U212" i="22"/>
  <c r="V212" i="22"/>
  <c r="W212" i="22"/>
  <c r="X212" i="22"/>
  <c r="Y212" i="22"/>
  <c r="Z212" i="22"/>
  <c r="AA212" i="22"/>
  <c r="AB212" i="22"/>
  <c r="AC212" i="22"/>
  <c r="AD212" i="22"/>
  <c r="AE212" i="22"/>
  <c r="AF212" i="22"/>
  <c r="AG212" i="22"/>
  <c r="AH212" i="22"/>
  <c r="AI212" i="22"/>
  <c r="AJ212" i="22"/>
  <c r="AK212" i="22"/>
  <c r="AL212" i="22"/>
  <c r="C213" i="22"/>
  <c r="D213" i="22"/>
  <c r="E213" i="22"/>
  <c r="F213" i="22"/>
  <c r="G213" i="22"/>
  <c r="H213" i="22"/>
  <c r="I213" i="22"/>
  <c r="J213" i="22"/>
  <c r="K213" i="22"/>
  <c r="L213" i="22"/>
  <c r="M213" i="22"/>
  <c r="N213" i="22"/>
  <c r="O213" i="22"/>
  <c r="P213" i="22"/>
  <c r="Q213" i="22"/>
  <c r="R213" i="22"/>
  <c r="S213" i="22"/>
  <c r="T213" i="22"/>
  <c r="U213" i="22"/>
  <c r="V213" i="22"/>
  <c r="W213" i="22"/>
  <c r="X213" i="22"/>
  <c r="Y213" i="22"/>
  <c r="Z213" i="22"/>
  <c r="AA213" i="22"/>
  <c r="AB213" i="22"/>
  <c r="AC213" i="22"/>
  <c r="AD213" i="22"/>
  <c r="AE213" i="22"/>
  <c r="AF213" i="22"/>
  <c r="AG213" i="22"/>
  <c r="AH213" i="22"/>
  <c r="AI213" i="22"/>
  <c r="AJ213" i="22"/>
  <c r="AK213" i="22"/>
  <c r="AL213" i="22"/>
  <c r="C214" i="22"/>
  <c r="D214" i="22"/>
  <c r="E214" i="22"/>
  <c r="F214" i="22"/>
  <c r="G214" i="22"/>
  <c r="H214" i="22"/>
  <c r="I214" i="22"/>
  <c r="J214" i="22"/>
  <c r="K214" i="22"/>
  <c r="L214" i="22"/>
  <c r="M214" i="22"/>
  <c r="N214" i="22"/>
  <c r="O214" i="22"/>
  <c r="P214" i="22"/>
  <c r="Q214" i="22"/>
  <c r="R214" i="22"/>
  <c r="S214" i="22"/>
  <c r="T214" i="22"/>
  <c r="U214" i="22"/>
  <c r="V214" i="22"/>
  <c r="W214" i="22"/>
  <c r="X214" i="22"/>
  <c r="Y214" i="22"/>
  <c r="Z214" i="22"/>
  <c r="AA214" i="22"/>
  <c r="AB214" i="22"/>
  <c r="AC214" i="22"/>
  <c r="AD214" i="22"/>
  <c r="AE214" i="22"/>
  <c r="AF214" i="22"/>
  <c r="AG214" i="22"/>
  <c r="AH214" i="22"/>
  <c r="AI214" i="22"/>
  <c r="AJ214" i="22"/>
  <c r="AK214" i="22"/>
  <c r="AL214" i="22"/>
  <c r="C215" i="22"/>
  <c r="D215" i="22"/>
  <c r="E215" i="22"/>
  <c r="F215" i="22"/>
  <c r="G215" i="22"/>
  <c r="H215" i="22"/>
  <c r="I215" i="22"/>
  <c r="J215" i="22"/>
  <c r="K215" i="22"/>
  <c r="L215" i="22"/>
  <c r="M215" i="22"/>
  <c r="N215" i="22"/>
  <c r="O215" i="22"/>
  <c r="P215" i="22"/>
  <c r="Q215" i="22"/>
  <c r="R215" i="22"/>
  <c r="S215" i="22"/>
  <c r="T215" i="22"/>
  <c r="U215" i="22"/>
  <c r="V215" i="22"/>
  <c r="W215" i="22"/>
  <c r="X215" i="22"/>
  <c r="Y215" i="22"/>
  <c r="Z215" i="22"/>
  <c r="AA215" i="22"/>
  <c r="AB215" i="22"/>
  <c r="AC215" i="22"/>
  <c r="AD215" i="22"/>
  <c r="AE215" i="22"/>
  <c r="AF215" i="22"/>
  <c r="AG215" i="22"/>
  <c r="AH215" i="22"/>
  <c r="AI215" i="22"/>
  <c r="AJ215" i="22"/>
  <c r="AK215" i="22"/>
  <c r="AL215" i="22"/>
  <c r="C216" i="22"/>
  <c r="D216" i="22"/>
  <c r="E216" i="22"/>
  <c r="F216" i="22"/>
  <c r="G216" i="22"/>
  <c r="H216" i="22"/>
  <c r="I216" i="22"/>
  <c r="J216" i="22"/>
  <c r="K216" i="22"/>
  <c r="L216" i="22"/>
  <c r="M216" i="22"/>
  <c r="N216" i="22"/>
  <c r="O216" i="22"/>
  <c r="P216" i="22"/>
  <c r="Q216" i="22"/>
  <c r="R216" i="22"/>
  <c r="S216" i="22"/>
  <c r="T216" i="22"/>
  <c r="U216" i="22"/>
  <c r="V216" i="22"/>
  <c r="W216" i="22"/>
  <c r="X216" i="22"/>
  <c r="Y216" i="22"/>
  <c r="Z216" i="22"/>
  <c r="AA216" i="22"/>
  <c r="AB216" i="22"/>
  <c r="AC216" i="22"/>
  <c r="AD216" i="22"/>
  <c r="AE216" i="22"/>
  <c r="AF216" i="22"/>
  <c r="AG216" i="22"/>
  <c r="AH216" i="22"/>
  <c r="AI216" i="22"/>
  <c r="AJ216" i="22"/>
  <c r="AK216" i="22"/>
  <c r="AL216" i="22"/>
  <c r="C217" i="22"/>
  <c r="D217" i="22"/>
  <c r="E217" i="22"/>
  <c r="F217" i="22"/>
  <c r="G217" i="22"/>
  <c r="H217" i="22"/>
  <c r="I217" i="22"/>
  <c r="J217" i="22"/>
  <c r="K217" i="22"/>
  <c r="L217" i="22"/>
  <c r="M217" i="22"/>
  <c r="N217" i="22"/>
  <c r="O217" i="22"/>
  <c r="P217" i="22"/>
  <c r="Q217" i="22"/>
  <c r="R217" i="22"/>
  <c r="S217" i="22"/>
  <c r="T217" i="22"/>
  <c r="U217" i="22"/>
  <c r="V217" i="22"/>
  <c r="W217" i="22"/>
  <c r="X217" i="22"/>
  <c r="Y217" i="22"/>
  <c r="Z217" i="22"/>
  <c r="AA217" i="22"/>
  <c r="AB217" i="22"/>
  <c r="AC217" i="22"/>
  <c r="AD217" i="22"/>
  <c r="AE217" i="22"/>
  <c r="AF217" i="22"/>
  <c r="AG217" i="22"/>
  <c r="AH217" i="22"/>
  <c r="AI217" i="22"/>
  <c r="AJ217" i="22"/>
  <c r="AK217" i="22"/>
  <c r="AL217" i="22"/>
  <c r="C218" i="22"/>
  <c r="D218" i="22"/>
  <c r="E218" i="22"/>
  <c r="F218" i="22"/>
  <c r="G218" i="22"/>
  <c r="H218" i="22"/>
  <c r="I218" i="22"/>
  <c r="J218" i="22"/>
  <c r="K218" i="22"/>
  <c r="L218" i="22"/>
  <c r="M218" i="22"/>
  <c r="N218" i="22"/>
  <c r="O218" i="22"/>
  <c r="P218" i="22"/>
  <c r="Q218" i="22"/>
  <c r="R218" i="22"/>
  <c r="S218" i="22"/>
  <c r="T218" i="22"/>
  <c r="U218" i="22"/>
  <c r="V218" i="22"/>
  <c r="W218" i="22"/>
  <c r="X218" i="22"/>
  <c r="Y218" i="22"/>
  <c r="Z218" i="22"/>
  <c r="AA218" i="22"/>
  <c r="AB218" i="22"/>
  <c r="AC218" i="22"/>
  <c r="AD218" i="22"/>
  <c r="AE218" i="22"/>
  <c r="AF218" i="22"/>
  <c r="AG218" i="22"/>
  <c r="AH218" i="22"/>
  <c r="AI218" i="22"/>
  <c r="AJ218" i="22"/>
  <c r="AK218" i="22"/>
  <c r="AL218" i="22"/>
  <c r="C219" i="22"/>
  <c r="D219" i="22"/>
  <c r="E219" i="22"/>
  <c r="F219" i="22"/>
  <c r="G219" i="22"/>
  <c r="H219" i="22"/>
  <c r="I219" i="22"/>
  <c r="J219" i="22"/>
  <c r="K219" i="22"/>
  <c r="L219" i="22"/>
  <c r="M219" i="22"/>
  <c r="N219" i="22"/>
  <c r="O219" i="22"/>
  <c r="P219" i="22"/>
  <c r="Q219" i="22"/>
  <c r="R219" i="22"/>
  <c r="S219" i="22"/>
  <c r="T219" i="22"/>
  <c r="U219" i="22"/>
  <c r="V219" i="22"/>
  <c r="W219" i="22"/>
  <c r="X219" i="22"/>
  <c r="Y219" i="22"/>
  <c r="Z219" i="22"/>
  <c r="AA219" i="22"/>
  <c r="AB219" i="22"/>
  <c r="AC219" i="22"/>
  <c r="AD219" i="22"/>
  <c r="AE219" i="22"/>
  <c r="AF219" i="22"/>
  <c r="AG219" i="22"/>
  <c r="AH219" i="22"/>
  <c r="AI219" i="22"/>
  <c r="AJ219" i="22"/>
  <c r="AK219" i="22"/>
  <c r="AL219" i="22"/>
  <c r="C220" i="22"/>
  <c r="D220" i="22"/>
  <c r="E220" i="22"/>
  <c r="F220" i="22"/>
  <c r="G220" i="22"/>
  <c r="H220" i="22"/>
  <c r="I220" i="22"/>
  <c r="J220" i="22"/>
  <c r="K220" i="22"/>
  <c r="L220" i="22"/>
  <c r="M220" i="22"/>
  <c r="N220" i="22"/>
  <c r="O220" i="22"/>
  <c r="P220" i="22"/>
  <c r="Q220" i="22"/>
  <c r="R220" i="22"/>
  <c r="S220" i="22"/>
  <c r="T220" i="22"/>
  <c r="U220" i="22"/>
  <c r="V220" i="22"/>
  <c r="W220" i="22"/>
  <c r="X220" i="22"/>
  <c r="Y220" i="22"/>
  <c r="Z220" i="22"/>
  <c r="AA220" i="22"/>
  <c r="AB220" i="22"/>
  <c r="AC220" i="22"/>
  <c r="AD220" i="22"/>
  <c r="AE220" i="22"/>
  <c r="AF220" i="22"/>
  <c r="AG220" i="22"/>
  <c r="AH220" i="22"/>
  <c r="AI220" i="22"/>
  <c r="AJ220" i="22"/>
  <c r="AK220" i="22"/>
  <c r="AL220" i="22"/>
  <c r="C221" i="22"/>
  <c r="D221" i="22"/>
  <c r="E221" i="22"/>
  <c r="F221" i="22"/>
  <c r="G221" i="22"/>
  <c r="H221" i="22"/>
  <c r="I221" i="22"/>
  <c r="J221" i="22"/>
  <c r="K221" i="22"/>
  <c r="L221" i="22"/>
  <c r="M221" i="22"/>
  <c r="N221" i="22"/>
  <c r="O221" i="22"/>
  <c r="P221" i="22"/>
  <c r="Q221" i="22"/>
  <c r="R221" i="22"/>
  <c r="S221" i="22"/>
  <c r="T221" i="22"/>
  <c r="U221" i="22"/>
  <c r="V221" i="22"/>
  <c r="W221" i="22"/>
  <c r="X221" i="22"/>
  <c r="Y221" i="22"/>
  <c r="Z221" i="22"/>
  <c r="AA221" i="22"/>
  <c r="AB221" i="22"/>
  <c r="AC221" i="22"/>
  <c r="AD221" i="22"/>
  <c r="AE221" i="22"/>
  <c r="AF221" i="22"/>
  <c r="AG221" i="22"/>
  <c r="AH221" i="22"/>
  <c r="AI221" i="22"/>
  <c r="AJ221" i="22"/>
  <c r="AK221" i="22"/>
  <c r="AL221" i="22"/>
  <c r="C222" i="22"/>
  <c r="D222" i="22"/>
  <c r="E222" i="22"/>
  <c r="F222" i="22"/>
  <c r="G222" i="22"/>
  <c r="H222" i="22"/>
  <c r="I222" i="22"/>
  <c r="J222" i="22"/>
  <c r="K222" i="22"/>
  <c r="L222" i="22"/>
  <c r="M222" i="22"/>
  <c r="N222" i="22"/>
  <c r="O222" i="22"/>
  <c r="P222" i="22"/>
  <c r="Q222" i="22"/>
  <c r="R222" i="22"/>
  <c r="S222" i="22"/>
  <c r="T222" i="22"/>
  <c r="U222" i="22"/>
  <c r="V222" i="22"/>
  <c r="W222" i="22"/>
  <c r="X222" i="22"/>
  <c r="Y222" i="22"/>
  <c r="Z222" i="22"/>
  <c r="AA222" i="22"/>
  <c r="AB222" i="22"/>
  <c r="AC222" i="22"/>
  <c r="AD222" i="22"/>
  <c r="AE222" i="22"/>
  <c r="AF222" i="22"/>
  <c r="AG222" i="22"/>
  <c r="AH222" i="22"/>
  <c r="AI222" i="22"/>
  <c r="AJ222" i="22"/>
  <c r="AK222" i="22"/>
  <c r="AL222" i="22"/>
  <c r="C223" i="22"/>
  <c r="D223" i="22"/>
  <c r="E223" i="22"/>
  <c r="F223" i="22"/>
  <c r="G223" i="22"/>
  <c r="H223" i="22"/>
  <c r="I223" i="22"/>
  <c r="J223" i="22"/>
  <c r="K223" i="22"/>
  <c r="L223" i="22"/>
  <c r="M223" i="22"/>
  <c r="N223" i="22"/>
  <c r="O223" i="22"/>
  <c r="P223" i="22"/>
  <c r="Q223" i="22"/>
  <c r="R223" i="22"/>
  <c r="S223" i="22"/>
  <c r="T223" i="22"/>
  <c r="U223" i="22"/>
  <c r="V223" i="22"/>
  <c r="W223" i="22"/>
  <c r="X223" i="22"/>
  <c r="Y223" i="22"/>
  <c r="Z223" i="22"/>
  <c r="AA223" i="22"/>
  <c r="AB223" i="22"/>
  <c r="AC223" i="22"/>
  <c r="AD223" i="22"/>
  <c r="AE223" i="22"/>
  <c r="AF223" i="22"/>
  <c r="AG223" i="22"/>
  <c r="AH223" i="22"/>
  <c r="AI223" i="22"/>
  <c r="AJ223" i="22"/>
  <c r="AK223" i="22"/>
  <c r="AL223" i="22"/>
  <c r="C224" i="22"/>
  <c r="D224" i="22"/>
  <c r="E224" i="22"/>
  <c r="F224" i="22"/>
  <c r="G224" i="22"/>
  <c r="H224" i="22"/>
  <c r="I224" i="22"/>
  <c r="J224" i="22"/>
  <c r="K224" i="22"/>
  <c r="L224" i="22"/>
  <c r="M224" i="22"/>
  <c r="N224" i="22"/>
  <c r="O224" i="22"/>
  <c r="P224" i="22"/>
  <c r="Q224" i="22"/>
  <c r="R224" i="22"/>
  <c r="S224" i="22"/>
  <c r="T224" i="22"/>
  <c r="U224" i="22"/>
  <c r="V224" i="22"/>
  <c r="W224" i="22"/>
  <c r="X224" i="22"/>
  <c r="Y224" i="22"/>
  <c r="Z224" i="22"/>
  <c r="AA224" i="22"/>
  <c r="AB224" i="22"/>
  <c r="AC224" i="22"/>
  <c r="AD224" i="22"/>
  <c r="AE224" i="22"/>
  <c r="AF224" i="22"/>
  <c r="AG224" i="22"/>
  <c r="AH224" i="22"/>
  <c r="AI224" i="22"/>
  <c r="AJ224" i="22"/>
  <c r="AK224" i="22"/>
  <c r="AL224" i="22"/>
  <c r="C225" i="22"/>
  <c r="D225" i="22"/>
  <c r="E225" i="22"/>
  <c r="F225" i="22"/>
  <c r="G225" i="22"/>
  <c r="H225" i="22"/>
  <c r="I225" i="22"/>
  <c r="J225" i="22"/>
  <c r="K225" i="22"/>
  <c r="L225" i="22"/>
  <c r="M225" i="22"/>
  <c r="N225" i="22"/>
  <c r="O225" i="22"/>
  <c r="P225" i="22"/>
  <c r="Q225" i="22"/>
  <c r="R225" i="22"/>
  <c r="S225" i="22"/>
  <c r="T225" i="22"/>
  <c r="U225" i="22"/>
  <c r="V225" i="22"/>
  <c r="W225" i="22"/>
  <c r="X225" i="22"/>
  <c r="Y225" i="22"/>
  <c r="Z225" i="22"/>
  <c r="AA225" i="22"/>
  <c r="AB225" i="22"/>
  <c r="AC225" i="22"/>
  <c r="AD225" i="22"/>
  <c r="AE225" i="22"/>
  <c r="AF225" i="22"/>
  <c r="AG225" i="22"/>
  <c r="AH225" i="22"/>
  <c r="AI225" i="22"/>
  <c r="AJ225" i="22"/>
  <c r="AK225" i="22"/>
  <c r="AL225" i="22"/>
  <c r="C226" i="22"/>
  <c r="D226" i="22"/>
  <c r="E226" i="22"/>
  <c r="F226" i="22"/>
  <c r="G226" i="22"/>
  <c r="H226" i="22"/>
  <c r="I226" i="22"/>
  <c r="J226" i="22"/>
  <c r="K226" i="22"/>
  <c r="L226" i="22"/>
  <c r="M226" i="22"/>
  <c r="N226" i="22"/>
  <c r="O226" i="22"/>
  <c r="P226" i="22"/>
  <c r="Q226" i="22"/>
  <c r="R226" i="22"/>
  <c r="S226" i="22"/>
  <c r="T226" i="22"/>
  <c r="U226" i="22"/>
  <c r="V226" i="22"/>
  <c r="W226" i="22"/>
  <c r="X226" i="22"/>
  <c r="Y226" i="22"/>
  <c r="Z226" i="22"/>
  <c r="AA226" i="22"/>
  <c r="AB226" i="22"/>
  <c r="AC226" i="22"/>
  <c r="AD226" i="22"/>
  <c r="AE226" i="22"/>
  <c r="AF226" i="22"/>
  <c r="AG226" i="22"/>
  <c r="AH226" i="22"/>
  <c r="AI226" i="22"/>
  <c r="AJ226" i="22"/>
  <c r="AK226" i="22"/>
  <c r="AL226" i="22"/>
  <c r="C227" i="22"/>
  <c r="D227" i="22"/>
  <c r="E227" i="22"/>
  <c r="F227" i="22"/>
  <c r="G227" i="22"/>
  <c r="H227" i="22"/>
  <c r="I227" i="22"/>
  <c r="J227" i="22"/>
  <c r="K227" i="22"/>
  <c r="L227" i="22"/>
  <c r="M227" i="22"/>
  <c r="N227" i="22"/>
  <c r="O227" i="22"/>
  <c r="P227" i="22"/>
  <c r="Q227" i="22"/>
  <c r="R227" i="22"/>
  <c r="S227" i="22"/>
  <c r="T227" i="22"/>
  <c r="U227" i="22"/>
  <c r="V227" i="22"/>
  <c r="W227" i="22"/>
  <c r="X227" i="22"/>
  <c r="Y227" i="22"/>
  <c r="Z227" i="22"/>
  <c r="AA227" i="22"/>
  <c r="AB227" i="22"/>
  <c r="AC227" i="22"/>
  <c r="AD227" i="22"/>
  <c r="AE227" i="22"/>
  <c r="AF227" i="22"/>
  <c r="AG227" i="22"/>
  <c r="AH227" i="22"/>
  <c r="AI227" i="22"/>
  <c r="AJ227" i="22"/>
  <c r="AK227" i="22"/>
  <c r="AL227" i="22"/>
  <c r="C228" i="22"/>
  <c r="D228" i="22"/>
  <c r="E228" i="22"/>
  <c r="F228" i="22"/>
  <c r="G228" i="22"/>
  <c r="H228" i="22"/>
  <c r="I228" i="22"/>
  <c r="J228" i="22"/>
  <c r="K228" i="22"/>
  <c r="L228" i="22"/>
  <c r="M228" i="22"/>
  <c r="N228" i="22"/>
  <c r="O228" i="22"/>
  <c r="P228" i="22"/>
  <c r="Q228" i="22"/>
  <c r="R228" i="22"/>
  <c r="S228" i="22"/>
  <c r="T228" i="22"/>
  <c r="U228" i="22"/>
  <c r="V228" i="22"/>
  <c r="W228" i="22"/>
  <c r="X228" i="22"/>
  <c r="Y228" i="22"/>
  <c r="Z228" i="22"/>
  <c r="AA228" i="22"/>
  <c r="AB228" i="22"/>
  <c r="AC228" i="22"/>
  <c r="AD228" i="22"/>
  <c r="AE228" i="22"/>
  <c r="AF228" i="22"/>
  <c r="AG228" i="22"/>
  <c r="AH228" i="22"/>
  <c r="AI228" i="22"/>
  <c r="AJ228" i="22"/>
  <c r="AK228" i="22"/>
  <c r="AL228" i="22"/>
  <c r="C229" i="22"/>
  <c r="D229" i="22"/>
  <c r="E229" i="22"/>
  <c r="F229" i="22"/>
  <c r="G229" i="22"/>
  <c r="H229" i="22"/>
  <c r="I229" i="22"/>
  <c r="J229" i="22"/>
  <c r="K229" i="22"/>
  <c r="L229" i="22"/>
  <c r="M229" i="22"/>
  <c r="N229" i="22"/>
  <c r="O229" i="22"/>
  <c r="P229" i="22"/>
  <c r="Q229" i="22"/>
  <c r="R229" i="22"/>
  <c r="S229" i="22"/>
  <c r="T229" i="22"/>
  <c r="U229" i="22"/>
  <c r="V229" i="22"/>
  <c r="W229" i="22"/>
  <c r="X229" i="22"/>
  <c r="Y229" i="22"/>
  <c r="Z229" i="22"/>
  <c r="AA229" i="22"/>
  <c r="AB229" i="22"/>
  <c r="AC229" i="22"/>
  <c r="AD229" i="22"/>
  <c r="AE229" i="22"/>
  <c r="AF229" i="22"/>
  <c r="AG229" i="22"/>
  <c r="AH229" i="22"/>
  <c r="AI229" i="22"/>
  <c r="AJ229" i="22"/>
  <c r="AK229" i="22"/>
  <c r="AL229" i="22"/>
  <c r="C230" i="22"/>
  <c r="D230" i="22"/>
  <c r="E230" i="22"/>
  <c r="F230" i="22"/>
  <c r="G230" i="22"/>
  <c r="H230" i="22"/>
  <c r="I230" i="22"/>
  <c r="J230" i="22"/>
  <c r="K230" i="22"/>
  <c r="L230" i="22"/>
  <c r="M230" i="22"/>
  <c r="N230" i="22"/>
  <c r="O230" i="22"/>
  <c r="P230" i="22"/>
  <c r="Q230" i="22"/>
  <c r="R230" i="22"/>
  <c r="S230" i="22"/>
  <c r="T230" i="22"/>
  <c r="U230" i="22"/>
  <c r="V230" i="22"/>
  <c r="W230" i="22"/>
  <c r="X230" i="22"/>
  <c r="Y230" i="22"/>
  <c r="Z230" i="22"/>
  <c r="AA230" i="22"/>
  <c r="AB230" i="22"/>
  <c r="AC230" i="22"/>
  <c r="AD230" i="22"/>
  <c r="AE230" i="22"/>
  <c r="AF230" i="22"/>
  <c r="AG230" i="22"/>
  <c r="AH230" i="22"/>
  <c r="AI230" i="22"/>
  <c r="AJ230" i="22"/>
  <c r="AK230" i="22"/>
  <c r="AL230" i="22"/>
  <c r="C231" i="22"/>
  <c r="D231" i="22"/>
  <c r="E231" i="22"/>
  <c r="F231" i="22"/>
  <c r="G231" i="22"/>
  <c r="H231" i="22"/>
  <c r="I231" i="22"/>
  <c r="J231" i="22"/>
  <c r="K231" i="22"/>
  <c r="L231" i="22"/>
  <c r="M231" i="22"/>
  <c r="N231" i="22"/>
  <c r="O231" i="22"/>
  <c r="P231" i="22"/>
  <c r="Q231" i="22"/>
  <c r="R231" i="22"/>
  <c r="S231" i="22"/>
  <c r="T231" i="22"/>
  <c r="U231" i="22"/>
  <c r="V231" i="22"/>
  <c r="W231" i="22"/>
  <c r="X231" i="22"/>
  <c r="Y231" i="22"/>
  <c r="Z231" i="22"/>
  <c r="AA231" i="22"/>
  <c r="AB231" i="22"/>
  <c r="AC231" i="22"/>
  <c r="AD231" i="22"/>
  <c r="AE231" i="22"/>
  <c r="AF231" i="22"/>
  <c r="AG231" i="22"/>
  <c r="AH231" i="22"/>
  <c r="AI231" i="22"/>
  <c r="AJ231" i="22"/>
  <c r="AK231" i="22"/>
  <c r="AL231" i="22"/>
  <c r="C232" i="22"/>
  <c r="D232" i="22"/>
  <c r="E232" i="22"/>
  <c r="F232" i="22"/>
  <c r="G232" i="22"/>
  <c r="H232" i="22"/>
  <c r="I232" i="22"/>
  <c r="J232" i="22"/>
  <c r="K232" i="22"/>
  <c r="L232" i="22"/>
  <c r="M232" i="22"/>
  <c r="N232" i="22"/>
  <c r="O232" i="22"/>
  <c r="P232" i="22"/>
  <c r="Q232" i="22"/>
  <c r="R232" i="22"/>
  <c r="S232" i="22"/>
  <c r="T232" i="22"/>
  <c r="U232" i="22"/>
  <c r="V232" i="22"/>
  <c r="W232" i="22"/>
  <c r="X232" i="22"/>
  <c r="Y232" i="22"/>
  <c r="Z232" i="22"/>
  <c r="AA232" i="22"/>
  <c r="AB232" i="22"/>
  <c r="AC232" i="22"/>
  <c r="AD232" i="22"/>
  <c r="AE232" i="22"/>
  <c r="AF232" i="22"/>
  <c r="AG232" i="22"/>
  <c r="AH232" i="22"/>
  <c r="AI232" i="22"/>
  <c r="AJ232" i="22"/>
  <c r="AK232" i="22"/>
  <c r="AL232" i="22"/>
  <c r="C233" i="22"/>
  <c r="D233" i="22"/>
  <c r="E233" i="22"/>
  <c r="F233" i="22"/>
  <c r="G233" i="22"/>
  <c r="H233" i="22"/>
  <c r="I233" i="22"/>
  <c r="J233" i="22"/>
  <c r="K233" i="22"/>
  <c r="L233" i="22"/>
  <c r="M233" i="22"/>
  <c r="N233" i="22"/>
  <c r="O233" i="22"/>
  <c r="P233" i="22"/>
  <c r="Q233" i="22"/>
  <c r="R233" i="22"/>
  <c r="S233" i="22"/>
  <c r="T233" i="22"/>
  <c r="U233" i="22"/>
  <c r="V233" i="22"/>
  <c r="W233" i="22"/>
  <c r="X233" i="22"/>
  <c r="Y233" i="22"/>
  <c r="Z233" i="22"/>
  <c r="AA233" i="22"/>
  <c r="AB233" i="22"/>
  <c r="AC233" i="22"/>
  <c r="AD233" i="22"/>
  <c r="AE233" i="22"/>
  <c r="AF233" i="22"/>
  <c r="AG233" i="22"/>
  <c r="AH233" i="22"/>
  <c r="AI233" i="22"/>
  <c r="AJ233" i="22"/>
  <c r="AK233" i="22"/>
  <c r="AL233" i="22"/>
  <c r="C234" i="22"/>
  <c r="D234" i="22"/>
  <c r="E234" i="22"/>
  <c r="F234" i="22"/>
  <c r="G234" i="22"/>
  <c r="H234" i="22"/>
  <c r="I234" i="22"/>
  <c r="J234" i="22"/>
  <c r="K234" i="22"/>
  <c r="L234" i="22"/>
  <c r="M234" i="22"/>
  <c r="N234" i="22"/>
  <c r="O234" i="22"/>
  <c r="P234" i="22"/>
  <c r="Q234" i="22"/>
  <c r="R234" i="22"/>
  <c r="S234" i="22"/>
  <c r="T234" i="22"/>
  <c r="U234" i="22"/>
  <c r="V234" i="22"/>
  <c r="W234" i="22"/>
  <c r="X234" i="22"/>
  <c r="Y234" i="22"/>
  <c r="Z234" i="22"/>
  <c r="AA234" i="22"/>
  <c r="AB234" i="22"/>
  <c r="AC234" i="22"/>
  <c r="AD234" i="22"/>
  <c r="AE234" i="22"/>
  <c r="AF234" i="22"/>
  <c r="AG234" i="22"/>
  <c r="AH234" i="22"/>
  <c r="AI234" i="22"/>
  <c r="AJ234" i="22"/>
  <c r="AK234" i="22"/>
  <c r="AL234" i="22"/>
  <c r="C235" i="22"/>
  <c r="D235" i="22"/>
  <c r="E235" i="22"/>
  <c r="F235" i="22"/>
  <c r="G235" i="22"/>
  <c r="H235" i="22"/>
  <c r="I235" i="22"/>
  <c r="J235" i="22"/>
  <c r="K235" i="22"/>
  <c r="L235" i="22"/>
  <c r="M235" i="22"/>
  <c r="N235" i="22"/>
  <c r="O235" i="22"/>
  <c r="P235" i="22"/>
  <c r="Q235" i="22"/>
  <c r="R235" i="22"/>
  <c r="S235" i="22"/>
  <c r="T235" i="22"/>
  <c r="U235" i="22"/>
  <c r="V235" i="22"/>
  <c r="W235" i="22"/>
  <c r="X235" i="22"/>
  <c r="Y235" i="22"/>
  <c r="Z235" i="22"/>
  <c r="AA235" i="22"/>
  <c r="AB235" i="22"/>
  <c r="AC235" i="22"/>
  <c r="AD235" i="22"/>
  <c r="AE235" i="22"/>
  <c r="AF235" i="22"/>
  <c r="AG235" i="22"/>
  <c r="AH235" i="22"/>
  <c r="AI235" i="22"/>
  <c r="AJ235" i="22"/>
  <c r="AK235" i="22"/>
  <c r="AL235" i="22"/>
  <c r="C236" i="22"/>
  <c r="D236" i="22"/>
  <c r="E236" i="22"/>
  <c r="F236" i="22"/>
  <c r="G236" i="22"/>
  <c r="H236" i="22"/>
  <c r="I236" i="22"/>
  <c r="J236" i="22"/>
  <c r="K236" i="22"/>
  <c r="L236" i="22"/>
  <c r="M236" i="22"/>
  <c r="N236" i="22"/>
  <c r="O236" i="22"/>
  <c r="P236" i="22"/>
  <c r="Q236" i="22"/>
  <c r="R236" i="22"/>
  <c r="S236" i="22"/>
  <c r="T236" i="22"/>
  <c r="U236" i="22"/>
  <c r="V236" i="22"/>
  <c r="W236" i="22"/>
  <c r="X236" i="22"/>
  <c r="Y236" i="22"/>
  <c r="Z236" i="22"/>
  <c r="AA236" i="22"/>
  <c r="AB236" i="22"/>
  <c r="AC236" i="22"/>
  <c r="AD236" i="22"/>
  <c r="AE236" i="22"/>
  <c r="AF236" i="22"/>
  <c r="AG236" i="22"/>
  <c r="AH236" i="22"/>
  <c r="AI236" i="22"/>
  <c r="AJ236" i="22"/>
  <c r="AK236" i="22"/>
  <c r="AL236" i="22"/>
  <c r="C237" i="22"/>
  <c r="D237" i="22"/>
  <c r="E237" i="22"/>
  <c r="F237" i="22"/>
  <c r="G237" i="22"/>
  <c r="H237" i="22"/>
  <c r="I237" i="22"/>
  <c r="J237" i="22"/>
  <c r="K237" i="22"/>
  <c r="L237" i="22"/>
  <c r="M237" i="22"/>
  <c r="N237" i="22"/>
  <c r="O237" i="22"/>
  <c r="P237" i="22"/>
  <c r="Q237" i="22"/>
  <c r="R237" i="22"/>
  <c r="S237" i="22"/>
  <c r="T237" i="22"/>
  <c r="U237" i="22"/>
  <c r="V237" i="22"/>
  <c r="W237" i="22"/>
  <c r="X237" i="22"/>
  <c r="Y237" i="22"/>
  <c r="Z237" i="22"/>
  <c r="AA237" i="22"/>
  <c r="AB237" i="22"/>
  <c r="AC237" i="22"/>
  <c r="AD237" i="22"/>
  <c r="AE237" i="22"/>
  <c r="AF237" i="22"/>
  <c r="AG237" i="22"/>
  <c r="AH237" i="22"/>
  <c r="AI237" i="22"/>
  <c r="AJ237" i="22"/>
  <c r="AK237" i="22"/>
  <c r="AL237" i="22"/>
  <c r="C238" i="22"/>
  <c r="D238" i="22"/>
  <c r="E238" i="22"/>
  <c r="F238" i="22"/>
  <c r="G238" i="22"/>
  <c r="H238" i="22"/>
  <c r="I238" i="22"/>
  <c r="J238" i="22"/>
  <c r="K238" i="22"/>
  <c r="L238" i="22"/>
  <c r="M238" i="22"/>
  <c r="N238" i="22"/>
  <c r="O238" i="22"/>
  <c r="P238" i="22"/>
  <c r="Q238" i="22"/>
  <c r="R238" i="22"/>
  <c r="S238" i="22"/>
  <c r="T238" i="22"/>
  <c r="U238" i="22"/>
  <c r="V238" i="22"/>
  <c r="W238" i="22"/>
  <c r="X238" i="22"/>
  <c r="Y238" i="22"/>
  <c r="Z238" i="22"/>
  <c r="AA238" i="22"/>
  <c r="AB238" i="22"/>
  <c r="AC238" i="22"/>
  <c r="AD238" i="22"/>
  <c r="AE238" i="22"/>
  <c r="AF238" i="22"/>
  <c r="AG238" i="22"/>
  <c r="AH238" i="22"/>
  <c r="AI238" i="22"/>
  <c r="AJ238" i="22"/>
  <c r="AK238" i="22"/>
  <c r="AL238" i="22"/>
  <c r="C239" i="22"/>
  <c r="D239" i="22"/>
  <c r="E239" i="22"/>
  <c r="F239" i="22"/>
  <c r="G239" i="22"/>
  <c r="H239" i="22"/>
  <c r="I239" i="22"/>
  <c r="J239" i="22"/>
  <c r="K239" i="22"/>
  <c r="L239" i="22"/>
  <c r="M239" i="22"/>
  <c r="N239" i="22"/>
  <c r="O239" i="22"/>
  <c r="P239" i="22"/>
  <c r="Q239" i="22"/>
  <c r="R239" i="22"/>
  <c r="S239" i="22"/>
  <c r="T239" i="22"/>
  <c r="U239" i="22"/>
  <c r="V239" i="22"/>
  <c r="W239" i="22"/>
  <c r="X239" i="22"/>
  <c r="Y239" i="22"/>
  <c r="Z239" i="22"/>
  <c r="AA239" i="22"/>
  <c r="AB239" i="22"/>
  <c r="AC239" i="22"/>
  <c r="AD239" i="22"/>
  <c r="AE239" i="22"/>
  <c r="AF239" i="22"/>
  <c r="AG239" i="22"/>
  <c r="AH239" i="22"/>
  <c r="AI239" i="22"/>
  <c r="AJ239" i="22"/>
  <c r="AK239" i="22"/>
  <c r="AL239" i="22"/>
  <c r="C240" i="22"/>
  <c r="D240" i="22"/>
  <c r="E240" i="22"/>
  <c r="F240" i="22"/>
  <c r="G240" i="22"/>
  <c r="H240" i="22"/>
  <c r="I240" i="22"/>
  <c r="J240" i="22"/>
  <c r="K240" i="22"/>
  <c r="L240" i="22"/>
  <c r="M240" i="22"/>
  <c r="N240" i="22"/>
  <c r="O240" i="22"/>
  <c r="P240" i="22"/>
  <c r="Q240" i="22"/>
  <c r="R240" i="22"/>
  <c r="S240" i="22"/>
  <c r="T240" i="22"/>
  <c r="U240" i="22"/>
  <c r="V240" i="22"/>
  <c r="W240" i="22"/>
  <c r="X240" i="22"/>
  <c r="Y240" i="22"/>
  <c r="Z240" i="22"/>
  <c r="AA240" i="22"/>
  <c r="AB240" i="22"/>
  <c r="AC240" i="22"/>
  <c r="AD240" i="22"/>
  <c r="AE240" i="22"/>
  <c r="AF240" i="22"/>
  <c r="AG240" i="22"/>
  <c r="AH240" i="22"/>
  <c r="AI240" i="22"/>
  <c r="AJ240" i="22"/>
  <c r="AK240" i="22"/>
  <c r="AL240" i="22"/>
  <c r="C241" i="22"/>
  <c r="D241" i="22"/>
  <c r="E241" i="22"/>
  <c r="F241" i="22"/>
  <c r="G241" i="22"/>
  <c r="H241" i="22"/>
  <c r="I241" i="22"/>
  <c r="J241" i="22"/>
  <c r="K241" i="22"/>
  <c r="L241" i="22"/>
  <c r="M241" i="22"/>
  <c r="N241" i="22"/>
  <c r="O241" i="22"/>
  <c r="P241" i="22"/>
  <c r="Q241" i="22"/>
  <c r="R241" i="22"/>
  <c r="S241" i="22"/>
  <c r="T241" i="22"/>
  <c r="U241" i="22"/>
  <c r="V241" i="22"/>
  <c r="W241" i="22"/>
  <c r="X241" i="22"/>
  <c r="Y241" i="22"/>
  <c r="Z241" i="22"/>
  <c r="AA241" i="22"/>
  <c r="AB241" i="22"/>
  <c r="AC241" i="22"/>
  <c r="AD241" i="22"/>
  <c r="AE241" i="22"/>
  <c r="AF241" i="22"/>
  <c r="AG241" i="22"/>
  <c r="AH241" i="22"/>
  <c r="AI241" i="22"/>
  <c r="AJ241" i="22"/>
  <c r="AK241" i="22"/>
  <c r="AL241" i="22"/>
  <c r="C242" i="22"/>
  <c r="D242" i="22"/>
  <c r="E242" i="22"/>
  <c r="F242" i="22"/>
  <c r="G242" i="22"/>
  <c r="H242" i="22"/>
  <c r="I242" i="22"/>
  <c r="J242" i="22"/>
  <c r="K242" i="22"/>
  <c r="L242" i="22"/>
  <c r="M242" i="22"/>
  <c r="N242" i="22"/>
  <c r="O242" i="22"/>
  <c r="P242" i="22"/>
  <c r="Q242" i="22"/>
  <c r="R242" i="22"/>
  <c r="S242" i="22"/>
  <c r="T242" i="22"/>
  <c r="U242" i="22"/>
  <c r="V242" i="22"/>
  <c r="W242" i="22"/>
  <c r="X242" i="22"/>
  <c r="Y242" i="22"/>
  <c r="Z242" i="22"/>
  <c r="AA242" i="22"/>
  <c r="AB242" i="22"/>
  <c r="AC242" i="22"/>
  <c r="AD242" i="22"/>
  <c r="AE242" i="22"/>
  <c r="AF242" i="22"/>
  <c r="AG242" i="22"/>
  <c r="AH242" i="22"/>
  <c r="AI242" i="22"/>
  <c r="AJ242" i="22"/>
  <c r="AK242" i="22"/>
  <c r="AL242" i="22"/>
  <c r="C243" i="22"/>
  <c r="D243" i="22"/>
  <c r="E243" i="22"/>
  <c r="F243" i="22"/>
  <c r="G243" i="22"/>
  <c r="H243" i="22"/>
  <c r="I243" i="22"/>
  <c r="J243" i="22"/>
  <c r="K243" i="22"/>
  <c r="L243" i="22"/>
  <c r="M243" i="22"/>
  <c r="N243" i="22"/>
  <c r="O243" i="22"/>
  <c r="P243" i="22"/>
  <c r="Q243" i="22"/>
  <c r="R243" i="22"/>
  <c r="S243" i="22"/>
  <c r="T243" i="22"/>
  <c r="U243" i="22"/>
  <c r="V243" i="22"/>
  <c r="W243" i="22"/>
  <c r="X243" i="22"/>
  <c r="Y243" i="22"/>
  <c r="Z243" i="22"/>
  <c r="AA243" i="22"/>
  <c r="AB243" i="22"/>
  <c r="AC243" i="22"/>
  <c r="AD243" i="22"/>
  <c r="AE243" i="22"/>
  <c r="AF243" i="22"/>
  <c r="AG243" i="22"/>
  <c r="AH243" i="22"/>
  <c r="AI243" i="22"/>
  <c r="AJ243" i="22"/>
  <c r="AK243" i="22"/>
  <c r="AL243" i="22"/>
  <c r="C244" i="22"/>
  <c r="D244" i="22"/>
  <c r="E244" i="22"/>
  <c r="F244" i="22"/>
  <c r="G244" i="22"/>
  <c r="H244" i="22"/>
  <c r="I244" i="22"/>
  <c r="J244" i="22"/>
  <c r="K244" i="22"/>
  <c r="L244" i="22"/>
  <c r="M244" i="22"/>
  <c r="N244" i="22"/>
  <c r="O244" i="22"/>
  <c r="P244" i="22"/>
  <c r="Q244" i="22"/>
  <c r="R244" i="22"/>
  <c r="S244" i="22"/>
  <c r="T244" i="22"/>
  <c r="U244" i="22"/>
  <c r="V244" i="22"/>
  <c r="W244" i="22"/>
  <c r="X244" i="22"/>
  <c r="Y244" i="22"/>
  <c r="Z244" i="22"/>
  <c r="AA244" i="22"/>
  <c r="AB244" i="22"/>
  <c r="AC244" i="22"/>
  <c r="AD244" i="22"/>
  <c r="AE244" i="22"/>
  <c r="AF244" i="22"/>
  <c r="AG244" i="22"/>
  <c r="AH244" i="22"/>
  <c r="AI244" i="22"/>
  <c r="AJ244" i="22"/>
  <c r="AK244" i="22"/>
  <c r="AL244" i="22"/>
  <c r="C245" i="22"/>
  <c r="D245" i="22"/>
  <c r="E245" i="22"/>
  <c r="F245" i="22"/>
  <c r="G245" i="22"/>
  <c r="H245" i="22"/>
  <c r="I245" i="22"/>
  <c r="J245" i="22"/>
  <c r="K245" i="22"/>
  <c r="L245" i="22"/>
  <c r="M245" i="22"/>
  <c r="N245" i="22"/>
  <c r="O245" i="22"/>
  <c r="P245" i="22"/>
  <c r="Q245" i="22"/>
  <c r="R245" i="22"/>
  <c r="S245" i="22"/>
  <c r="T245" i="22"/>
  <c r="U245" i="22"/>
  <c r="V245" i="22"/>
  <c r="W245" i="22"/>
  <c r="X245" i="22"/>
  <c r="Y245" i="22"/>
  <c r="Z245" i="22"/>
  <c r="AA245" i="22"/>
  <c r="AB245" i="22"/>
  <c r="AC245" i="22"/>
  <c r="AD245" i="22"/>
  <c r="AE245" i="22"/>
  <c r="AF245" i="22"/>
  <c r="AG245" i="22"/>
  <c r="AH245" i="22"/>
  <c r="AI245" i="22"/>
  <c r="AJ245" i="22"/>
  <c r="AK245" i="22"/>
  <c r="AL245" i="22"/>
  <c r="C246" i="22"/>
  <c r="D246" i="22"/>
  <c r="E246" i="22"/>
  <c r="F246" i="22"/>
  <c r="G246" i="22"/>
  <c r="H246" i="22"/>
  <c r="I246" i="22"/>
  <c r="J246" i="22"/>
  <c r="K246" i="22"/>
  <c r="L246" i="22"/>
  <c r="M246" i="22"/>
  <c r="N246" i="22"/>
  <c r="O246" i="22"/>
  <c r="P246" i="22"/>
  <c r="Q246" i="22"/>
  <c r="R246" i="22"/>
  <c r="S246" i="22"/>
  <c r="T246" i="22"/>
  <c r="U246" i="22"/>
  <c r="V246" i="22"/>
  <c r="W246" i="22"/>
  <c r="X246" i="22"/>
  <c r="Y246" i="22"/>
  <c r="Z246" i="22"/>
  <c r="AA246" i="22"/>
  <c r="AB246" i="22"/>
  <c r="AC246" i="22"/>
  <c r="AD246" i="22"/>
  <c r="AE246" i="22"/>
  <c r="AF246" i="22"/>
  <c r="AG246" i="22"/>
  <c r="AH246" i="22"/>
  <c r="AI246" i="22"/>
  <c r="AJ246" i="22"/>
  <c r="AK246" i="22"/>
  <c r="AL246" i="22"/>
  <c r="C247" i="22"/>
  <c r="D247" i="22"/>
  <c r="E247" i="22"/>
  <c r="F247" i="22"/>
  <c r="G247" i="22"/>
  <c r="H247" i="22"/>
  <c r="I247" i="22"/>
  <c r="J247" i="22"/>
  <c r="K247" i="22"/>
  <c r="L247" i="22"/>
  <c r="M247" i="22"/>
  <c r="N247" i="22"/>
  <c r="O247" i="22"/>
  <c r="P247" i="22"/>
  <c r="Q247" i="22"/>
  <c r="R247" i="22"/>
  <c r="S247" i="22"/>
  <c r="T247" i="22"/>
  <c r="U247" i="22"/>
  <c r="V247" i="22"/>
  <c r="W247" i="22"/>
  <c r="X247" i="22"/>
  <c r="Y247" i="22"/>
  <c r="Z247" i="22"/>
  <c r="AA247" i="22"/>
  <c r="AB247" i="22"/>
  <c r="AC247" i="22"/>
  <c r="AD247" i="22"/>
  <c r="AE247" i="22"/>
  <c r="AF247" i="22"/>
  <c r="AG247" i="22"/>
  <c r="AH247" i="22"/>
  <c r="AI247" i="22"/>
  <c r="AJ247" i="22"/>
  <c r="AK247" i="22"/>
  <c r="AL247" i="22"/>
  <c r="C248" i="22"/>
  <c r="D248" i="22"/>
  <c r="E248" i="22"/>
  <c r="F248" i="22"/>
  <c r="G248" i="22"/>
  <c r="H248" i="22"/>
  <c r="I248" i="22"/>
  <c r="J248" i="22"/>
  <c r="K248" i="22"/>
  <c r="L248" i="22"/>
  <c r="M248" i="22"/>
  <c r="N248" i="22"/>
  <c r="O248" i="22"/>
  <c r="P248" i="22"/>
  <c r="Q248" i="22"/>
  <c r="R248" i="22"/>
  <c r="S248" i="22"/>
  <c r="T248" i="22"/>
  <c r="U248" i="22"/>
  <c r="V248" i="22"/>
  <c r="W248" i="22"/>
  <c r="X248" i="22"/>
  <c r="Y248" i="22"/>
  <c r="Z248" i="22"/>
  <c r="AA248" i="22"/>
  <c r="AB248" i="22"/>
  <c r="AC248" i="22"/>
  <c r="AD248" i="22"/>
  <c r="AE248" i="22"/>
  <c r="AF248" i="22"/>
  <c r="AG248" i="22"/>
  <c r="AH248" i="22"/>
  <c r="AI248" i="22"/>
  <c r="AJ248" i="22"/>
  <c r="AK248" i="22"/>
  <c r="AL248" i="22"/>
  <c r="C249" i="22"/>
  <c r="D249" i="22"/>
  <c r="E249" i="22"/>
  <c r="F249" i="22"/>
  <c r="G249" i="22"/>
  <c r="H249" i="22"/>
  <c r="I249" i="22"/>
  <c r="J249" i="22"/>
  <c r="K249" i="22"/>
  <c r="L249" i="22"/>
  <c r="M249" i="22"/>
  <c r="N249" i="22"/>
  <c r="O249" i="22"/>
  <c r="P249" i="22"/>
  <c r="Q249" i="22"/>
  <c r="R249" i="22"/>
  <c r="S249" i="22"/>
  <c r="T249" i="22"/>
  <c r="U249" i="22"/>
  <c r="V249" i="22"/>
  <c r="W249" i="22"/>
  <c r="X249" i="22"/>
  <c r="Y249" i="22"/>
  <c r="Z249" i="22"/>
  <c r="AA249" i="22"/>
  <c r="AB249" i="22"/>
  <c r="AC249" i="22"/>
  <c r="AD249" i="22"/>
  <c r="AE249" i="22"/>
  <c r="AF249" i="22"/>
  <c r="AG249" i="22"/>
  <c r="AH249" i="22"/>
  <c r="AI249" i="22"/>
  <c r="AJ249" i="22"/>
  <c r="AK249" i="22"/>
  <c r="AL249" i="22"/>
  <c r="C250" i="22"/>
  <c r="D250" i="22"/>
  <c r="E250" i="22"/>
  <c r="F250" i="22"/>
  <c r="G250" i="22"/>
  <c r="H250" i="22"/>
  <c r="I250" i="22"/>
  <c r="J250" i="22"/>
  <c r="K250" i="22"/>
  <c r="L250" i="22"/>
  <c r="M250" i="22"/>
  <c r="N250" i="22"/>
  <c r="O250" i="22"/>
  <c r="P250" i="22"/>
  <c r="Q250" i="22"/>
  <c r="R250" i="22"/>
  <c r="S250" i="22"/>
  <c r="T250" i="22"/>
  <c r="U250" i="22"/>
  <c r="V250" i="22"/>
  <c r="W250" i="22"/>
  <c r="X250" i="22"/>
  <c r="Y250" i="22"/>
  <c r="Z250" i="22"/>
  <c r="AA250" i="22"/>
  <c r="AB250" i="22"/>
  <c r="AC250" i="22"/>
  <c r="AD250" i="22"/>
  <c r="AE250" i="22"/>
  <c r="AF250" i="22"/>
  <c r="AG250" i="22"/>
  <c r="AH250" i="22"/>
  <c r="AI250" i="22"/>
  <c r="AJ250" i="22"/>
  <c r="AK250" i="22"/>
  <c r="AL250" i="22"/>
  <c r="C251" i="22"/>
  <c r="D251" i="22"/>
  <c r="E251" i="22"/>
  <c r="F251" i="22"/>
  <c r="G251" i="22"/>
  <c r="H251" i="22"/>
  <c r="I251" i="22"/>
  <c r="J251" i="22"/>
  <c r="K251" i="22"/>
  <c r="L251" i="22"/>
  <c r="M251" i="22"/>
  <c r="N251" i="22"/>
  <c r="O251" i="22"/>
  <c r="P251" i="22"/>
  <c r="Q251" i="22"/>
  <c r="R251" i="22"/>
  <c r="S251" i="22"/>
  <c r="T251" i="22"/>
  <c r="U251" i="22"/>
  <c r="V251" i="22"/>
  <c r="W251" i="22"/>
  <c r="X251" i="22"/>
  <c r="Y251" i="22"/>
  <c r="Z251" i="22"/>
  <c r="AA251" i="22"/>
  <c r="AB251" i="22"/>
  <c r="AC251" i="22"/>
  <c r="AD251" i="22"/>
  <c r="AE251" i="22"/>
  <c r="AF251" i="22"/>
  <c r="AG251" i="22"/>
  <c r="AH251" i="22"/>
  <c r="AI251" i="22"/>
  <c r="AJ251" i="22"/>
  <c r="AK251" i="22"/>
  <c r="AL251" i="22"/>
  <c r="C252" i="22"/>
  <c r="D252" i="22"/>
  <c r="E252" i="22"/>
  <c r="F252" i="22"/>
  <c r="G252" i="22"/>
  <c r="H252" i="22"/>
  <c r="I252" i="22"/>
  <c r="J252" i="22"/>
  <c r="K252" i="22"/>
  <c r="L252" i="22"/>
  <c r="M252" i="22"/>
  <c r="N252" i="22"/>
  <c r="O252" i="22"/>
  <c r="P252" i="22"/>
  <c r="Q252" i="22"/>
  <c r="R252" i="22"/>
  <c r="S252" i="22"/>
  <c r="T252" i="22"/>
  <c r="U252" i="22"/>
  <c r="V252" i="22"/>
  <c r="W252" i="22"/>
  <c r="X252" i="22"/>
  <c r="Y252" i="22"/>
  <c r="Z252" i="22"/>
  <c r="AA252" i="22"/>
  <c r="AB252" i="22"/>
  <c r="AC252" i="22"/>
  <c r="AD252" i="22"/>
  <c r="AE252" i="22"/>
  <c r="AF252" i="22"/>
  <c r="AG252" i="22"/>
  <c r="AH252" i="22"/>
  <c r="AI252" i="22"/>
  <c r="AJ252" i="22"/>
  <c r="AK252" i="22"/>
  <c r="AL252" i="22"/>
  <c r="C253" i="22"/>
  <c r="D253" i="22"/>
  <c r="E253" i="22"/>
  <c r="F253" i="22"/>
  <c r="G253" i="22"/>
  <c r="H253" i="22"/>
  <c r="I253" i="22"/>
  <c r="J253" i="22"/>
  <c r="K253" i="22"/>
  <c r="L253" i="22"/>
  <c r="M253" i="22"/>
  <c r="N253" i="22"/>
  <c r="O253" i="22"/>
  <c r="P253" i="22"/>
  <c r="Q253" i="22"/>
  <c r="R253" i="22"/>
  <c r="S253" i="22"/>
  <c r="T253" i="22"/>
  <c r="U253" i="22"/>
  <c r="V253" i="22"/>
  <c r="W253" i="22"/>
  <c r="X253" i="22"/>
  <c r="Y253" i="22"/>
  <c r="Z253" i="22"/>
  <c r="AA253" i="22"/>
  <c r="AB253" i="22"/>
  <c r="AC253" i="22"/>
  <c r="AD253" i="22"/>
  <c r="AE253" i="22"/>
  <c r="AF253" i="22"/>
  <c r="AG253" i="22"/>
  <c r="AH253" i="22"/>
  <c r="AI253" i="22"/>
  <c r="AJ253" i="22"/>
  <c r="AK253" i="22"/>
  <c r="AL253" i="22"/>
  <c r="C254" i="22"/>
  <c r="D254" i="22"/>
  <c r="E254" i="22"/>
  <c r="F254" i="22"/>
  <c r="G254" i="22"/>
  <c r="H254" i="22"/>
  <c r="I254" i="22"/>
  <c r="J254" i="22"/>
  <c r="K254" i="22"/>
  <c r="L254" i="22"/>
  <c r="M254" i="22"/>
  <c r="N254" i="22"/>
  <c r="O254" i="22"/>
  <c r="P254" i="22"/>
  <c r="Q254" i="22"/>
  <c r="R254" i="22"/>
  <c r="S254" i="22"/>
  <c r="T254" i="22"/>
  <c r="U254" i="22"/>
  <c r="V254" i="22"/>
  <c r="W254" i="22"/>
  <c r="X254" i="22"/>
  <c r="Y254" i="22"/>
  <c r="Z254" i="22"/>
  <c r="AA254" i="22"/>
  <c r="AB254" i="22"/>
  <c r="AC254" i="22"/>
  <c r="AD254" i="22"/>
  <c r="AE254" i="22"/>
  <c r="AF254" i="22"/>
  <c r="AG254" i="22"/>
  <c r="AH254" i="22"/>
  <c r="AI254" i="22"/>
  <c r="AJ254" i="22"/>
  <c r="AK254" i="22"/>
  <c r="AL254" i="22"/>
  <c r="C255" i="22"/>
  <c r="D255" i="22"/>
  <c r="E255" i="22"/>
  <c r="F255" i="22"/>
  <c r="G255" i="22"/>
  <c r="H255" i="22"/>
  <c r="I255" i="22"/>
  <c r="J255" i="22"/>
  <c r="K255" i="22"/>
  <c r="L255" i="22"/>
  <c r="M255" i="22"/>
  <c r="N255" i="22"/>
  <c r="O255" i="22"/>
  <c r="P255" i="22"/>
  <c r="Q255" i="22"/>
  <c r="R255" i="22"/>
  <c r="S255" i="22"/>
  <c r="T255" i="22"/>
  <c r="U255" i="22"/>
  <c r="V255" i="22"/>
  <c r="W255" i="22"/>
  <c r="X255" i="22"/>
  <c r="Y255" i="22"/>
  <c r="Z255" i="22"/>
  <c r="AA255" i="22"/>
  <c r="AB255" i="22"/>
  <c r="AC255" i="22"/>
  <c r="AD255" i="22"/>
  <c r="AE255" i="22"/>
  <c r="AF255" i="22"/>
  <c r="AG255" i="22"/>
  <c r="AH255" i="22"/>
  <c r="AI255" i="22"/>
  <c r="AJ255" i="22"/>
  <c r="AK255" i="22"/>
  <c r="AL255" i="22"/>
  <c r="C256" i="22"/>
  <c r="D256" i="22"/>
  <c r="E256" i="22"/>
  <c r="F256" i="22"/>
  <c r="G256" i="22"/>
  <c r="H256" i="22"/>
  <c r="I256" i="22"/>
  <c r="J256" i="22"/>
  <c r="K256" i="22"/>
  <c r="L256" i="22"/>
  <c r="M256" i="22"/>
  <c r="N256" i="22"/>
  <c r="O256" i="22"/>
  <c r="P256" i="22"/>
  <c r="Q256" i="22"/>
  <c r="R256" i="22"/>
  <c r="S256" i="22"/>
  <c r="T256" i="22"/>
  <c r="U256" i="22"/>
  <c r="V256" i="22"/>
  <c r="W256" i="22"/>
  <c r="X256" i="22"/>
  <c r="Y256" i="22"/>
  <c r="Z256" i="22"/>
  <c r="AA256" i="22"/>
  <c r="AB256" i="22"/>
  <c r="AC256" i="22"/>
  <c r="AD256" i="22"/>
  <c r="AE256" i="22"/>
  <c r="AF256" i="22"/>
  <c r="AG256" i="22"/>
  <c r="AH256" i="22"/>
  <c r="AI256" i="22"/>
  <c r="AJ256" i="22"/>
  <c r="AK256" i="22"/>
  <c r="AL256" i="22"/>
  <c r="C257" i="22"/>
  <c r="D257" i="22"/>
  <c r="E257" i="22"/>
  <c r="F257" i="22"/>
  <c r="G257" i="22"/>
  <c r="H257" i="22"/>
  <c r="I257" i="22"/>
  <c r="J257" i="22"/>
  <c r="K257" i="22"/>
  <c r="L257" i="22"/>
  <c r="M257" i="22"/>
  <c r="N257" i="22"/>
  <c r="O257" i="22"/>
  <c r="P257" i="22"/>
  <c r="Q257" i="22"/>
  <c r="R257" i="22"/>
  <c r="S257" i="22"/>
  <c r="T257" i="22"/>
  <c r="U257" i="22"/>
  <c r="V257" i="22"/>
  <c r="W257" i="22"/>
  <c r="X257" i="22"/>
  <c r="Y257" i="22"/>
  <c r="Z257" i="22"/>
  <c r="AA257" i="22"/>
  <c r="AB257" i="22"/>
  <c r="AC257" i="22"/>
  <c r="AD257" i="22"/>
  <c r="AE257" i="22"/>
  <c r="AF257" i="22"/>
  <c r="AG257" i="22"/>
  <c r="AH257" i="22"/>
  <c r="AI257" i="22"/>
  <c r="AJ257" i="22"/>
  <c r="AK257" i="22"/>
  <c r="AL257" i="22"/>
  <c r="C258" i="22"/>
  <c r="D258" i="22"/>
  <c r="E258" i="22"/>
  <c r="F258" i="22"/>
  <c r="G258" i="22"/>
  <c r="H258" i="22"/>
  <c r="I258" i="22"/>
  <c r="J258" i="22"/>
  <c r="K258" i="22"/>
  <c r="L258" i="22"/>
  <c r="M258" i="22"/>
  <c r="N258" i="22"/>
  <c r="O258" i="22"/>
  <c r="P258" i="22"/>
  <c r="Q258" i="22"/>
  <c r="R258" i="22"/>
  <c r="S258" i="22"/>
  <c r="T258" i="22"/>
  <c r="U258" i="22"/>
  <c r="V258" i="22"/>
  <c r="W258" i="22"/>
  <c r="X258" i="22"/>
  <c r="Y258" i="22"/>
  <c r="Z258" i="22"/>
  <c r="AA258" i="22"/>
  <c r="AB258" i="22"/>
  <c r="AC258" i="22"/>
  <c r="AD258" i="22"/>
  <c r="AE258" i="22"/>
  <c r="AF258" i="22"/>
  <c r="AG258" i="22"/>
  <c r="AH258" i="22"/>
  <c r="AI258" i="22"/>
  <c r="AJ258" i="22"/>
  <c r="AK258" i="22"/>
  <c r="AL258" i="22"/>
  <c r="C259" i="22"/>
  <c r="D259" i="22"/>
  <c r="E259" i="22"/>
  <c r="F259" i="22"/>
  <c r="G259" i="22"/>
  <c r="H259" i="22"/>
  <c r="I259" i="22"/>
  <c r="J259" i="22"/>
  <c r="K259" i="22"/>
  <c r="L259" i="22"/>
  <c r="M259" i="22"/>
  <c r="N259" i="22"/>
  <c r="O259" i="22"/>
  <c r="P259" i="22"/>
  <c r="Q259" i="22"/>
  <c r="R259" i="22"/>
  <c r="S259" i="22"/>
  <c r="T259" i="22"/>
  <c r="U259" i="22"/>
  <c r="V259" i="22"/>
  <c r="W259" i="22"/>
  <c r="X259" i="22"/>
  <c r="Y259" i="22"/>
  <c r="Z259" i="22"/>
  <c r="AA259" i="22"/>
  <c r="AB259" i="22"/>
  <c r="AC259" i="22"/>
  <c r="AD259" i="22"/>
  <c r="AE259" i="22"/>
  <c r="AF259" i="22"/>
  <c r="AG259" i="22"/>
  <c r="AH259" i="22"/>
  <c r="AI259" i="22"/>
  <c r="AJ259" i="22"/>
  <c r="AK259" i="22"/>
  <c r="AL259" i="22"/>
  <c r="C260" i="22"/>
  <c r="D260" i="22"/>
  <c r="E260" i="22"/>
  <c r="F260" i="22"/>
  <c r="G260" i="22"/>
  <c r="H260" i="22"/>
  <c r="I260" i="22"/>
  <c r="J260" i="22"/>
  <c r="K260" i="22"/>
  <c r="L260" i="22"/>
  <c r="M260" i="22"/>
  <c r="N260" i="22"/>
  <c r="O260" i="22"/>
  <c r="P260" i="22"/>
  <c r="Q260" i="22"/>
  <c r="R260" i="22"/>
  <c r="S260" i="22"/>
  <c r="T260" i="22"/>
  <c r="U260" i="22"/>
  <c r="V260" i="22"/>
  <c r="W260" i="22"/>
  <c r="X260" i="22"/>
  <c r="Y260" i="22"/>
  <c r="Z260" i="22"/>
  <c r="AA260" i="22"/>
  <c r="AB260" i="22"/>
  <c r="AC260" i="22"/>
  <c r="AD260" i="22"/>
  <c r="AE260" i="22"/>
  <c r="AF260" i="22"/>
  <c r="AG260" i="22"/>
  <c r="AH260" i="22"/>
  <c r="AI260" i="22"/>
  <c r="AJ260" i="22"/>
  <c r="AK260" i="22"/>
  <c r="AL260" i="22"/>
  <c r="C261" i="22"/>
  <c r="D261" i="22"/>
  <c r="E261" i="22"/>
  <c r="F261" i="22"/>
  <c r="G261" i="22"/>
  <c r="H261" i="22"/>
  <c r="I261" i="22"/>
  <c r="J261" i="22"/>
  <c r="K261" i="22"/>
  <c r="L261" i="22"/>
  <c r="M261" i="22"/>
  <c r="N261" i="22"/>
  <c r="O261" i="22"/>
  <c r="P261" i="22"/>
  <c r="Q261" i="22"/>
  <c r="R261" i="22"/>
  <c r="S261" i="22"/>
  <c r="T261" i="22"/>
  <c r="U261" i="22"/>
  <c r="V261" i="22"/>
  <c r="W261" i="22"/>
  <c r="X261" i="22"/>
  <c r="Y261" i="22"/>
  <c r="Z261" i="22"/>
  <c r="AA261" i="22"/>
  <c r="AB261" i="22"/>
  <c r="AC261" i="22"/>
  <c r="AD261" i="22"/>
  <c r="AE261" i="22"/>
  <c r="AF261" i="22"/>
  <c r="AG261" i="22"/>
  <c r="AH261" i="22"/>
  <c r="AI261" i="22"/>
  <c r="AJ261" i="22"/>
  <c r="AK261" i="22"/>
  <c r="AL261" i="22"/>
  <c r="C262" i="22"/>
  <c r="D262" i="22"/>
  <c r="E262" i="22"/>
  <c r="F262" i="22"/>
  <c r="G262" i="22"/>
  <c r="H262" i="22"/>
  <c r="I262" i="22"/>
  <c r="J262" i="22"/>
  <c r="K262" i="22"/>
  <c r="L262" i="22"/>
  <c r="M262" i="22"/>
  <c r="N262" i="22"/>
  <c r="O262" i="22"/>
  <c r="P262" i="22"/>
  <c r="Q262" i="22"/>
  <c r="R262" i="22"/>
  <c r="S262" i="22"/>
  <c r="T262" i="22"/>
  <c r="U262" i="22"/>
  <c r="V262" i="22"/>
  <c r="W262" i="22"/>
  <c r="X262" i="22"/>
  <c r="Y262" i="22"/>
  <c r="Z262" i="22"/>
  <c r="AA262" i="22"/>
  <c r="AB262" i="22"/>
  <c r="AC262" i="22"/>
  <c r="AD262" i="22"/>
  <c r="AE262" i="22"/>
  <c r="AF262" i="22"/>
  <c r="AG262" i="22"/>
  <c r="AH262" i="22"/>
  <c r="AI262" i="22"/>
  <c r="AJ262" i="22"/>
  <c r="AK262" i="22"/>
  <c r="AL262" i="22"/>
  <c r="C263" i="22"/>
  <c r="D263" i="22"/>
  <c r="E263" i="22"/>
  <c r="F263" i="22"/>
  <c r="G263" i="22"/>
  <c r="H263" i="22"/>
  <c r="I263" i="22"/>
  <c r="J263" i="22"/>
  <c r="K263" i="22"/>
  <c r="L263" i="22"/>
  <c r="M263" i="22"/>
  <c r="N263" i="22"/>
  <c r="O263" i="22"/>
  <c r="P263" i="22"/>
  <c r="Q263" i="22"/>
  <c r="R263" i="22"/>
  <c r="S263" i="22"/>
  <c r="T263" i="22"/>
  <c r="U263" i="22"/>
  <c r="V263" i="22"/>
  <c r="W263" i="22"/>
  <c r="X263" i="22"/>
  <c r="Y263" i="22"/>
  <c r="Z263" i="22"/>
  <c r="AA263" i="22"/>
  <c r="AB263" i="22"/>
  <c r="AC263" i="22"/>
  <c r="AD263" i="22"/>
  <c r="AE263" i="22"/>
  <c r="AF263" i="22"/>
  <c r="AG263" i="22"/>
  <c r="AH263" i="22"/>
  <c r="AI263" i="22"/>
  <c r="AJ263" i="22"/>
  <c r="AK263" i="22"/>
  <c r="AL263" i="22"/>
  <c r="C264" i="22"/>
  <c r="D264" i="22"/>
  <c r="E264" i="22"/>
  <c r="F264" i="22"/>
  <c r="G264" i="22"/>
  <c r="H264" i="22"/>
  <c r="I264" i="22"/>
  <c r="J264" i="22"/>
  <c r="K264" i="22"/>
  <c r="L264" i="22"/>
  <c r="M264" i="22"/>
  <c r="N264" i="22"/>
  <c r="O264" i="22"/>
  <c r="P264" i="22"/>
  <c r="Q264" i="22"/>
  <c r="R264" i="22"/>
  <c r="S264" i="22"/>
  <c r="T264" i="22"/>
  <c r="U264" i="22"/>
  <c r="V264" i="22"/>
  <c r="W264" i="22"/>
  <c r="X264" i="22"/>
  <c r="Y264" i="22"/>
  <c r="Z264" i="22"/>
  <c r="AA264" i="22"/>
  <c r="AB264" i="22"/>
  <c r="AC264" i="22"/>
  <c r="AD264" i="22"/>
  <c r="AE264" i="22"/>
  <c r="AF264" i="22"/>
  <c r="AG264" i="22"/>
  <c r="AH264" i="22"/>
  <c r="AI264" i="22"/>
  <c r="AJ264" i="22"/>
  <c r="AK264" i="22"/>
  <c r="AL264" i="22"/>
  <c r="C265" i="22"/>
  <c r="D265" i="22"/>
  <c r="E265" i="22"/>
  <c r="F265" i="22"/>
  <c r="G265" i="22"/>
  <c r="H265" i="22"/>
  <c r="I265" i="22"/>
  <c r="J265" i="22"/>
  <c r="K265" i="22"/>
  <c r="L265" i="22"/>
  <c r="M265" i="22"/>
  <c r="N265" i="22"/>
  <c r="O265" i="22"/>
  <c r="P265" i="22"/>
  <c r="Q265" i="22"/>
  <c r="R265" i="22"/>
  <c r="S265" i="22"/>
  <c r="T265" i="22"/>
  <c r="U265" i="22"/>
  <c r="V265" i="22"/>
  <c r="W265" i="22"/>
  <c r="X265" i="22"/>
  <c r="Y265" i="22"/>
  <c r="Z265" i="22"/>
  <c r="AA265" i="22"/>
  <c r="AB265" i="22"/>
  <c r="AC265" i="22"/>
  <c r="AD265" i="22"/>
  <c r="AE265" i="22"/>
  <c r="AF265" i="22"/>
  <c r="AG265" i="22"/>
  <c r="AH265" i="22"/>
  <c r="AI265" i="22"/>
  <c r="AJ265" i="22"/>
  <c r="AK265" i="22"/>
  <c r="AL265" i="22"/>
  <c r="C266" i="22"/>
  <c r="D266" i="22"/>
  <c r="E266" i="22"/>
  <c r="F266" i="22"/>
  <c r="G266" i="22"/>
  <c r="H266" i="22"/>
  <c r="I266" i="22"/>
  <c r="J266" i="22"/>
  <c r="K266" i="22"/>
  <c r="L266" i="22"/>
  <c r="M266" i="22"/>
  <c r="N266" i="22"/>
  <c r="O266" i="22"/>
  <c r="P266" i="22"/>
  <c r="Q266" i="22"/>
  <c r="R266" i="22"/>
  <c r="S266" i="22"/>
  <c r="T266" i="22"/>
  <c r="U266" i="22"/>
  <c r="V266" i="22"/>
  <c r="W266" i="22"/>
  <c r="X266" i="22"/>
  <c r="Y266" i="22"/>
  <c r="Z266" i="22"/>
  <c r="AA266" i="22"/>
  <c r="AB266" i="22"/>
  <c r="AC266" i="22"/>
  <c r="AD266" i="22"/>
  <c r="AE266" i="22"/>
  <c r="AF266" i="22"/>
  <c r="AG266" i="22"/>
  <c r="AH266" i="22"/>
  <c r="AI266" i="22"/>
  <c r="AJ266" i="22"/>
  <c r="AK266" i="22"/>
  <c r="AL266" i="22"/>
  <c r="C267" i="22"/>
  <c r="D267" i="22"/>
  <c r="E267" i="22"/>
  <c r="F267" i="22"/>
  <c r="G267" i="22"/>
  <c r="H267" i="22"/>
  <c r="I267" i="22"/>
  <c r="J267" i="22"/>
  <c r="K267" i="22"/>
  <c r="L267" i="22"/>
  <c r="M267" i="22"/>
  <c r="N267" i="22"/>
  <c r="O267" i="22"/>
  <c r="P267" i="22"/>
  <c r="Q267" i="22"/>
  <c r="R267" i="22"/>
  <c r="S267" i="22"/>
  <c r="T267" i="22"/>
  <c r="U267" i="22"/>
  <c r="V267" i="22"/>
  <c r="W267" i="22"/>
  <c r="X267" i="22"/>
  <c r="Y267" i="22"/>
  <c r="Z267" i="22"/>
  <c r="AA267" i="22"/>
  <c r="AB267" i="22"/>
  <c r="AC267" i="22"/>
  <c r="AD267" i="22"/>
  <c r="AE267" i="22"/>
  <c r="AF267" i="22"/>
  <c r="AG267" i="22"/>
  <c r="AH267" i="22"/>
  <c r="AI267" i="22"/>
  <c r="AJ267" i="22"/>
  <c r="AK267" i="22"/>
  <c r="AL267" i="22"/>
  <c r="C268" i="22"/>
  <c r="D268" i="22"/>
  <c r="E268" i="22"/>
  <c r="F268" i="22"/>
  <c r="G268" i="22"/>
  <c r="H268" i="22"/>
  <c r="I268" i="22"/>
  <c r="J268" i="22"/>
  <c r="K268" i="22"/>
  <c r="L268" i="22"/>
  <c r="M268" i="22"/>
  <c r="N268" i="22"/>
  <c r="O268" i="22"/>
  <c r="P268" i="22"/>
  <c r="Q268" i="22"/>
  <c r="R268" i="22"/>
  <c r="S268" i="22"/>
  <c r="T268" i="22"/>
  <c r="U268" i="22"/>
  <c r="V268" i="22"/>
  <c r="W268" i="22"/>
  <c r="X268" i="22"/>
  <c r="Y268" i="22"/>
  <c r="Z268" i="22"/>
  <c r="AA268" i="22"/>
  <c r="AB268" i="22"/>
  <c r="AC268" i="22"/>
  <c r="AD268" i="22"/>
  <c r="AE268" i="22"/>
  <c r="AF268" i="22"/>
  <c r="AG268" i="22"/>
  <c r="AH268" i="22"/>
  <c r="AI268" i="22"/>
  <c r="AJ268" i="22"/>
  <c r="AK268" i="22"/>
  <c r="AL268" i="22"/>
  <c r="C269" i="22"/>
  <c r="D269" i="22"/>
  <c r="E269" i="22"/>
  <c r="F269" i="22"/>
  <c r="G269" i="22"/>
  <c r="H269" i="22"/>
  <c r="I269" i="22"/>
  <c r="J269" i="22"/>
  <c r="K269" i="22"/>
  <c r="L269" i="22"/>
  <c r="M269" i="22"/>
  <c r="N269" i="22"/>
  <c r="O269" i="22"/>
  <c r="P269" i="22"/>
  <c r="Q269" i="22"/>
  <c r="R269" i="22"/>
  <c r="S269" i="22"/>
  <c r="T269" i="22"/>
  <c r="U269" i="22"/>
  <c r="V269" i="22"/>
  <c r="W269" i="22"/>
  <c r="X269" i="22"/>
  <c r="Y269" i="22"/>
  <c r="Z269" i="22"/>
  <c r="AA269" i="22"/>
  <c r="AB269" i="22"/>
  <c r="AC269" i="22"/>
  <c r="AD269" i="22"/>
  <c r="AE269" i="22"/>
  <c r="AF269" i="22"/>
  <c r="AG269" i="22"/>
  <c r="AH269" i="22"/>
  <c r="AI269" i="22"/>
  <c r="AJ269" i="22"/>
  <c r="AK269" i="22"/>
  <c r="AL269" i="22"/>
  <c r="AL2" i="22"/>
  <c r="AK2" i="22"/>
  <c r="AJ2" i="22"/>
  <c r="AI2" i="22"/>
  <c r="AH2" i="22"/>
  <c r="AG2" i="22"/>
  <c r="AF2" i="22"/>
  <c r="AE2" i="22"/>
  <c r="AD2" i="22"/>
  <c r="AC2" i="22"/>
  <c r="AB2" i="22"/>
  <c r="AA2" i="22"/>
  <c r="Z2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A41" i="22"/>
  <c r="C2" i="22"/>
  <c r="A2" i="22"/>
  <c r="A3" i="22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57" i="22"/>
  <c r="A58" i="22"/>
  <c r="A59" i="22"/>
  <c r="A60" i="22"/>
  <c r="A61" i="22"/>
  <c r="A62" i="22"/>
  <c r="A63" i="22"/>
  <c r="A64" i="22"/>
  <c r="A65" i="22"/>
  <c r="A66" i="22"/>
  <c r="A67" i="22"/>
  <c r="A68" i="22"/>
  <c r="A69" i="22"/>
  <c r="A70" i="22"/>
  <c r="A71" i="22"/>
  <c r="A72" i="22"/>
  <c r="A73" i="22"/>
  <c r="A74" i="22"/>
  <c r="A75" i="22"/>
  <c r="A76" i="22"/>
  <c r="A77" i="22"/>
  <c r="A78" i="22"/>
  <c r="A79" i="22"/>
  <c r="A80" i="22"/>
  <c r="A81" i="22"/>
  <c r="A82" i="22"/>
  <c r="A83" i="22"/>
  <c r="A84" i="22"/>
  <c r="A85" i="22"/>
  <c r="A86" i="22"/>
  <c r="A87" i="22"/>
  <c r="A88" i="22"/>
  <c r="A89" i="22"/>
  <c r="A90" i="22"/>
  <c r="A91" i="22"/>
  <c r="A92" i="22"/>
  <c r="A93" i="22"/>
  <c r="A94" i="22"/>
  <c r="A95" i="22"/>
  <c r="A96" i="22"/>
  <c r="A97" i="22"/>
  <c r="A98" i="22"/>
  <c r="A99" i="22"/>
  <c r="A100" i="22"/>
  <c r="A101" i="22"/>
  <c r="A102" i="22"/>
  <c r="A103" i="22"/>
  <c r="A104" i="22"/>
  <c r="A105" i="22"/>
  <c r="A106" i="22"/>
  <c r="A107" i="22"/>
  <c r="A108" i="22"/>
  <c r="A109" i="22"/>
  <c r="A110" i="22"/>
  <c r="A111" i="22"/>
  <c r="A112" i="22"/>
  <c r="A113" i="22"/>
  <c r="A114" i="22"/>
  <c r="A115" i="22"/>
  <c r="A116" i="22"/>
  <c r="A117" i="22"/>
  <c r="A118" i="22"/>
  <c r="A119" i="22"/>
  <c r="A120" i="22"/>
  <c r="A121" i="22"/>
  <c r="A122" i="22"/>
  <c r="A123" i="22"/>
  <c r="A124" i="22"/>
  <c r="A125" i="22"/>
  <c r="A126" i="22"/>
  <c r="A127" i="22"/>
  <c r="A128" i="22"/>
  <c r="A129" i="22"/>
  <c r="A130" i="22"/>
  <c r="A131" i="22"/>
  <c r="A132" i="22"/>
  <c r="A133" i="22"/>
  <c r="A134" i="22"/>
  <c r="A135" i="22"/>
  <c r="A136" i="22"/>
  <c r="A137" i="22"/>
  <c r="A138" i="22"/>
  <c r="A139" i="22"/>
  <c r="A140" i="22"/>
  <c r="A141" i="22"/>
  <c r="A142" i="22"/>
  <c r="A143" i="22"/>
  <c r="A144" i="22"/>
  <c r="A145" i="22"/>
  <c r="A146" i="22"/>
  <c r="A147" i="22"/>
  <c r="A148" i="22"/>
  <c r="A149" i="22"/>
  <c r="A150" i="22"/>
  <c r="A151" i="22"/>
  <c r="A152" i="22"/>
  <c r="A153" i="22"/>
  <c r="A154" i="22"/>
  <c r="A155" i="22"/>
  <c r="A156" i="22"/>
  <c r="A157" i="22"/>
  <c r="A158" i="22"/>
  <c r="A159" i="22"/>
  <c r="A160" i="22"/>
  <c r="A161" i="22"/>
  <c r="A162" i="22"/>
  <c r="A163" i="22"/>
  <c r="A164" i="22"/>
  <c r="A165" i="22"/>
  <c r="A166" i="22"/>
  <c r="A167" i="22"/>
  <c r="A168" i="22"/>
  <c r="A169" i="22"/>
  <c r="A170" i="22"/>
  <c r="A171" i="22"/>
  <c r="A172" i="22"/>
  <c r="A173" i="22"/>
  <c r="A174" i="22"/>
  <c r="A175" i="22"/>
  <c r="A176" i="22"/>
  <c r="A177" i="22"/>
  <c r="A178" i="22"/>
  <c r="A179" i="22"/>
  <c r="A180" i="22"/>
  <c r="A181" i="22"/>
  <c r="A182" i="22"/>
  <c r="A183" i="22"/>
  <c r="A184" i="22"/>
  <c r="A185" i="22"/>
  <c r="A186" i="22"/>
  <c r="A187" i="22"/>
  <c r="A188" i="22"/>
  <c r="A189" i="22"/>
  <c r="A190" i="22"/>
  <c r="A191" i="22"/>
  <c r="A192" i="22"/>
  <c r="A193" i="22"/>
  <c r="A194" i="22"/>
  <c r="A195" i="22"/>
  <c r="A196" i="22"/>
  <c r="A197" i="22"/>
  <c r="A198" i="22"/>
  <c r="A199" i="22"/>
  <c r="A200" i="22"/>
  <c r="A201" i="22"/>
  <c r="A202" i="22"/>
  <c r="A203" i="22"/>
  <c r="A204" i="22"/>
  <c r="A205" i="22"/>
  <c r="A206" i="22"/>
  <c r="A207" i="22"/>
  <c r="A208" i="22"/>
  <c r="A209" i="22"/>
  <c r="A210" i="22"/>
  <c r="A211" i="22"/>
  <c r="A212" i="22"/>
  <c r="A213" i="22"/>
  <c r="A214" i="22"/>
  <c r="A215" i="22"/>
  <c r="A216" i="22"/>
  <c r="A217" i="22"/>
  <c r="A218" i="22"/>
  <c r="A219" i="22"/>
  <c r="A220" i="22"/>
  <c r="A221" i="22"/>
  <c r="A222" i="22"/>
  <c r="A223" i="22"/>
  <c r="A224" i="22"/>
  <c r="A225" i="22"/>
  <c r="A226" i="22"/>
  <c r="A227" i="22"/>
  <c r="A228" i="22"/>
  <c r="A229" i="22"/>
  <c r="A230" i="22"/>
  <c r="A231" i="22"/>
  <c r="A232" i="22"/>
  <c r="A233" i="22"/>
  <c r="A234" i="22"/>
  <c r="A235" i="22"/>
  <c r="A236" i="22"/>
  <c r="A237" i="22"/>
  <c r="A238" i="22"/>
  <c r="A239" i="22"/>
  <c r="A240" i="22"/>
  <c r="A241" i="22"/>
  <c r="A242" i="22"/>
  <c r="A243" i="22"/>
  <c r="A244" i="22"/>
  <c r="A245" i="22"/>
  <c r="A246" i="22"/>
  <c r="A248" i="22"/>
  <c r="A249" i="22"/>
  <c r="A250" i="22"/>
  <c r="A251" i="22"/>
  <c r="A252" i="22"/>
  <c r="A253" i="22"/>
  <c r="A254" i="22"/>
  <c r="A255" i="22"/>
  <c r="A256" i="22"/>
  <c r="A257" i="22"/>
  <c r="A258" i="22"/>
  <c r="A259" i="22"/>
  <c r="A260" i="22"/>
  <c r="A261" i="22"/>
  <c r="A262" i="22"/>
  <c r="A263" i="22"/>
  <c r="A264" i="22"/>
  <c r="A265" i="22"/>
  <c r="A266" i="22"/>
  <c r="A267" i="22"/>
  <c r="A268" i="22"/>
  <c r="A269" i="22"/>
</calcChain>
</file>

<file path=xl/sharedStrings.xml><?xml version="1.0" encoding="utf-8"?>
<sst xmlns="http://schemas.openxmlformats.org/spreadsheetml/2006/main" count="4027" uniqueCount="655">
  <si>
    <t>Index</t>
  </si>
  <si>
    <t>Variant</t>
  </si>
  <si>
    <t>Notes</t>
  </si>
  <si>
    <t>Country code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</si>
  <si>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</si>
  <si>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</si>
  <si>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</si>
  <si>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</si>
  <si>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</si>
  <si>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</si>
  <si>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</si>
  <si>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</si>
  <si>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</si>
  <si>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</si>
  <si>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</si>
  <si>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</si>
  <si>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</si>
  <si>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</si>
  <si>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</si>
  <si>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</si>
  <si>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</si>
  <si>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</si>
  <si>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</si>
  <si>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</si>
  <si>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</si>
  <si>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</si>
  <si>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</si>
  <si>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</si>
  <si>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</si>
  <si>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</si>
  <si>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</si>
  <si>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</si>
  <si>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</si>
  <si>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</si>
  <si>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</si>
  <si>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</si>
  <si>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</si>
  <si>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</si>
  <si>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</si>
  <si>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</si>
  <si>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</si>
  <si>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</si>
  <si>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</si>
  <si>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</si>
  <si>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</si>
  <si>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</si>
  <si>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</si>
  <si>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</si>
  <si>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</si>
  <si>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</si>
  <si>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</si>
  <si>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</si>
  <si>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</si>
  <si>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</si>
  <si>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</si>
  <si>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</si>
  <si>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</si>
  <si>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</si>
  <si>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</si>
  <si>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</si>
  <si>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</si>
  <si>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</si>
  <si>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</si>
  <si>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</si>
  <si>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</si>
  <si>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Estimates</t>
  </si>
  <si>
    <t>More developed regions</t>
  </si>
  <si>
    <t>a</t>
  </si>
  <si>
    <t>Less developed regions</t>
  </si>
  <si>
    <t>b</t>
  </si>
  <si>
    <t>Least developed countries</t>
  </si>
  <si>
    <t>c</t>
  </si>
  <si>
    <t>Less developed regions, excluding least developed countries</t>
  </si>
  <si>
    <t>d</t>
  </si>
  <si>
    <t>Less developed regions, excluding China</t>
  </si>
  <si>
    <t>Sub-Saharan Africa</t>
  </si>
  <si>
    <t>e</t>
  </si>
  <si>
    <t>Eastern Africa</t>
  </si>
  <si>
    <t>Burundi</t>
  </si>
  <si>
    <t>Comoros</t>
  </si>
  <si>
    <t>Djibouti</t>
  </si>
  <si>
    <t>Eritrea</t>
  </si>
  <si>
    <t>Ethiopia</t>
  </si>
  <si>
    <t>Kenya</t>
  </si>
  <si>
    <t>Madagascar</t>
  </si>
  <si>
    <t>Malawi</t>
  </si>
  <si>
    <t>Mauritius</t>
  </si>
  <si>
    <t>Mayotte</t>
  </si>
  <si>
    <t>Mozambique</t>
  </si>
  <si>
    <t>Réunion</t>
  </si>
  <si>
    <t>Rwanda</t>
  </si>
  <si>
    <t>Seychelles</t>
  </si>
  <si>
    <t>Somalia</t>
  </si>
  <si>
    <t>South Sudan</t>
  </si>
  <si>
    <t>Uganda</t>
  </si>
  <si>
    <t>United Republic of Tanzania</t>
  </si>
  <si>
    <t>Zambia</t>
  </si>
  <si>
    <t>Zimbabwe</t>
  </si>
  <si>
    <t>Middle Africa</t>
  </si>
  <si>
    <t>Angola</t>
  </si>
  <si>
    <t>Cameroon</t>
  </si>
  <si>
    <t>Central African Republic</t>
  </si>
  <si>
    <t>Chad</t>
  </si>
  <si>
    <t>Congo</t>
  </si>
  <si>
    <t>Democratic Republic of the Congo</t>
  </si>
  <si>
    <t>Equatorial Guinea</t>
  </si>
  <si>
    <t>Gabon</t>
  </si>
  <si>
    <t>Sao Tome and Principe</t>
  </si>
  <si>
    <t>Northern Africa</t>
  </si>
  <si>
    <t>Algeria</t>
  </si>
  <si>
    <t>Egypt</t>
  </si>
  <si>
    <t>Libya</t>
  </si>
  <si>
    <t>Morocco</t>
  </si>
  <si>
    <t>Sudan</t>
  </si>
  <si>
    <t>Tunisia</t>
  </si>
  <si>
    <t>Western Sahara</t>
  </si>
  <si>
    <t>Southern Africa</t>
  </si>
  <si>
    <t>Botswana</t>
  </si>
  <si>
    <t>Lesotho</t>
  </si>
  <si>
    <t>Namibia</t>
  </si>
  <si>
    <t>South Africa</t>
  </si>
  <si>
    <t>Swaziland</t>
  </si>
  <si>
    <t>Western Africa</t>
  </si>
  <si>
    <t>Benin</t>
  </si>
  <si>
    <t>Burkina Faso</t>
  </si>
  <si>
    <t>Cape Verde</t>
  </si>
  <si>
    <t>Côte d'Ivoire</t>
  </si>
  <si>
    <t>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</si>
  <si>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</si>
  <si>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</si>
  <si>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</si>
  <si>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</si>
  <si>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</si>
  <si>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</si>
  <si>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</si>
  <si>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</si>
  <si>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Saint Helena</t>
  </si>
  <si>
    <t>Senegal</t>
  </si>
  <si>
    <t>Sierra Leone</t>
  </si>
  <si>
    <t>Togo</t>
  </si>
  <si>
    <t>Eastern Asia</t>
  </si>
  <si>
    <t>China</t>
  </si>
  <si>
    <t>China, Hong Kong SAR</t>
  </si>
  <si>
    <t>China, Macao SAR</t>
  </si>
  <si>
    <t>Dem. People's Republic of Korea</t>
  </si>
  <si>
    <t>Japan</t>
  </si>
  <si>
    <t>Mongolia</t>
  </si>
  <si>
    <t>Republic of Korea</t>
  </si>
  <si>
    <t>Other non-specified areas</t>
  </si>
  <si>
    <t>South-Central Asia</t>
  </si>
  <si>
    <t>Central Asia</t>
  </si>
  <si>
    <t>Kazakhstan</t>
  </si>
  <si>
    <t>Kyrgyzstan</t>
  </si>
  <si>
    <t>Tajikistan</t>
  </si>
  <si>
    <t>Turkmenistan</t>
  </si>
  <si>
    <t>Uzbekistan</t>
  </si>
  <si>
    <t>Southern Asia</t>
  </si>
  <si>
    <t>Afghanistan</t>
  </si>
  <si>
    <t>Bangladesh</t>
  </si>
  <si>
    <t>Bhutan</t>
  </si>
  <si>
    <t>India</t>
  </si>
  <si>
    <t>Iran (Islamic Republic of)</t>
  </si>
  <si>
    <t>Maldives</t>
  </si>
  <si>
    <t>Nepal</t>
  </si>
  <si>
    <t>Pakistan</t>
  </si>
  <si>
    <t>Sri Lanka</t>
  </si>
  <si>
    <t>South-Eastern Asia</t>
  </si>
  <si>
    <t>Brunei Darussalam</t>
  </si>
  <si>
    <t>Cambodia</t>
  </si>
  <si>
    <t>Indonesia</t>
  </si>
  <si>
    <t>Lao People's Democratic Republic</t>
  </si>
  <si>
    <t>Malaysia</t>
  </si>
  <si>
    <t>Myanmar</t>
  </si>
  <si>
    <t>Philippines</t>
  </si>
  <si>
    <t>Singapore</t>
  </si>
  <si>
    <t>Thailand</t>
  </si>
  <si>
    <t>Timor-Leste</t>
  </si>
  <si>
    <t>Viet Nam</t>
  </si>
  <si>
    <t>Western Asia</t>
  </si>
  <si>
    <t>Armenia</t>
  </si>
  <si>
    <t>Azerbaijan</t>
  </si>
  <si>
    <t>Bahrain</t>
  </si>
  <si>
    <t>Cyprus</t>
  </si>
  <si>
    <t>Georgia</t>
  </si>
  <si>
    <t>Iraq</t>
  </si>
  <si>
    <t>Israel</t>
  </si>
  <si>
    <t>Jordan</t>
  </si>
  <si>
    <t>Kuwait</t>
  </si>
  <si>
    <t>Lebanon</t>
  </si>
  <si>
    <t>Oman</t>
  </si>
  <si>
    <t>Qatar</t>
  </si>
  <si>
    <t>Saudi Arabia</t>
  </si>
  <si>
    <t>State of Palestine</t>
  </si>
  <si>
    <t>Syrian Arab Republic</t>
  </si>
  <si>
    <t>Turkey</t>
  </si>
  <si>
    <t>United Arab Emirates</t>
  </si>
  <si>
    <t>Yemen</t>
  </si>
  <si>
    <t>Eastern Europe</t>
  </si>
  <si>
    <t>Belarus</t>
  </si>
  <si>
    <t>Bulgaria</t>
  </si>
  <si>
    <t>Czech Republic</t>
  </si>
  <si>
    <t>Hungary</t>
  </si>
  <si>
    <t>Poland</t>
  </si>
  <si>
    <t>Republic of Moldova</t>
  </si>
  <si>
    <t>Romania</t>
  </si>
  <si>
    <t>Russian Federation</t>
  </si>
  <si>
    <t>Slovakia</t>
  </si>
  <si>
    <t>Ukraine</t>
  </si>
  <si>
    <t>Northern Europe</t>
  </si>
  <si>
    <t>Channel Islands</t>
  </si>
  <si>
    <t>Denmark</t>
  </si>
  <si>
    <t>Estonia</t>
  </si>
  <si>
    <t>Faeroe Islands</t>
  </si>
  <si>
    <t>Finland</t>
  </si>
  <si>
    <t>Iceland</t>
  </si>
  <si>
    <t>Ireland</t>
  </si>
  <si>
    <t>Isle of Man</t>
  </si>
  <si>
    <t>Latvia</t>
  </si>
  <si>
    <t>Lithuania</t>
  </si>
  <si>
    <t>Norway</t>
  </si>
  <si>
    <t>Sweden</t>
  </si>
  <si>
    <t>United Kingdom</t>
  </si>
  <si>
    <t>Southern Europe</t>
  </si>
  <si>
    <t>Albania</t>
  </si>
  <si>
    <t>Andorra</t>
  </si>
  <si>
    <t>Bosnia and Herzegovina</t>
  </si>
  <si>
    <t>Croatia</t>
  </si>
  <si>
    <t>Gibraltar</t>
  </si>
  <si>
    <t>Greece</t>
  </si>
  <si>
    <t>Holy See</t>
  </si>
  <si>
    <t>Italy</t>
  </si>
  <si>
    <t>Malta</t>
  </si>
  <si>
    <t>Montenegro</t>
  </si>
  <si>
    <t>Portugal</t>
  </si>
  <si>
    <t>San Marino</t>
  </si>
  <si>
    <t>Serbia</t>
  </si>
  <si>
    <t>Slovenia</t>
  </si>
  <si>
    <t>Spain</t>
  </si>
  <si>
    <t>TFYR Macedonia</t>
  </si>
  <si>
    <t>Western Europe</t>
  </si>
  <si>
    <t>Austria</t>
  </si>
  <si>
    <t>Belgium</t>
  </si>
  <si>
    <t>France</t>
  </si>
  <si>
    <t>Germany</t>
  </si>
  <si>
    <t>Liechtenstein</t>
  </si>
  <si>
    <t>Luxembourg</t>
  </si>
  <si>
    <t>Monaco</t>
  </si>
  <si>
    <t>Netherlands</t>
  </si>
  <si>
    <t>Switzerland</t>
  </si>
  <si>
    <t>Caribbean</t>
  </si>
  <si>
    <t>Anguilla</t>
  </si>
  <si>
    <t>Antigua and Barbuda</t>
  </si>
  <si>
    <t>Aruba</t>
  </si>
  <si>
    <t>Bahamas</t>
  </si>
  <si>
    <t>Barbados</t>
  </si>
  <si>
    <t>British Virgin Islands</t>
  </si>
  <si>
    <t>Caribbean Netherlands</t>
  </si>
  <si>
    <t>Cayman Islands</t>
  </si>
  <si>
    <t>Cuba</t>
  </si>
  <si>
    <t>Curaçao</t>
  </si>
  <si>
    <t>Dominica</t>
  </si>
  <si>
    <t>Dominican Republic</t>
  </si>
  <si>
    <t>Grenada</t>
  </si>
  <si>
    <t>Guadeloupe</t>
  </si>
  <si>
    <t>Haiti</t>
  </si>
  <si>
    <t>Jamaica</t>
  </si>
  <si>
    <t>Martinique</t>
  </si>
  <si>
    <t>Montserrat</t>
  </si>
  <si>
    <t>Puerto Rico</t>
  </si>
  <si>
    <t>Saint Kitts and Nevis</t>
  </si>
  <si>
    <t>Saint Lucia</t>
  </si>
  <si>
    <t>Saint Vincent and the Grenadines</t>
  </si>
  <si>
    <t>Sint Maarten (Dutch part)</t>
  </si>
  <si>
    <t>Trinidad and Tobago</t>
  </si>
  <si>
    <t>Turks and Caicos Islands</t>
  </si>
  <si>
    <t>United States Virgin Islands</t>
  </si>
  <si>
    <t>Central America</t>
  </si>
  <si>
    <t>Belize</t>
  </si>
  <si>
    <t>Costa Rica</t>
  </si>
  <si>
    <t>El Salvador</t>
  </si>
  <si>
    <t>Guatemala</t>
  </si>
  <si>
    <t>Honduras</t>
  </si>
  <si>
    <t>Mexico</t>
  </si>
  <si>
    <t>Nicaragua</t>
  </si>
  <si>
    <t>Panama</t>
  </si>
  <si>
    <t>South America</t>
  </si>
  <si>
    <t>Argentina</t>
  </si>
  <si>
    <t>Bolivia (Plurinational State of)</t>
  </si>
  <si>
    <t>Brazil</t>
  </si>
  <si>
    <t>Chile</t>
  </si>
  <si>
    <t>Colombia</t>
  </si>
  <si>
    <t>Ecuador</t>
  </si>
  <si>
    <t>Falkland Islands (Malvinas)</t>
  </si>
  <si>
    <t>French Guiana</t>
  </si>
  <si>
    <t>Guyana</t>
  </si>
  <si>
    <t>Paraguay</t>
  </si>
  <si>
    <t>Peru</t>
  </si>
  <si>
    <t>Suriname</t>
  </si>
  <si>
    <t>Uruguay</t>
  </si>
  <si>
    <t>Venezuela (Bolivarian Republic of)</t>
  </si>
  <si>
    <t>Bermuda</t>
  </si>
  <si>
    <t>Canada</t>
  </si>
  <si>
    <t>Greenland</t>
  </si>
  <si>
    <t>Saint Pierre and Miquelon</t>
  </si>
  <si>
    <t>United States of America</t>
  </si>
  <si>
    <t>Australia/New Zealand</t>
  </si>
  <si>
    <t>Australia</t>
  </si>
  <si>
    <t>New Zealand</t>
  </si>
  <si>
    <t>Melanesia</t>
  </si>
  <si>
    <t>Fiji</t>
  </si>
  <si>
    <t>New Caledonia</t>
  </si>
  <si>
    <t>Papua New Guinea</t>
  </si>
  <si>
    <t>Solomon Islands</t>
  </si>
  <si>
    <t>Vanuatu</t>
  </si>
  <si>
    <t>Micronesia</t>
  </si>
  <si>
    <t>Guam</t>
  </si>
  <si>
    <t>Kiribati</t>
  </si>
  <si>
    <t>Marshall Islands</t>
  </si>
  <si>
    <t>Micronesia (Fed. States of)</t>
  </si>
  <si>
    <t>Nauru</t>
  </si>
  <si>
    <t>Northern Mariana Islands</t>
  </si>
  <si>
    <t>Palau</t>
  </si>
  <si>
    <t>Polynesia</t>
  </si>
  <si>
    <t>American Samoa</t>
  </si>
  <si>
    <t>Cook Islands</t>
  </si>
  <si>
    <t>French Polynesia</t>
  </si>
  <si>
    <t>Niue</t>
  </si>
  <si>
    <t>Samoa</t>
  </si>
  <si>
    <t>Tokelau</t>
  </si>
  <si>
    <t>Tonga</t>
  </si>
  <si>
    <t>Tuvalu</t>
  </si>
  <si>
    <t>Wallis and Futuna Islands</t>
  </si>
  <si>
    <t>WORLD</t>
  </si>
  <si>
    <t>AFRICA</t>
  </si>
  <si>
    <t>ASIA</t>
  </si>
  <si>
    <t>EUROPE</t>
  </si>
  <si>
    <t>LATIN AMERICA AND THE CARIBBEAN</t>
  </si>
  <si>
    <t>NORTHERN AMERICA</t>
  </si>
  <si>
    <t>OCEANIA</t>
  </si>
  <si>
    <t>United Nations</t>
  </si>
  <si>
    <t>Population Division</t>
  </si>
  <si>
    <t>Department of Economic and Social Affairs</t>
  </si>
  <si>
    <t>Total population, both sexes combined, as of 1 July (thousands)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</si>
  <si>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</si>
  <si>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</si>
  <si>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</si>
  <si>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</si>
  <si>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</si>
  <si>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</si>
  <si>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</si>
  <si>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</si>
  <si>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</si>
  <si>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</si>
  <si>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</si>
  <si>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</si>
  <si>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</si>
  <si>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</si>
  <si>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</si>
  <si>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</si>
  <si>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</si>
  <si>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</si>
  <si>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</si>
  <si>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</si>
  <si>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</si>
  <si>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</si>
  <si>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</si>
  <si>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</si>
  <si>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</si>
  <si>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</si>
  <si>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</si>
  <si>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</si>
  <si>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</si>
  <si>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</si>
  <si>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</si>
  <si>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</si>
  <si>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</si>
  <si>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</si>
  <si>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</si>
  <si>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</si>
  <si>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</si>
  <si>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</si>
  <si>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</si>
  <si>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</si>
  <si>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</si>
  <si>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</si>
  <si>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</si>
  <si>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</si>
  <si>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</si>
  <si>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</si>
  <si>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</si>
  <si>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</si>
  <si>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</si>
  <si>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</si>
  <si>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</si>
  <si>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</si>
  <si>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</si>
  <si>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</si>
  <si>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</si>
  <si>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</si>
  <si>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</si>
  <si>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</si>
  <si>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</si>
  <si>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</si>
  <si>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</si>
  <si>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</si>
  <si>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</si>
  <si>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</si>
  <si>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</si>
  <si>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</si>
  <si>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</si>
  <si>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</si>
  <si>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</si>
  <si>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</si>
  <si>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</si>
  <si>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</si>
  <si>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</si>
  <si>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</si>
  <si>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</si>
  <si>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</si>
  <si>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</si>
  <si>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</si>
  <si>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</si>
  <si>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</si>
  <si>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</si>
  <si>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</si>
  <si>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</si>
  <si>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</si>
  <si>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</si>
  <si>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</si>
  <si>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</si>
  <si>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</si>
  <si>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</si>
  <si>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</si>
  <si>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Code</t>
  </si>
  <si>
    <t>Pays</t>
  </si>
  <si>
    <t>Pays_En</t>
  </si>
  <si>
    <t>Alpha2</t>
  </si>
  <si>
    <t>AF</t>
  </si>
  <si>
    <t>AL</t>
  </si>
  <si>
    <t>DZ</t>
  </si>
  <si>
    <t>AD</t>
  </si>
  <si>
    <t>AO</t>
  </si>
  <si>
    <t>AI</t>
  </si>
  <si>
    <t>AR</t>
  </si>
  <si>
    <t>AM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</si>
  <si>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</si>
  <si>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</si>
  <si>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</si>
  <si>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</si>
  <si>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</si>
  <si>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</si>
  <si>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</si>
  <si>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</si>
  <si>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</si>
  <si>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</si>
  <si>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</si>
  <si>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</si>
  <si>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</si>
  <si>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</si>
  <si>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Bolivia</t>
  </si>
  <si>
    <t>BO</t>
  </si>
  <si>
    <t>BW</t>
  </si>
  <si>
    <t>BR</t>
  </si>
  <si>
    <t>Brunei</t>
  </si>
  <si>
    <t>BN</t>
  </si>
  <si>
    <t>BG</t>
  </si>
  <si>
    <t>BI</t>
  </si>
  <si>
    <t>KH</t>
  </si>
  <si>
    <t>CM</t>
  </si>
  <si>
    <t>CA</t>
  </si>
  <si>
    <t>CL</t>
  </si>
  <si>
    <t>CN</t>
  </si>
  <si>
    <t>CO</t>
  </si>
  <si>
    <t>KM</t>
  </si>
  <si>
    <t>CG</t>
  </si>
  <si>
    <t>HR</t>
  </si>
  <si>
    <t>CU</t>
  </si>
  <si>
    <t>CY</t>
  </si>
  <si>
    <t>DK</t>
  </si>
  <si>
    <t>DJ</t>
  </si>
  <si>
    <t>DM</t>
  </si>
  <si>
    <t>EC</t>
  </si>
  <si>
    <t>EG</t>
  </si>
  <si>
    <t>ER</t>
  </si>
  <si>
    <t>EE</t>
  </si>
  <si>
    <t>ET</t>
  </si>
  <si>
    <t>FI</t>
  </si>
  <si>
    <t>FR</t>
  </si>
  <si>
    <t>GE</t>
  </si>
  <si>
    <t>DE</t>
  </si>
  <si>
    <t>GH</t>
  </si>
  <si>
    <t>GR</t>
  </si>
  <si>
    <t>GT</t>
  </si>
  <si>
    <t>GN</t>
  </si>
  <si>
    <t>GW</t>
  </si>
  <si>
    <t>GY</t>
  </si>
  <si>
    <t>HT</t>
  </si>
  <si>
    <t>HN</t>
  </si>
  <si>
    <t>HU</t>
  </si>
  <si>
    <t>IS</t>
  </si>
  <si>
    <t>IN</t>
  </si>
  <si>
    <t>ID</t>
  </si>
  <si>
    <t>Iran</t>
  </si>
  <si>
    <t>IR</t>
  </si>
  <si>
    <t>IQ</t>
  </si>
  <si>
    <t>IE</t>
  </si>
  <si>
    <t>IL</t>
  </si>
  <si>
    <t>IT</t>
  </si>
  <si>
    <t>JM</t>
  </si>
  <si>
    <t>JP</t>
  </si>
  <si>
    <t>JO</t>
  </si>
  <si>
    <t>KZ</t>
  </si>
  <si>
    <t>KE</t>
  </si>
  <si>
    <t>KI</t>
  </si>
  <si>
    <t>KW</t>
  </si>
  <si>
    <t>KG</t>
  </si>
  <si>
    <t>LV</t>
  </si>
  <si>
    <t>LB</t>
  </si>
  <si>
    <t>LS</t>
  </si>
  <si>
    <t>LR</t>
  </si>
  <si>
    <t>LY</t>
  </si>
  <si>
    <t>LT</t>
  </si>
  <si>
    <t>LU</t>
  </si>
  <si>
    <t>MG</t>
  </si>
  <si>
    <t>MW</t>
  </si>
  <si>
    <t>MY</t>
  </si>
  <si>
    <t>MV</t>
  </si>
  <si>
    <t>MT</t>
  </si>
  <si>
    <t>MR</t>
  </si>
  <si>
    <t>MU</t>
  </si>
  <si>
    <t>MX</t>
  </si>
  <si>
    <t>MN</t>
  </si>
  <si>
    <t>ME</t>
  </si>
  <si>
    <t>MA</t>
  </si>
  <si>
    <t>MZ</t>
  </si>
  <si>
    <t>MM</t>
  </si>
  <si>
    <t>NA</t>
  </si>
  <si>
    <t>NP</t>
  </si>
  <si>
    <t>NL</t>
  </si>
  <si>
    <t>NI</t>
  </si>
  <si>
    <t>NG</t>
  </si>
  <si>
    <t>NO</t>
  </si>
  <si>
    <t>OM</t>
  </si>
  <si>
    <t>PK</t>
  </si>
  <si>
    <t>PA</t>
  </si>
  <si>
    <t>PY</t>
  </si>
  <si>
    <t>PE</t>
  </si>
  <si>
    <t>PH</t>
  </si>
  <si>
    <t>PL</t>
  </si>
  <si>
    <t>PT</t>
  </si>
  <si>
    <t>QA</t>
  </si>
  <si>
    <t>RO</t>
  </si>
  <si>
    <t>Russia</t>
  </si>
  <si>
    <t>RU</t>
  </si>
  <si>
    <t>RW</t>
  </si>
  <si>
    <t>WS</t>
  </si>
  <si>
    <t>RS</t>
  </si>
  <si>
    <t>SC</t>
  </si>
  <si>
    <t>SG</t>
  </si>
  <si>
    <t>SK</t>
  </si>
  <si>
    <t>SI</t>
  </si>
  <si>
    <t>ES</t>
  </si>
  <si>
    <t>SD</t>
  </si>
  <si>
    <t>SR</t>
  </si>
  <si>
    <t>SZ</t>
  </si>
  <si>
    <t>SE</t>
  </si>
  <si>
    <t>CH</t>
  </si>
  <si>
    <t>Syria</t>
  </si>
  <si>
    <t>SY</t>
  </si>
  <si>
    <t>TJ</t>
  </si>
  <si>
    <t>TH</t>
  </si>
  <si>
    <t>TG</t>
  </si>
  <si>
    <t>TO</t>
  </si>
  <si>
    <t>TN</t>
  </si>
  <si>
    <t>TR</t>
  </si>
  <si>
    <t>TM</t>
  </si>
  <si>
    <t>UG</t>
  </si>
  <si>
    <t>UA</t>
  </si>
  <si>
    <t>UY</t>
  </si>
  <si>
    <t>UZ</t>
  </si>
  <si>
    <t>VU</t>
  </si>
  <si>
    <t>Venezuela</t>
  </si>
  <si>
    <t>VE</t>
  </si>
  <si>
    <t>YE</t>
  </si>
  <si>
    <t>ZM</t>
  </si>
  <si>
    <t>ZW</t>
  </si>
  <si>
    <t/>
  </si>
  <si>
    <t>BA</t>
  </si>
  <si>
    <t>BF</t>
  </si>
  <si>
    <t>CV</t>
  </si>
  <si>
    <t>TD</t>
  </si>
  <si>
    <t>CR</t>
  </si>
  <si>
    <t>CI</t>
  </si>
  <si>
    <t>CZ</t>
  </si>
  <si>
    <t>KP</t>
  </si>
  <si>
    <t>CD</t>
  </si>
  <si>
    <t>SV</t>
  </si>
  <si>
    <t>GQ</t>
  </si>
  <si>
    <t>FJ</t>
  </si>
  <si>
    <t>GA</t>
  </si>
  <si>
    <t>GM</t>
  </si>
  <si>
    <t>GD</t>
  </si>
  <si>
    <t>LA</t>
  </si>
  <si>
    <t>ML</t>
  </si>
  <si>
    <t>NZ</t>
  </si>
  <si>
    <t>NE</t>
  </si>
  <si>
    <t>PG</t>
  </si>
  <si>
    <t>PR</t>
  </si>
  <si>
    <t>KR</t>
  </si>
  <si>
    <t>MD</t>
  </si>
  <si>
    <t>VC</t>
  </si>
  <si>
    <t>ST</t>
  </si>
  <si>
    <t>SA</t>
  </si>
  <si>
    <t>SN</t>
  </si>
  <si>
    <t>SL</t>
  </si>
  <si>
    <t>SB</t>
  </si>
  <si>
    <t>SO</t>
  </si>
  <si>
    <t>ZA</t>
  </si>
  <si>
    <t>LK</t>
  </si>
  <si>
    <t>MK</t>
  </si>
  <si>
    <t>TT</t>
  </si>
  <si>
    <t>AE</t>
  </si>
  <si>
    <t>GB</t>
  </si>
  <si>
    <t>TZ</t>
  </si>
  <si>
    <t>US</t>
  </si>
  <si>
    <t>VN</t>
  </si>
  <si>
    <t>WORL</t>
  </si>
  <si>
    <t>Estimates, 1950 - 2015</t>
  </si>
  <si>
    <t>High-income countries</t>
  </si>
  <si>
    <t>Middle-income countries</t>
  </si>
  <si>
    <t>Upper-middle-income countries</t>
  </si>
  <si>
    <t>Lower-middle-income countries</t>
  </si>
  <si>
    <t>Low-income countries</t>
  </si>
  <si>
    <t>f</t>
  </si>
  <si>
    <t>Medium fertility variant, 2015 - 2100</t>
  </si>
  <si>
    <t>Medium variant</t>
  </si>
  <si>
    <t>World Population Prospects: The 2017 Revision</t>
  </si>
  <si>
    <t>File POP/1-1: Total population (both sexes combined) by region, subregion and country, annually for 1950-2100 (thousands)</t>
  </si>
  <si>
    <t>POP/DB/WPP/Rev.2017/POP/F01-1</t>
  </si>
  <si>
    <t>June 2017 - Copyright © 2017 by United Nations. All rights reserved</t>
  </si>
  <si>
    <t>Suggested citation: United Nations, Department of Economic and Social Affairs, Population Division (2017). World Population Prospects: The 2017 Revision, DVD Edition.</t>
  </si>
  <si>
    <t>Region, subregion, country or area *</t>
  </si>
  <si>
    <t>Country</t>
  </si>
  <si>
    <t>ID_Item</t>
  </si>
  <si>
    <t>Scenario</t>
  </si>
  <si>
    <t>Energy</t>
  </si>
  <si>
    <t>Sector</t>
  </si>
  <si>
    <t>Sub_Sector</t>
  </si>
  <si>
    <t>Usage</t>
  </si>
  <si>
    <t>Source</t>
  </si>
  <si>
    <t>Unit</t>
  </si>
  <si>
    <t>Population</t>
  </si>
  <si>
    <t>Thousand</t>
  </si>
  <si>
    <t>total</t>
  </si>
  <si>
    <t>UNpop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</si>
</sst>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###\ ###\ ##0;\-#\ ###\ ###\ ##0;0"/>
  </numFmts>
  <fonts count="11" x14ac:knownFonts="1">
    <font>
      <sz val="8"/>
      <color theme="1"/>
      <name val="Calibri"/>
      <family val="2"/>
      <scheme val="minor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2" fillId="0" borderId="0" xfId="0" applyFont="1" applyAlignment="1">
      <alignment horizontal="left" indent="1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indent="2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left"/>
    </xf>
    <xf numFmtId="0" fontId="6" fillId="3" borderId="6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center" vertical="center"/>
    </xf>
    <xf numFmtId="0" fontId="6" fillId="3" borderId="2" xfId="0" quotePrefix="1" applyFont="1" applyFill="1" applyBorder="1" applyAlignment="1">
      <alignment horizontal="center" vertical="center"/>
    </xf>
    <xf numFmtId="0" fontId="6" fillId="3" borderId="2" xfId="0" quotePrefix="1" applyFont="1" applyFill="1" applyBorder="1" applyAlignment="1">
      <alignment horizontal="center" vertical="center" wrapText="1"/>
    </xf>
    <xf numFmtId="0" fontId="6" fillId="3" borderId="3" xfId="0" quotePrefix="1" applyFont="1" applyFill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/>
    <xf numFmtId="164" fontId="5" fillId="0" borderId="0" xfId="0" applyNumberFormat="1" applyFont="1" applyAlignment="1">
      <alignment horizontal="right"/>
    </xf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left" indent="1"/>
    </xf>
    <xf numFmtId="1" fontId="0" fillId="0" borderId="0" xfId="0" applyNumberFormat="1"/>
    <xf numFmtId="0" fontId="5" fillId="4" borderId="0" xfId="0" applyFont="1" applyFill="1" applyAlignment="1">
      <alignment horizontal="left" indent="2"/>
    </xf>
    <xf numFmtId="0" fontId="6" fillId="2" borderId="0" xfId="0" applyFont="1" applyFill="1"/>
    <xf numFmtId="0" fontId="1" fillId="4" borderId="0" xfId="0" applyFont="1" applyFill="1" applyAlignment="1">
      <alignment horizontal="left" indent="2"/>
    </xf>
    <xf numFmtId="0" fontId="8" fillId="2" borderId="0" xfId="0" applyFont="1" applyFill="1" applyAlignment="1">
      <alignment horizontal="center"/>
    </xf>
    <xf numFmtId="0" fontId="6" fillId="2" borderId="0" xfId="0" applyFont="1" applyFill="1"/>
    <xf numFmtId="0" fontId="7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6" fillId="2" borderId="7" xfId="0" applyFont="1" applyFill="1" applyBorder="1"/>
    <xf numFmtId="0" fontId="9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5</xdr:col>
      <xdr:colOff>9525</xdr:colOff>
      <xdr:row>4</xdr:row>
      <xdr:rowOff>38100</xdr:rowOff>
    </xdr:to>
    <xdr:pic>
      <xdr:nvPicPr>
        <xdr:cNvPr id="1053" name="Picture 1" descr="unlogo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24450" y="152400"/>
          <a:ext cx="57150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2828925</xdr:colOff>
      <xdr:row>1</xdr:row>
      <xdr:rowOff>0</xdr:rowOff>
    </xdr:from>
    <xdr:to>
      <xdr:col>3</xdr:col>
      <xdr:colOff>1905</xdr:colOff>
      <xdr:row>4</xdr:row>
      <xdr:rowOff>38100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52925" y="152400"/>
          <a:ext cx="57150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2540000</xdr:colOff>
      <xdr:row>1</xdr:row>
      <xdr:rowOff>0</xdr:rowOff>
    </xdr:from>
    <xdr:to>
      <xdr:col>2</xdr:col>
      <xdr:colOff>3111500</xdr:colOff>
      <xdr:row>4</xdr:row>
      <xdr:rowOff>38100</xdr:rowOff>
    </xdr:to>
    <xdr:pic>
      <xdr:nvPicPr>
        <xdr:cNvPr id="4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8340" y="152400"/>
          <a:ext cx="5715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5</xdr:col>
      <xdr:colOff>9525</xdr:colOff>
      <xdr:row>4</xdr:row>
      <xdr:rowOff>38100</xdr:rowOff>
    </xdr:to>
    <xdr:pic>
      <xdr:nvPicPr>
        <xdr:cNvPr id="2077" name="Picture 1" descr="unlogo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72100" y="152400"/>
          <a:ext cx="57150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2828925</xdr:colOff>
      <xdr:row>1</xdr:row>
      <xdr:rowOff>0</xdr:rowOff>
    </xdr:from>
    <xdr:to>
      <xdr:col>3</xdr:col>
      <xdr:colOff>1905</xdr:colOff>
      <xdr:row>4</xdr:row>
      <xdr:rowOff>38100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52925" y="152400"/>
          <a:ext cx="57150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2</xdr:col>
      <xdr:colOff>2540000</xdr:colOff>
      <xdr:row>1</xdr:row>
      <xdr:rowOff>0</xdr:rowOff>
    </xdr:from>
    <xdr:ext cx="571500" cy="495300"/>
    <xdr:pic>
      <xdr:nvPicPr>
        <xdr:cNvPr id="4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8340" y="152400"/>
          <a:ext cx="571500" cy="4953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84"/>
  <sheetViews>
    <sheetView tabSelected="1" workbookViewId="0">
      <selection activeCell="M1" sqref="M1"/>
    </sheetView>
  </sheetViews>
  <sheetFormatPr baseColWidth="10" defaultRowHeight="10.199999999999999" x14ac:dyDescent="0.2"/>
  <sheetData>
    <row r="1" spans="1:60" x14ac:dyDescent="0.2">
      <c r="A1" t="s">
        <v>643</v>
      </c>
      <c r="B1" t="s">
        <v>644</v>
      </c>
      <c r="C1" t="s">
        <v>642</v>
      </c>
      <c r="D1" t="s">
        <v>645</v>
      </c>
      <c r="E1" t="s">
        <v>646</v>
      </c>
      <c r="F1" t="s">
        <v>647</v>
      </c>
      <c r="G1" t="s">
        <v>648</v>
      </c>
      <c r="H1" t="s">
        <v>649</v>
      </c>
      <c r="I1" t="s">
        <v>650</v>
      </c>
      <c r="J1">
        <v>2000</v>
      </c>
      <c r="K1">
        <v>2001</v>
      </c>
      <c r="L1">
        <v>2002</v>
      </c>
      <c r="M1">
        <v>2003</v>
      </c>
      <c r="N1">
        <v>2004</v>
      </c>
      <c r="O1">
        <v>2005</v>
      </c>
      <c r="P1">
        <v>2006</v>
      </c>
      <c r="Q1">
        <v>2007</v>
      </c>
      <c r="R1">
        <v>2008</v>
      </c>
      <c r="S1">
        <v>2009</v>
      </c>
      <c r="T1">
        <v>2010</v>
      </c>
      <c r="U1">
        <v>2011</v>
      </c>
      <c r="V1">
        <v>2012</v>
      </c>
      <c r="W1">
        <v>2013</v>
      </c>
      <c r="X1">
        <v>2014</v>
      </c>
      <c r="Y1">
        <v>2015</v>
      </c>
      <c r="Z1">
        <v>2016</v>
      </c>
      <c r="AA1">
        <v>2017</v>
      </c>
      <c r="AB1">
        <v>2018</v>
      </c>
      <c r="AC1">
        <v>2019</v>
      </c>
      <c r="AD1">
        <v>2020</v>
      </c>
      <c r="AE1">
        <v>2021</v>
      </c>
      <c r="AF1">
        <v>2022</v>
      </c>
      <c r="AG1">
        <v>2023</v>
      </c>
      <c r="AH1">
        <v>2024</v>
      </c>
      <c r="AI1">
        <v>2025</v>
      </c>
      <c r="AJ1">
        <v>2026</v>
      </c>
      <c r="AK1">
        <v>2027</v>
      </c>
      <c r="AL1">
        <v>2028</v>
      </c>
      <c r="AM1">
        <v>2029</v>
      </c>
      <c r="AN1">
        <v>2030</v>
      </c>
      <c r="AO1">
        <v>2031</v>
      </c>
      <c r="AP1">
        <v>2032</v>
      </c>
      <c r="AQ1">
        <v>2033</v>
      </c>
      <c r="AR1">
        <v>2034</v>
      </c>
      <c r="AS1">
        <v>2035</v>
      </c>
      <c r="AT1">
        <v>2036</v>
      </c>
      <c r="AU1">
        <v>2037</v>
      </c>
      <c r="AV1">
        <v>2038</v>
      </c>
      <c r="AW1">
        <v>2039</v>
      </c>
      <c r="AX1">
        <v>2040</v>
      </c>
      <c r="AY1">
        <v>2041</v>
      </c>
      <c r="AZ1">
        <v>2042</v>
      </c>
      <c r="BA1">
        <v>2043</v>
      </c>
      <c r="BB1">
        <v>2044</v>
      </c>
      <c r="BC1">
        <v>2045</v>
      </c>
      <c r="BD1">
        <v>2046</v>
      </c>
      <c r="BE1">
        <v>2047</v>
      </c>
      <c r="BF1">
        <v>2048</v>
      </c>
      <c r="BG1">
        <v>2049</v>
      </c>
      <c r="BH1">
        <v>2050</v>
      </c>
    </row>
    <row r="2" spans="1:60" x14ac:dyDescent="0.2">
      <c r="A2" t="s">
        <v>651</v>
      </c>
      <c r="B2" t="s">
        <v>622</v>
      </c>
      <c r="C2" t="s">
        <v>437</v>
      </c>
      <c r="D2" t="s">
        <v>653</v>
      </c>
      <c r="E2" t="s">
        <v>653</v>
      </c>
      <c r="F2" t="s">
        <v>653</v>
      </c>
      <c r="G2" t="s">
        <v>653</v>
      </c>
      <c r="H2" t="s">
        <v>654</v>
      </c>
      <c r="I2" t="s">
        <v>652</v>
      </c>
      <c r="J2" s="22">
        <v>20093.756000000001</v>
      </c>
      <c r="K2" s="22">
        <v>20966.463</v>
      </c>
      <c r="L2" s="22">
        <v>21979.922999999999</v>
      </c>
      <c r="M2" s="22">
        <v>23064.850999999999</v>
      </c>
      <c r="N2" s="22">
        <v>24118.978999999999</v>
      </c>
      <c r="O2" s="22">
        <v>25070.797999999999</v>
      </c>
      <c r="P2" s="22">
        <v>25893.45</v>
      </c>
      <c r="Q2" s="22">
        <v>26616.792000000001</v>
      </c>
      <c r="R2" s="22">
        <v>27294.030999999999</v>
      </c>
      <c r="S2" s="22">
        <v>28004.330999999998</v>
      </c>
      <c r="T2" s="22">
        <v>28803.167000000001</v>
      </c>
      <c r="U2" s="22">
        <v>29708.598999999998</v>
      </c>
      <c r="V2" s="22">
        <v>30696.957999999999</v>
      </c>
      <c r="W2" s="22">
        <v>31731.687999999998</v>
      </c>
      <c r="X2" s="22">
        <v>32758.02</v>
      </c>
      <c r="Y2" s="22">
        <v>33736.493999999999</v>
      </c>
      <c r="Z2" s="22">
        <v>34656.031999999999</v>
      </c>
      <c r="AA2" s="22">
        <v>35530.080999999998</v>
      </c>
      <c r="AB2" s="22">
        <v>36373.175999999999</v>
      </c>
      <c r="AC2" s="22">
        <v>37209.006999999998</v>
      </c>
      <c r="AD2" s="22">
        <v>38054.940999999999</v>
      </c>
      <c r="AE2" s="22">
        <v>38913.707000000002</v>
      </c>
      <c r="AF2" s="22">
        <v>39779.095000000001</v>
      </c>
      <c r="AG2" s="22">
        <v>40649.203999999998</v>
      </c>
      <c r="AH2" s="22">
        <v>41519.985999999997</v>
      </c>
      <c r="AI2" s="22">
        <v>42388.4</v>
      </c>
      <c r="AJ2" s="22">
        <v>43254.446000000004</v>
      </c>
      <c r="AK2" s="22">
        <v>44119.315000000002</v>
      </c>
      <c r="AL2" s="22">
        <v>44982.317000000003</v>
      </c>
      <c r="AM2" s="22">
        <v>45842.659</v>
      </c>
      <c r="AN2" s="22">
        <v>46699.544999999998</v>
      </c>
      <c r="AO2" s="22">
        <v>47552.324000000001</v>
      </c>
      <c r="AP2" s="22">
        <v>48400.328999999998</v>
      </c>
      <c r="AQ2" s="22">
        <v>49242.775999999998</v>
      </c>
      <c r="AR2" s="22">
        <v>50078.786</v>
      </c>
      <c r="AS2" s="22">
        <v>50907.55</v>
      </c>
      <c r="AT2" s="22">
        <v>51728.328000000001</v>
      </c>
      <c r="AU2" s="22">
        <v>52540.36</v>
      </c>
      <c r="AV2" s="22">
        <v>53342.663999999997</v>
      </c>
      <c r="AW2" s="22">
        <v>54134.237999999998</v>
      </c>
      <c r="AX2" s="22">
        <v>54914.122000000003</v>
      </c>
      <c r="AY2" s="22">
        <v>54914.122000000003</v>
      </c>
      <c r="AZ2" s="22">
        <v>54914.122000000003</v>
      </c>
      <c r="BA2" s="22">
        <v>54914.122000000003</v>
      </c>
      <c r="BB2" s="22">
        <v>54914.122000000003</v>
      </c>
      <c r="BC2" s="22">
        <v>54914.122000000003</v>
      </c>
      <c r="BD2" s="22">
        <v>54914.122000000003</v>
      </c>
      <c r="BE2" s="22">
        <v>54914.122000000003</v>
      </c>
      <c r="BF2" s="22">
        <v>54914.122000000003</v>
      </c>
      <c r="BG2" s="22">
        <v>54914.122000000003</v>
      </c>
      <c r="BH2" s="22">
        <v>54914.122000000003</v>
      </c>
    </row>
    <row r="3" spans="1:60" x14ac:dyDescent="0.2">
      <c r="A3" t="s">
        <v>651</v>
      </c>
      <c r="B3" t="s">
        <v>622</v>
      </c>
      <c r="C3" t="s">
        <v>438</v>
      </c>
      <c r="D3" t="s">
        <v>653</v>
      </c>
      <c r="E3" t="s">
        <v>653</v>
      </c>
      <c r="F3" t="s">
        <v>653</v>
      </c>
      <c r="G3" t="s">
        <v>653</v>
      </c>
      <c r="H3" t="s">
        <v>654</v>
      </c>
      <c r="I3" t="s">
        <v>652</v>
      </c>
      <c r="J3" s="22">
        <v>3121.97</v>
      </c>
      <c r="K3" s="22">
        <v>3122.4079999999999</v>
      </c>
      <c r="L3" s="22">
        <v>3119.029</v>
      </c>
      <c r="M3" s="22">
        <v>3111.0050000000001</v>
      </c>
      <c r="N3" s="22">
        <v>3097.7469999999998</v>
      </c>
      <c r="O3" s="22">
        <v>3079.1790000000001</v>
      </c>
      <c r="P3" s="22">
        <v>3054.3310000000001</v>
      </c>
      <c r="Q3" s="22">
        <v>3023.9070000000002</v>
      </c>
      <c r="R3" s="22">
        <v>2991.6509999999998</v>
      </c>
      <c r="S3" s="22">
        <v>2962.6350000000002</v>
      </c>
      <c r="T3" s="22">
        <v>2940.5250000000001</v>
      </c>
      <c r="U3" s="22">
        <v>2926.6590000000001</v>
      </c>
      <c r="V3" s="22">
        <v>2920.0390000000002</v>
      </c>
      <c r="W3" s="22">
        <v>2918.9780000000001</v>
      </c>
      <c r="X3" s="22">
        <v>2920.7750000000001</v>
      </c>
      <c r="Y3" s="22">
        <v>2923.3519999999999</v>
      </c>
      <c r="Z3" s="22">
        <v>2926.348</v>
      </c>
      <c r="AA3" s="22">
        <v>2930.1869999999999</v>
      </c>
      <c r="AB3" s="22">
        <v>2934.3629999999998</v>
      </c>
      <c r="AC3" s="22">
        <v>2938.4279999999999</v>
      </c>
      <c r="AD3" s="22">
        <v>2942.0340000000001</v>
      </c>
      <c r="AE3" s="22">
        <v>2944.8040000000001</v>
      </c>
      <c r="AF3" s="22">
        <v>2946.54</v>
      </c>
      <c r="AG3" s="22">
        <v>2947.3409999999999</v>
      </c>
      <c r="AH3" s="22">
        <v>2947.4360000000001</v>
      </c>
      <c r="AI3" s="22">
        <v>2946.9920000000002</v>
      </c>
      <c r="AJ3" s="22">
        <v>2945.9520000000002</v>
      </c>
      <c r="AK3" s="22">
        <v>2944.1480000000001</v>
      </c>
      <c r="AL3" s="22">
        <v>2941.5140000000001</v>
      </c>
      <c r="AM3" s="22">
        <v>2937.9609999999998</v>
      </c>
      <c r="AN3" s="22">
        <v>2933.4189999999999</v>
      </c>
      <c r="AO3" s="22">
        <v>2927.864</v>
      </c>
      <c r="AP3" s="22">
        <v>2921.2959999999998</v>
      </c>
      <c r="AQ3" s="22">
        <v>2913.7159999999999</v>
      </c>
      <c r="AR3" s="22">
        <v>2905.0949999999998</v>
      </c>
      <c r="AS3" s="22">
        <v>2895.451</v>
      </c>
      <c r="AT3" s="22">
        <v>2884.7820000000002</v>
      </c>
      <c r="AU3" s="22">
        <v>2873.1329999999998</v>
      </c>
      <c r="AV3" s="22">
        <v>2860.5720000000001</v>
      </c>
      <c r="AW3" s="22">
        <v>2847.18</v>
      </c>
      <c r="AX3" s="22">
        <v>2833.058</v>
      </c>
      <c r="AY3" s="22">
        <v>2833.058</v>
      </c>
      <c r="AZ3" s="22">
        <v>2833.058</v>
      </c>
      <c r="BA3" s="22">
        <v>2833.058</v>
      </c>
      <c r="BB3" s="22">
        <v>2833.058</v>
      </c>
      <c r="BC3" s="22">
        <v>2833.058</v>
      </c>
      <c r="BD3" s="22">
        <v>2833.058</v>
      </c>
      <c r="BE3" s="22">
        <v>2833.058</v>
      </c>
      <c r="BF3" s="22">
        <v>2833.058</v>
      </c>
      <c r="BG3" s="22">
        <v>2833.058</v>
      </c>
      <c r="BH3" s="22">
        <v>2833.058</v>
      </c>
    </row>
    <row r="4" spans="1:60" x14ac:dyDescent="0.2">
      <c r="A4" t="s">
        <v>651</v>
      </c>
      <c r="B4" t="s">
        <v>622</v>
      </c>
      <c r="C4" t="s">
        <v>439</v>
      </c>
      <c r="D4" t="s">
        <v>653</v>
      </c>
      <c r="E4" t="s">
        <v>653</v>
      </c>
      <c r="F4" t="s">
        <v>653</v>
      </c>
      <c r="G4" t="s">
        <v>653</v>
      </c>
      <c r="H4" t="s">
        <v>654</v>
      </c>
      <c r="I4" t="s">
        <v>652</v>
      </c>
      <c r="J4" s="22">
        <v>31183.66</v>
      </c>
      <c r="K4" s="22">
        <v>31592.152999999998</v>
      </c>
      <c r="L4" s="22">
        <v>31995.045999999998</v>
      </c>
      <c r="M4" s="22">
        <v>32403.513999999999</v>
      </c>
      <c r="N4" s="22">
        <v>32831.095999999998</v>
      </c>
      <c r="O4" s="22">
        <v>33288.436999999998</v>
      </c>
      <c r="P4" s="22">
        <v>33777.915000000001</v>
      </c>
      <c r="Q4" s="22">
        <v>34300.076000000001</v>
      </c>
      <c r="R4" s="22">
        <v>34860.714999999997</v>
      </c>
      <c r="S4" s="22">
        <v>35465.760000000002</v>
      </c>
      <c r="T4" s="22">
        <v>36117.637000000002</v>
      </c>
      <c r="U4" s="22">
        <v>36819.557999999997</v>
      </c>
      <c r="V4" s="22">
        <v>37565.847000000002</v>
      </c>
      <c r="W4" s="22">
        <v>38338.561999999998</v>
      </c>
      <c r="X4" s="22">
        <v>39113.313000000002</v>
      </c>
      <c r="Y4" s="22">
        <v>39871.527999999998</v>
      </c>
      <c r="Z4" s="22">
        <v>40606.052000000003</v>
      </c>
      <c r="AA4" s="22">
        <v>41318.142</v>
      </c>
      <c r="AB4" s="22">
        <v>42008.053999999996</v>
      </c>
      <c r="AC4" s="22">
        <v>42679.017999999996</v>
      </c>
      <c r="AD4" s="22">
        <v>43333.254999999997</v>
      </c>
      <c r="AE4" s="22">
        <v>43969.303</v>
      </c>
      <c r="AF4" s="22">
        <v>44584.466999999997</v>
      </c>
      <c r="AG4" s="22">
        <v>45178.849000000002</v>
      </c>
      <c r="AH4" s="22">
        <v>45752.995000000003</v>
      </c>
      <c r="AI4" s="22">
        <v>46307.642999999996</v>
      </c>
      <c r="AJ4" s="22">
        <v>46843.063000000002</v>
      </c>
      <c r="AK4" s="22">
        <v>47360.008000000002</v>
      </c>
      <c r="AL4" s="22">
        <v>47860.485999999997</v>
      </c>
      <c r="AM4" s="22">
        <v>48347.052000000003</v>
      </c>
      <c r="AN4" s="22">
        <v>48821.963000000003</v>
      </c>
      <c r="AO4" s="22">
        <v>49286.285000000003</v>
      </c>
      <c r="AP4" s="22">
        <v>49741.053999999996</v>
      </c>
      <c r="AQ4" s="22">
        <v>50188.453000000001</v>
      </c>
      <c r="AR4" s="22">
        <v>50630.92</v>
      </c>
      <c r="AS4" s="22">
        <v>51070.400999999998</v>
      </c>
      <c r="AT4" s="22">
        <v>51507.845999999998</v>
      </c>
      <c r="AU4" s="22">
        <v>51943.720999999998</v>
      </c>
      <c r="AV4" s="22">
        <v>52378.836000000003</v>
      </c>
      <c r="AW4" s="22">
        <v>52813.83</v>
      </c>
      <c r="AX4" s="22">
        <v>53248.997000000003</v>
      </c>
      <c r="AY4" s="22">
        <v>53248.997000000003</v>
      </c>
      <c r="AZ4" s="22">
        <v>53248.997000000003</v>
      </c>
      <c r="BA4" s="22">
        <v>53248.997000000003</v>
      </c>
      <c r="BB4" s="22">
        <v>53248.997000000003</v>
      </c>
      <c r="BC4" s="22">
        <v>53248.997000000003</v>
      </c>
      <c r="BD4" s="22">
        <v>53248.997000000003</v>
      </c>
      <c r="BE4" s="22">
        <v>53248.997000000003</v>
      </c>
      <c r="BF4" s="22">
        <v>53248.997000000003</v>
      </c>
      <c r="BG4" s="22">
        <v>53248.997000000003</v>
      </c>
      <c r="BH4" s="22">
        <v>53248.997000000003</v>
      </c>
    </row>
    <row r="5" spans="1:60" x14ac:dyDescent="0.2">
      <c r="A5" t="s">
        <v>651</v>
      </c>
      <c r="B5" t="s">
        <v>622</v>
      </c>
      <c r="C5" t="s">
        <v>440</v>
      </c>
      <c r="D5" t="s">
        <v>653</v>
      </c>
      <c r="E5" t="s">
        <v>653</v>
      </c>
      <c r="F5" t="s">
        <v>653</v>
      </c>
      <c r="G5" t="s">
        <v>653</v>
      </c>
      <c r="H5" t="s">
        <v>654</v>
      </c>
      <c r="I5" t="s">
        <v>652</v>
      </c>
      <c r="J5" s="22">
        <v>65.39</v>
      </c>
      <c r="K5" s="22">
        <v>67.340999999999994</v>
      </c>
      <c r="L5" s="22">
        <v>70.049000000000007</v>
      </c>
      <c r="M5" s="22">
        <v>73.182000000000002</v>
      </c>
      <c r="N5" s="22">
        <v>76.244</v>
      </c>
      <c r="O5" s="22">
        <v>78.867000000000004</v>
      </c>
      <c r="P5" s="22">
        <v>80.991</v>
      </c>
      <c r="Q5" s="22">
        <v>82.683000000000007</v>
      </c>
      <c r="R5" s="22">
        <v>83.861000000000004</v>
      </c>
      <c r="S5" s="22">
        <v>84.462000000000003</v>
      </c>
      <c r="T5" s="22">
        <v>84.448999999999998</v>
      </c>
      <c r="U5" s="22">
        <v>83.751000000000005</v>
      </c>
      <c r="V5" s="22">
        <v>82.430999999999997</v>
      </c>
      <c r="W5" s="22">
        <v>80.787999999999997</v>
      </c>
      <c r="X5" s="22">
        <v>79.222999999999999</v>
      </c>
      <c r="Y5" s="22">
        <v>78.013999999999996</v>
      </c>
      <c r="Z5" s="22">
        <v>77.281000000000006</v>
      </c>
      <c r="AA5" s="22">
        <v>76.965000000000003</v>
      </c>
      <c r="AB5" s="22">
        <v>76.953000000000003</v>
      </c>
      <c r="AC5" s="22">
        <v>77.072000000000003</v>
      </c>
      <c r="AD5" s="22">
        <v>77.183999999999997</v>
      </c>
      <c r="AE5" s="22">
        <v>77.275999999999996</v>
      </c>
      <c r="AF5" s="22">
        <v>77.391999999999996</v>
      </c>
      <c r="AG5" s="22">
        <v>77.521000000000001</v>
      </c>
      <c r="AH5" s="22">
        <v>77.649000000000001</v>
      </c>
      <c r="AI5" s="22">
        <v>77.775000000000006</v>
      </c>
      <c r="AJ5" s="22">
        <v>77.887</v>
      </c>
      <c r="AK5" s="22">
        <v>77.971000000000004</v>
      </c>
      <c r="AL5" s="22">
        <v>78.037000000000006</v>
      </c>
      <c r="AM5" s="22">
        <v>78.088999999999999</v>
      </c>
      <c r="AN5" s="22">
        <v>78.153999999999996</v>
      </c>
      <c r="AO5" s="22">
        <v>78.22</v>
      </c>
      <c r="AP5" s="22">
        <v>78.284000000000006</v>
      </c>
      <c r="AQ5" s="22">
        <v>78.341999999999999</v>
      </c>
      <c r="AR5" s="22">
        <v>78.397000000000006</v>
      </c>
      <c r="AS5" s="22">
        <v>78.444000000000003</v>
      </c>
      <c r="AT5" s="22">
        <v>78.486000000000004</v>
      </c>
      <c r="AU5" s="22">
        <v>78.516999999999996</v>
      </c>
      <c r="AV5" s="22">
        <v>78.546000000000006</v>
      </c>
      <c r="AW5" s="22">
        <v>78.555999999999997</v>
      </c>
      <c r="AX5" s="22">
        <v>78.55</v>
      </c>
      <c r="AY5" s="22">
        <v>78.55</v>
      </c>
      <c r="AZ5" s="22">
        <v>78.55</v>
      </c>
      <c r="BA5" s="22">
        <v>78.55</v>
      </c>
      <c r="BB5" s="22">
        <v>78.55</v>
      </c>
      <c r="BC5" s="22">
        <v>78.55</v>
      </c>
      <c r="BD5" s="22">
        <v>78.55</v>
      </c>
      <c r="BE5" s="22">
        <v>78.55</v>
      </c>
      <c r="BF5" s="22">
        <v>78.55</v>
      </c>
      <c r="BG5" s="22">
        <v>78.55</v>
      </c>
      <c r="BH5" s="22">
        <v>78.55</v>
      </c>
    </row>
    <row r="6" spans="1:60" x14ac:dyDescent="0.2">
      <c r="A6" t="s">
        <v>651</v>
      </c>
      <c r="B6" t="s">
        <v>622</v>
      </c>
      <c r="C6" t="s">
        <v>441</v>
      </c>
      <c r="D6" t="s">
        <v>653</v>
      </c>
      <c r="E6" t="s">
        <v>653</v>
      </c>
      <c r="F6" t="s">
        <v>653</v>
      </c>
      <c r="G6" t="s">
        <v>653</v>
      </c>
      <c r="H6" t="s">
        <v>654</v>
      </c>
      <c r="I6" t="s">
        <v>652</v>
      </c>
      <c r="J6" s="22">
        <v>16440.923999999999</v>
      </c>
      <c r="K6" s="22">
        <v>16983.266</v>
      </c>
      <c r="L6" s="22">
        <v>17572.649000000001</v>
      </c>
      <c r="M6" s="22">
        <v>18203.368999999999</v>
      </c>
      <c r="N6" s="22">
        <v>18865.716</v>
      </c>
      <c r="O6" s="22">
        <v>19552.542000000001</v>
      </c>
      <c r="P6" s="22">
        <v>20262.399000000001</v>
      </c>
      <c r="Q6" s="22">
        <v>20997.687000000002</v>
      </c>
      <c r="R6" s="22">
        <v>21759.42</v>
      </c>
      <c r="S6" s="22">
        <v>22549.546999999999</v>
      </c>
      <c r="T6" s="22">
        <v>23369.131000000001</v>
      </c>
      <c r="U6" s="22">
        <v>24218.564999999999</v>
      </c>
      <c r="V6" s="22">
        <v>25096.15</v>
      </c>
      <c r="W6" s="22">
        <v>25998.34</v>
      </c>
      <c r="X6" s="22">
        <v>26920.466</v>
      </c>
      <c r="Y6" s="22">
        <v>27859.305</v>
      </c>
      <c r="Z6" s="22">
        <v>28813.463</v>
      </c>
      <c r="AA6" s="22">
        <v>29784.192999999999</v>
      </c>
      <c r="AB6" s="22">
        <v>30774.205000000002</v>
      </c>
      <c r="AC6" s="22">
        <v>31787.565999999999</v>
      </c>
      <c r="AD6" s="22">
        <v>32827.400999999998</v>
      </c>
      <c r="AE6" s="22">
        <v>33894.483999999997</v>
      </c>
      <c r="AF6" s="22">
        <v>34988.302000000003</v>
      </c>
      <c r="AG6" s="22">
        <v>36109.078000000001</v>
      </c>
      <c r="AH6" s="22">
        <v>37256.728000000003</v>
      </c>
      <c r="AI6" s="22">
        <v>38431.207999999999</v>
      </c>
      <c r="AJ6" s="22">
        <v>39632.777000000002</v>
      </c>
      <c r="AK6" s="22">
        <v>40861.741000000002</v>
      </c>
      <c r="AL6" s="22">
        <v>42118.065999999999</v>
      </c>
      <c r="AM6" s="22">
        <v>43401.63</v>
      </c>
      <c r="AN6" s="22">
        <v>44712.281999999999</v>
      </c>
      <c r="AO6" s="22">
        <v>46049.887999999999</v>
      </c>
      <c r="AP6" s="22">
        <v>47414.284</v>
      </c>
      <c r="AQ6" s="22">
        <v>48805.159</v>
      </c>
      <c r="AR6" s="22">
        <v>50222.154999999999</v>
      </c>
      <c r="AS6" s="22">
        <v>51664.864000000001</v>
      </c>
      <c r="AT6" s="22">
        <v>53132.953000000001</v>
      </c>
      <c r="AU6" s="22">
        <v>54626.019</v>
      </c>
      <c r="AV6" s="22">
        <v>56143.48</v>
      </c>
      <c r="AW6" s="22">
        <v>57684.680999999997</v>
      </c>
      <c r="AX6" s="22">
        <v>59249.002</v>
      </c>
      <c r="AY6" s="22">
        <v>59249.002</v>
      </c>
      <c r="AZ6" s="22">
        <v>59249.002</v>
      </c>
      <c r="BA6" s="22">
        <v>59249.002</v>
      </c>
      <c r="BB6" s="22">
        <v>59249.002</v>
      </c>
      <c r="BC6" s="22">
        <v>59249.002</v>
      </c>
      <c r="BD6" s="22">
        <v>59249.002</v>
      </c>
      <c r="BE6" s="22">
        <v>59249.002</v>
      </c>
      <c r="BF6" s="22">
        <v>59249.002</v>
      </c>
      <c r="BG6" s="22">
        <v>59249.002</v>
      </c>
      <c r="BH6" s="22">
        <v>59249.002</v>
      </c>
    </row>
    <row r="7" spans="1:60" x14ac:dyDescent="0.2">
      <c r="A7" t="s">
        <v>651</v>
      </c>
      <c r="B7" t="s">
        <v>622</v>
      </c>
      <c r="C7" t="s">
        <v>442</v>
      </c>
      <c r="D7" t="s">
        <v>653</v>
      </c>
      <c r="E7" t="s">
        <v>653</v>
      </c>
      <c r="F7" t="s">
        <v>653</v>
      </c>
      <c r="G7" t="s">
        <v>653</v>
      </c>
      <c r="H7" t="s">
        <v>654</v>
      </c>
      <c r="I7" t="s">
        <v>652</v>
      </c>
      <c r="J7" s="22">
        <v>11.07</v>
      </c>
      <c r="K7" s="22">
        <v>11.372</v>
      </c>
      <c r="L7" s="22">
        <v>11.692</v>
      </c>
      <c r="M7" s="22">
        <v>12.021000000000001</v>
      </c>
      <c r="N7" s="22">
        <v>12.339</v>
      </c>
      <c r="O7" s="22">
        <v>12.638</v>
      </c>
      <c r="P7" s="22">
        <v>12.903</v>
      </c>
      <c r="Q7" s="22">
        <v>13.15</v>
      </c>
      <c r="R7" s="22">
        <v>13.36</v>
      </c>
      <c r="S7" s="22">
        <v>13.565</v>
      </c>
      <c r="T7" s="22">
        <v>13.769</v>
      </c>
      <c r="U7" s="22">
        <v>13.951000000000001</v>
      </c>
      <c r="V7" s="22">
        <v>14.129</v>
      </c>
      <c r="W7" s="22">
        <v>14.298999999999999</v>
      </c>
      <c r="X7" s="22">
        <v>14.459</v>
      </c>
      <c r="Y7" s="22">
        <v>14.611000000000001</v>
      </c>
      <c r="Z7" s="22">
        <v>14.763999999999999</v>
      </c>
      <c r="AA7" s="22">
        <v>14.909000000000001</v>
      </c>
      <c r="AB7" s="22">
        <v>15.045</v>
      </c>
      <c r="AC7" s="22">
        <v>15.173999999999999</v>
      </c>
      <c r="AD7" s="22">
        <v>15.282999999999999</v>
      </c>
      <c r="AE7" s="22">
        <v>15.38</v>
      </c>
      <c r="AF7" s="22">
        <v>15.456</v>
      </c>
      <c r="AG7" s="22">
        <v>15.521000000000001</v>
      </c>
      <c r="AH7" s="22">
        <v>15.581</v>
      </c>
      <c r="AI7" s="22">
        <v>15.644</v>
      </c>
      <c r="AJ7" s="22">
        <v>15.692</v>
      </c>
      <c r="AK7" s="22">
        <v>15.747</v>
      </c>
      <c r="AL7" s="22">
        <v>15.795</v>
      </c>
      <c r="AM7" s="22">
        <v>15.839</v>
      </c>
      <c r="AN7" s="22">
        <v>15.867000000000001</v>
      </c>
      <c r="AO7" s="22">
        <v>15.901</v>
      </c>
      <c r="AP7" s="22">
        <v>15.926</v>
      </c>
      <c r="AQ7" s="22">
        <v>15.945</v>
      </c>
      <c r="AR7" s="22">
        <v>15.962</v>
      </c>
      <c r="AS7" s="22">
        <v>15.977</v>
      </c>
      <c r="AT7" s="22">
        <v>15.981</v>
      </c>
      <c r="AU7" s="22">
        <v>15.986000000000001</v>
      </c>
      <c r="AV7" s="22">
        <v>15.984</v>
      </c>
      <c r="AW7" s="22">
        <v>15.975</v>
      </c>
      <c r="AX7" s="22">
        <v>15.96</v>
      </c>
      <c r="AY7" s="22">
        <v>15.96</v>
      </c>
      <c r="AZ7" s="22">
        <v>15.96</v>
      </c>
      <c r="BA7" s="22">
        <v>15.96</v>
      </c>
      <c r="BB7" s="22">
        <v>15.96</v>
      </c>
      <c r="BC7" s="22">
        <v>15.96</v>
      </c>
      <c r="BD7" s="22">
        <v>15.96</v>
      </c>
      <c r="BE7" s="22">
        <v>15.96</v>
      </c>
      <c r="BF7" s="22">
        <v>15.96</v>
      </c>
      <c r="BG7" s="22">
        <v>15.96</v>
      </c>
      <c r="BH7" s="22">
        <v>15.96</v>
      </c>
    </row>
    <row r="8" spans="1:60" x14ac:dyDescent="0.2">
      <c r="A8" t="s">
        <v>651</v>
      </c>
      <c r="B8" t="s">
        <v>622</v>
      </c>
      <c r="C8" t="s">
        <v>443</v>
      </c>
      <c r="D8" t="s">
        <v>653</v>
      </c>
      <c r="E8" t="s">
        <v>653</v>
      </c>
      <c r="F8" t="s">
        <v>653</v>
      </c>
      <c r="G8" t="s">
        <v>653</v>
      </c>
      <c r="H8" t="s">
        <v>654</v>
      </c>
      <c r="I8" t="s">
        <v>652</v>
      </c>
      <c r="J8" s="22">
        <v>37057.451999999997</v>
      </c>
      <c r="K8" s="22">
        <v>37471.508999999998</v>
      </c>
      <c r="L8" s="22">
        <v>37889.370000000003</v>
      </c>
      <c r="M8" s="22">
        <v>38309.379000000001</v>
      </c>
      <c r="N8" s="22">
        <v>38728.696000000004</v>
      </c>
      <c r="O8" s="22">
        <v>39145.487999999998</v>
      </c>
      <c r="P8" s="22">
        <v>39558.89</v>
      </c>
      <c r="Q8" s="22">
        <v>39970.224000000002</v>
      </c>
      <c r="R8" s="22">
        <v>40382.389000000003</v>
      </c>
      <c r="S8" s="22">
        <v>40799.406999999999</v>
      </c>
      <c r="T8" s="22">
        <v>41223.889000000003</v>
      </c>
      <c r="U8" s="22">
        <v>41656.879000000001</v>
      </c>
      <c r="V8" s="22">
        <v>42096.739000000001</v>
      </c>
      <c r="W8" s="22">
        <v>42539.925000000003</v>
      </c>
      <c r="X8" s="22">
        <v>42981.514999999999</v>
      </c>
      <c r="Y8" s="22">
        <v>43417.764999999999</v>
      </c>
      <c r="Z8" s="22">
        <v>43847.43</v>
      </c>
      <c r="AA8" s="22">
        <v>44271.040999999997</v>
      </c>
      <c r="AB8" s="22">
        <v>44688.864000000001</v>
      </c>
      <c r="AC8" s="22">
        <v>45101.781000000003</v>
      </c>
      <c r="AD8" s="22">
        <v>45510.398999999998</v>
      </c>
      <c r="AE8" s="22">
        <v>45914.425999999999</v>
      </c>
      <c r="AF8" s="22">
        <v>46313.273000000001</v>
      </c>
      <c r="AG8" s="22">
        <v>46707.02</v>
      </c>
      <c r="AH8" s="22">
        <v>47095.834000000003</v>
      </c>
      <c r="AI8" s="22">
        <v>47479.8</v>
      </c>
      <c r="AJ8" s="22">
        <v>47858.883999999998</v>
      </c>
      <c r="AK8" s="22">
        <v>48232.945</v>
      </c>
      <c r="AL8" s="22">
        <v>48601.832999999999</v>
      </c>
      <c r="AM8" s="22">
        <v>48965.339</v>
      </c>
      <c r="AN8" s="22">
        <v>49323.305999999997</v>
      </c>
      <c r="AO8" s="22">
        <v>49675.627</v>
      </c>
      <c r="AP8" s="22">
        <v>50022.275999999998</v>
      </c>
      <c r="AQ8" s="22">
        <v>50363.21</v>
      </c>
      <c r="AR8" s="22">
        <v>50698.398999999998</v>
      </c>
      <c r="AS8" s="22">
        <v>51027.807000000001</v>
      </c>
      <c r="AT8" s="22">
        <v>51351.362000000001</v>
      </c>
      <c r="AU8" s="22">
        <v>51669</v>
      </c>
      <c r="AV8" s="22">
        <v>51980.642999999996</v>
      </c>
      <c r="AW8" s="22">
        <v>52286.212</v>
      </c>
      <c r="AX8" s="22">
        <v>52585.642999999996</v>
      </c>
      <c r="AY8" s="22">
        <v>52585.642999999996</v>
      </c>
      <c r="AZ8" s="22">
        <v>52585.642999999996</v>
      </c>
      <c r="BA8" s="22">
        <v>52585.642999999996</v>
      </c>
      <c r="BB8" s="22">
        <v>52585.642999999996</v>
      </c>
      <c r="BC8" s="22">
        <v>52585.642999999996</v>
      </c>
      <c r="BD8" s="22">
        <v>52585.642999999996</v>
      </c>
      <c r="BE8" s="22">
        <v>52585.642999999996</v>
      </c>
      <c r="BF8" s="22">
        <v>52585.642999999996</v>
      </c>
      <c r="BG8" s="22">
        <v>52585.642999999996</v>
      </c>
      <c r="BH8" s="22">
        <v>52585.642999999996</v>
      </c>
    </row>
    <row r="9" spans="1:60" x14ac:dyDescent="0.2">
      <c r="A9" t="s">
        <v>651</v>
      </c>
      <c r="B9" t="s">
        <v>622</v>
      </c>
      <c r="C9" t="s">
        <v>444</v>
      </c>
      <c r="D9" t="s">
        <v>653</v>
      </c>
      <c r="E9" t="s">
        <v>653</v>
      </c>
      <c r="F9" t="s">
        <v>653</v>
      </c>
      <c r="G9" t="s">
        <v>653</v>
      </c>
      <c r="H9" t="s">
        <v>654</v>
      </c>
      <c r="I9" t="s">
        <v>652</v>
      </c>
      <c r="J9" s="22">
        <v>3069.5880000000002</v>
      </c>
      <c r="K9" s="22">
        <v>3050.6550000000002</v>
      </c>
      <c r="L9" s="22">
        <v>3033.8969999999999</v>
      </c>
      <c r="M9" s="22">
        <v>3017.806</v>
      </c>
      <c r="N9" s="22">
        <v>3000.6120000000001</v>
      </c>
      <c r="O9" s="22">
        <v>2981.259</v>
      </c>
      <c r="P9" s="22">
        <v>2958.5</v>
      </c>
      <c r="Q9" s="22">
        <v>2933.056</v>
      </c>
      <c r="R9" s="22">
        <v>2908.22</v>
      </c>
      <c r="S9" s="22">
        <v>2888.5839999999998</v>
      </c>
      <c r="T9" s="22">
        <v>2877.3110000000001</v>
      </c>
      <c r="U9" s="22">
        <v>2875.5810000000001</v>
      </c>
      <c r="V9" s="22">
        <v>2881.922</v>
      </c>
      <c r="W9" s="22">
        <v>2893.509</v>
      </c>
      <c r="X9" s="22">
        <v>2906.22</v>
      </c>
      <c r="Y9" s="22">
        <v>2916.95</v>
      </c>
      <c r="Z9" s="22">
        <v>2924.8159999999998</v>
      </c>
      <c r="AA9" s="22">
        <v>2930.45</v>
      </c>
      <c r="AB9" s="22">
        <v>2934.152</v>
      </c>
      <c r="AC9" s="22">
        <v>2936.7060000000001</v>
      </c>
      <c r="AD9" s="22">
        <v>2938.6790000000001</v>
      </c>
      <c r="AE9" s="22">
        <v>2939.944</v>
      </c>
      <c r="AF9" s="22">
        <v>2940.0889999999999</v>
      </c>
      <c r="AG9" s="22">
        <v>2939.1689999999999</v>
      </c>
      <c r="AH9" s="22">
        <v>2937.2370000000001</v>
      </c>
      <c r="AI9" s="22">
        <v>2934.37</v>
      </c>
      <c r="AJ9" s="22">
        <v>2930.5880000000002</v>
      </c>
      <c r="AK9" s="22">
        <v>2925.9209999999998</v>
      </c>
      <c r="AL9" s="22">
        <v>2920.45</v>
      </c>
      <c r="AM9" s="22">
        <v>2914.268</v>
      </c>
      <c r="AN9" s="22">
        <v>2907.4630000000002</v>
      </c>
      <c r="AO9" s="22">
        <v>2900.0790000000002</v>
      </c>
      <c r="AP9" s="22">
        <v>2892.154</v>
      </c>
      <c r="AQ9" s="22">
        <v>2883.7910000000002</v>
      </c>
      <c r="AR9" s="22">
        <v>2875.096</v>
      </c>
      <c r="AS9" s="22">
        <v>2866.15</v>
      </c>
      <c r="AT9" s="22">
        <v>2856.998</v>
      </c>
      <c r="AU9" s="22">
        <v>2847.6570000000002</v>
      </c>
      <c r="AV9" s="22">
        <v>2838.1129999999998</v>
      </c>
      <c r="AW9" s="22">
        <v>2828.36</v>
      </c>
      <c r="AX9" s="22">
        <v>2818.3989999999999</v>
      </c>
      <c r="AY9" s="22">
        <v>2818.3989999999999</v>
      </c>
      <c r="AZ9" s="22">
        <v>2818.3989999999999</v>
      </c>
      <c r="BA9" s="22">
        <v>2818.3989999999999</v>
      </c>
      <c r="BB9" s="22">
        <v>2818.3989999999999</v>
      </c>
      <c r="BC9" s="22">
        <v>2818.3989999999999</v>
      </c>
      <c r="BD9" s="22">
        <v>2818.3989999999999</v>
      </c>
      <c r="BE9" s="22">
        <v>2818.3989999999999</v>
      </c>
      <c r="BF9" s="22">
        <v>2818.3989999999999</v>
      </c>
      <c r="BG9" s="22">
        <v>2818.3989999999999</v>
      </c>
      <c r="BH9" s="22">
        <v>2818.3989999999999</v>
      </c>
    </row>
    <row r="10" spans="1:60" x14ac:dyDescent="0.2">
      <c r="A10" t="s">
        <v>651</v>
      </c>
      <c r="B10" t="s">
        <v>622</v>
      </c>
      <c r="C10" t="s">
        <v>445</v>
      </c>
      <c r="D10" t="s">
        <v>653</v>
      </c>
      <c r="E10" t="s">
        <v>653</v>
      </c>
      <c r="F10" t="s">
        <v>653</v>
      </c>
      <c r="G10" t="s">
        <v>653</v>
      </c>
      <c r="H10" t="s">
        <v>654</v>
      </c>
      <c r="I10" t="s">
        <v>652</v>
      </c>
      <c r="J10" s="22">
        <v>90.852999999999994</v>
      </c>
      <c r="K10" s="22">
        <v>92.897999999999996</v>
      </c>
      <c r="L10" s="22">
        <v>94.992000000000004</v>
      </c>
      <c r="M10" s="22">
        <v>97.016999999999996</v>
      </c>
      <c r="N10" s="22">
        <v>98.736999999999995</v>
      </c>
      <c r="O10" s="22">
        <v>100.03100000000001</v>
      </c>
      <c r="P10" s="22">
        <v>100.83199999999999</v>
      </c>
      <c r="Q10" s="22">
        <v>101.22</v>
      </c>
      <c r="R10" s="22">
        <v>101.35299999999999</v>
      </c>
      <c r="S10" s="22">
        <v>101.453</v>
      </c>
      <c r="T10" s="22">
        <v>101.669</v>
      </c>
      <c r="U10" s="22">
        <v>102.053</v>
      </c>
      <c r="V10" s="22">
        <v>102.577</v>
      </c>
      <c r="W10" s="22">
        <v>103.187</v>
      </c>
      <c r="X10" s="22">
        <v>103.795</v>
      </c>
      <c r="Y10" s="22">
        <v>104.34099999999999</v>
      </c>
      <c r="Z10" s="22">
        <v>104.822</v>
      </c>
      <c r="AA10" s="22">
        <v>105.264</v>
      </c>
      <c r="AB10" s="22">
        <v>105.67</v>
      </c>
      <c r="AC10" s="22">
        <v>106.053</v>
      </c>
      <c r="AD10" s="22">
        <v>106.438</v>
      </c>
      <c r="AE10" s="22">
        <v>106.797</v>
      </c>
      <c r="AF10" s="22">
        <v>107.14700000000001</v>
      </c>
      <c r="AG10" s="22">
        <v>107.48399999999999</v>
      </c>
      <c r="AH10" s="22">
        <v>107.804</v>
      </c>
      <c r="AI10" s="22">
        <v>108.116</v>
      </c>
      <c r="AJ10" s="22">
        <v>108.411</v>
      </c>
      <c r="AK10" s="22">
        <v>108.682</v>
      </c>
      <c r="AL10" s="22">
        <v>108.93600000000001</v>
      </c>
      <c r="AM10" s="22">
        <v>109.172</v>
      </c>
      <c r="AN10" s="22">
        <v>109.377</v>
      </c>
      <c r="AO10" s="22">
        <v>109.545</v>
      </c>
      <c r="AP10" s="22">
        <v>109.687</v>
      </c>
      <c r="AQ10" s="22">
        <v>109.789</v>
      </c>
      <c r="AR10" s="22">
        <v>109.855</v>
      </c>
      <c r="AS10" s="22">
        <v>109.88500000000001</v>
      </c>
      <c r="AT10" s="22">
        <v>109.866</v>
      </c>
      <c r="AU10" s="22">
        <v>109.822</v>
      </c>
      <c r="AV10" s="22">
        <v>109.73</v>
      </c>
      <c r="AW10" s="22">
        <v>109.60599999999999</v>
      </c>
      <c r="AX10" s="22">
        <v>109.44199999999999</v>
      </c>
      <c r="AY10" s="22">
        <v>109.44199999999999</v>
      </c>
      <c r="AZ10" s="22">
        <v>109.44199999999999</v>
      </c>
      <c r="BA10" s="22">
        <v>109.44199999999999</v>
      </c>
      <c r="BB10" s="22">
        <v>109.44199999999999</v>
      </c>
      <c r="BC10" s="22">
        <v>109.44199999999999</v>
      </c>
      <c r="BD10" s="22">
        <v>109.44199999999999</v>
      </c>
      <c r="BE10" s="22">
        <v>109.44199999999999</v>
      </c>
      <c r="BF10" s="22">
        <v>109.44199999999999</v>
      </c>
      <c r="BG10" s="22">
        <v>109.44199999999999</v>
      </c>
      <c r="BH10" s="22">
        <v>109.44199999999999</v>
      </c>
    </row>
    <row r="11" spans="1:60" x14ac:dyDescent="0.2">
      <c r="A11" t="s">
        <v>651</v>
      </c>
      <c r="B11" t="s">
        <v>622</v>
      </c>
      <c r="C11" t="s">
        <v>446</v>
      </c>
      <c r="D11" t="s">
        <v>653</v>
      </c>
      <c r="E11" t="s">
        <v>653</v>
      </c>
      <c r="F11" t="s">
        <v>653</v>
      </c>
      <c r="G11" t="s">
        <v>653</v>
      </c>
      <c r="H11" t="s">
        <v>654</v>
      </c>
      <c r="I11" t="s">
        <v>652</v>
      </c>
      <c r="J11" s="22">
        <v>19065.837</v>
      </c>
      <c r="K11" s="22">
        <v>19268.532999999999</v>
      </c>
      <c r="L11" s="22">
        <v>19475.190999999999</v>
      </c>
      <c r="M11" s="22">
        <v>19696.972000000002</v>
      </c>
      <c r="N11" s="22">
        <v>19948.429</v>
      </c>
      <c r="O11" s="22">
        <v>20238.902999999998</v>
      </c>
      <c r="P11" s="22">
        <v>20573.606</v>
      </c>
      <c r="Q11" s="22">
        <v>20946.664000000001</v>
      </c>
      <c r="R11" s="22">
        <v>21342.492999999999</v>
      </c>
      <c r="S11" s="22">
        <v>21739.040000000001</v>
      </c>
      <c r="T11" s="22">
        <v>22120.063999999998</v>
      </c>
      <c r="U11" s="22">
        <v>22479.798999999999</v>
      </c>
      <c r="V11" s="22">
        <v>22821.848999999998</v>
      </c>
      <c r="W11" s="22">
        <v>23150.728999999999</v>
      </c>
      <c r="X11" s="22">
        <v>23474.668000000001</v>
      </c>
      <c r="Y11" s="22">
        <v>23799.556</v>
      </c>
      <c r="Z11" s="22">
        <v>24125.848000000002</v>
      </c>
      <c r="AA11" s="22">
        <v>24450.561000000002</v>
      </c>
      <c r="AB11" s="22">
        <v>24772.246999999999</v>
      </c>
      <c r="AC11" s="22">
        <v>25088.635999999999</v>
      </c>
      <c r="AD11" s="22">
        <v>25398.177</v>
      </c>
      <c r="AE11" s="22">
        <v>25700.455000000002</v>
      </c>
      <c r="AF11" s="22">
        <v>25996.287</v>
      </c>
      <c r="AG11" s="22">
        <v>26286.687000000002</v>
      </c>
      <c r="AH11" s="22">
        <v>26573.232</v>
      </c>
      <c r="AI11" s="22">
        <v>26857.067999999999</v>
      </c>
      <c r="AJ11" s="22">
        <v>27138.61</v>
      </c>
      <c r="AK11" s="22">
        <v>27417.602999999999</v>
      </c>
      <c r="AL11" s="22">
        <v>27693.68</v>
      </c>
      <c r="AM11" s="22">
        <v>27966.192999999999</v>
      </c>
      <c r="AN11" s="22">
        <v>28234.741999999998</v>
      </c>
      <c r="AO11" s="22">
        <v>28499.353999999999</v>
      </c>
      <c r="AP11" s="22">
        <v>28760.433000000001</v>
      </c>
      <c r="AQ11" s="22">
        <v>29018.331999999999</v>
      </c>
      <c r="AR11" s="22">
        <v>29273.530999999999</v>
      </c>
      <c r="AS11" s="22">
        <v>29526.448</v>
      </c>
      <c r="AT11" s="22">
        <v>29777.258000000002</v>
      </c>
      <c r="AU11" s="22">
        <v>30026.100999999999</v>
      </c>
      <c r="AV11" s="22">
        <v>30273.353999999999</v>
      </c>
      <c r="AW11" s="22">
        <v>30519.42</v>
      </c>
      <c r="AX11" s="22">
        <v>30764.641</v>
      </c>
      <c r="AY11" s="22">
        <v>30764.641</v>
      </c>
      <c r="AZ11" s="22">
        <v>30764.641</v>
      </c>
      <c r="BA11" s="22">
        <v>30764.641</v>
      </c>
      <c r="BB11" s="22">
        <v>30764.641</v>
      </c>
      <c r="BC11" s="22">
        <v>30764.641</v>
      </c>
      <c r="BD11" s="22">
        <v>30764.641</v>
      </c>
      <c r="BE11" s="22">
        <v>30764.641</v>
      </c>
      <c r="BF11" s="22">
        <v>30764.641</v>
      </c>
      <c r="BG11" s="22">
        <v>30764.641</v>
      </c>
      <c r="BH11" s="22">
        <v>30764.641</v>
      </c>
    </row>
    <row r="12" spans="1:60" x14ac:dyDescent="0.2">
      <c r="A12" t="s">
        <v>651</v>
      </c>
      <c r="B12" t="s">
        <v>622</v>
      </c>
      <c r="C12" t="s">
        <v>447</v>
      </c>
      <c r="D12" t="s">
        <v>653</v>
      </c>
      <c r="E12" t="s">
        <v>653</v>
      </c>
      <c r="F12" t="s">
        <v>653</v>
      </c>
      <c r="G12" t="s">
        <v>653</v>
      </c>
      <c r="H12" t="s">
        <v>654</v>
      </c>
      <c r="I12" t="s">
        <v>652</v>
      </c>
      <c r="J12" s="22">
        <v>8069.2759999999998</v>
      </c>
      <c r="K12" s="22">
        <v>8097.7479999999996</v>
      </c>
      <c r="L12" s="22">
        <v>8134.4120000000003</v>
      </c>
      <c r="M12" s="22">
        <v>8175.8519999999999</v>
      </c>
      <c r="N12" s="22">
        <v>8216.8050000000003</v>
      </c>
      <c r="O12" s="22">
        <v>8253.65</v>
      </c>
      <c r="P12" s="22">
        <v>8284.7350000000006</v>
      </c>
      <c r="Q12" s="22">
        <v>8311.7829999999994</v>
      </c>
      <c r="R12" s="22">
        <v>8338.4529999999995</v>
      </c>
      <c r="S12" s="22">
        <v>8370.0380000000005</v>
      </c>
      <c r="T12" s="22">
        <v>8409.9490000000005</v>
      </c>
      <c r="U12" s="22">
        <v>8459.8639999999996</v>
      </c>
      <c r="V12" s="22">
        <v>8517.5480000000007</v>
      </c>
      <c r="W12" s="22">
        <v>8577.7819999999992</v>
      </c>
      <c r="X12" s="22">
        <v>8633.2199999999993</v>
      </c>
      <c r="Y12" s="22">
        <v>8678.6569999999992</v>
      </c>
      <c r="Z12" s="22">
        <v>8712.1370000000006</v>
      </c>
      <c r="AA12" s="22">
        <v>8735.4529999999995</v>
      </c>
      <c r="AB12" s="22">
        <v>8751.82</v>
      </c>
      <c r="AC12" s="22">
        <v>8766.2009999999991</v>
      </c>
      <c r="AD12" s="22">
        <v>8782.2099999999991</v>
      </c>
      <c r="AE12" s="22">
        <v>8800.6830000000009</v>
      </c>
      <c r="AF12" s="22">
        <v>8820.4670000000006</v>
      </c>
      <c r="AG12" s="22">
        <v>8840.866</v>
      </c>
      <c r="AH12" s="22">
        <v>8860.5720000000001</v>
      </c>
      <c r="AI12" s="22">
        <v>8878.6170000000002</v>
      </c>
      <c r="AJ12" s="22">
        <v>8895</v>
      </c>
      <c r="AK12" s="22">
        <v>8910.0930000000008</v>
      </c>
      <c r="AL12" s="22">
        <v>8923.73</v>
      </c>
      <c r="AM12" s="22">
        <v>8935.7070000000003</v>
      </c>
      <c r="AN12" s="22">
        <v>8945.8819999999996</v>
      </c>
      <c r="AO12" s="22">
        <v>8954.1749999999993</v>
      </c>
      <c r="AP12" s="22">
        <v>8960.6200000000008</v>
      </c>
      <c r="AQ12" s="22">
        <v>8965.35</v>
      </c>
      <c r="AR12" s="22">
        <v>8968.5740000000005</v>
      </c>
      <c r="AS12" s="22">
        <v>8970.4770000000008</v>
      </c>
      <c r="AT12" s="22">
        <v>8971.0969999999998</v>
      </c>
      <c r="AU12" s="22">
        <v>8970.4310000000005</v>
      </c>
      <c r="AV12" s="22">
        <v>8968.6200000000008</v>
      </c>
      <c r="AW12" s="22">
        <v>8965.8119999999999</v>
      </c>
      <c r="AX12" s="22">
        <v>8962.11</v>
      </c>
      <c r="AY12" s="22">
        <v>8962.11</v>
      </c>
      <c r="AZ12" s="22">
        <v>8962.11</v>
      </c>
      <c r="BA12" s="22">
        <v>8962.11</v>
      </c>
      <c r="BB12" s="22">
        <v>8962.11</v>
      </c>
      <c r="BC12" s="22">
        <v>8962.11</v>
      </c>
      <c r="BD12" s="22">
        <v>8962.11</v>
      </c>
      <c r="BE12" s="22">
        <v>8962.11</v>
      </c>
      <c r="BF12" s="22">
        <v>8962.11</v>
      </c>
      <c r="BG12" s="22">
        <v>8962.11</v>
      </c>
      <c r="BH12" s="22">
        <v>8962.11</v>
      </c>
    </row>
    <row r="13" spans="1:60" x14ac:dyDescent="0.2">
      <c r="A13" t="s">
        <v>651</v>
      </c>
      <c r="B13" t="s">
        <v>622</v>
      </c>
      <c r="C13" t="s">
        <v>448</v>
      </c>
      <c r="D13" t="s">
        <v>653</v>
      </c>
      <c r="E13" t="s">
        <v>653</v>
      </c>
      <c r="F13" t="s">
        <v>653</v>
      </c>
      <c r="G13" t="s">
        <v>653</v>
      </c>
      <c r="H13" t="s">
        <v>654</v>
      </c>
      <c r="I13" t="s">
        <v>652</v>
      </c>
      <c r="J13" s="22">
        <v>8122.741</v>
      </c>
      <c r="K13" s="22">
        <v>8197.2790000000005</v>
      </c>
      <c r="L13" s="22">
        <v>8277.0149999999994</v>
      </c>
      <c r="M13" s="22">
        <v>8361.3590000000004</v>
      </c>
      <c r="N13" s="22">
        <v>8448.8819999999996</v>
      </c>
      <c r="O13" s="22">
        <v>8538.6059999999998</v>
      </c>
      <c r="P13" s="22">
        <v>8630.1949999999997</v>
      </c>
      <c r="Q13" s="22">
        <v>8724.3040000000001</v>
      </c>
      <c r="R13" s="22">
        <v>8821.9079999999994</v>
      </c>
      <c r="S13" s="22">
        <v>8924.4069999999992</v>
      </c>
      <c r="T13" s="22">
        <v>9032.4570000000003</v>
      </c>
      <c r="U13" s="22">
        <v>9146.3790000000008</v>
      </c>
      <c r="V13" s="22">
        <v>9264.9169999999995</v>
      </c>
      <c r="W13" s="22">
        <v>9385.2929999999997</v>
      </c>
      <c r="X13" s="22">
        <v>9503.7710000000006</v>
      </c>
      <c r="Y13" s="22">
        <v>9617.4840000000004</v>
      </c>
      <c r="Z13" s="22">
        <v>9725.3760000000002</v>
      </c>
      <c r="AA13" s="22">
        <v>9827.5889999999999</v>
      </c>
      <c r="AB13" s="22">
        <v>9923.9140000000007</v>
      </c>
      <c r="AC13" s="22">
        <v>10014.575000000001</v>
      </c>
      <c r="AD13" s="22">
        <v>10099.743</v>
      </c>
      <c r="AE13" s="22">
        <v>10179.146000000001</v>
      </c>
      <c r="AF13" s="22">
        <v>10252.564</v>
      </c>
      <c r="AG13" s="22">
        <v>10320.433000000001</v>
      </c>
      <c r="AH13" s="22">
        <v>10383.415999999999</v>
      </c>
      <c r="AI13" s="22">
        <v>10442.074000000001</v>
      </c>
      <c r="AJ13" s="22">
        <v>10496.550999999999</v>
      </c>
      <c r="AK13" s="22">
        <v>10546.995000000001</v>
      </c>
      <c r="AL13" s="22">
        <v>10593.977000000001</v>
      </c>
      <c r="AM13" s="22">
        <v>10638.201999999999</v>
      </c>
      <c r="AN13" s="22">
        <v>10680.201999999999</v>
      </c>
      <c r="AO13" s="22">
        <v>10720.233</v>
      </c>
      <c r="AP13" s="22">
        <v>10758.353999999999</v>
      </c>
      <c r="AQ13" s="22">
        <v>10794.574000000001</v>
      </c>
      <c r="AR13" s="22">
        <v>10828.788</v>
      </c>
      <c r="AS13" s="22">
        <v>10860.905000000001</v>
      </c>
      <c r="AT13" s="22">
        <v>10891.005999999999</v>
      </c>
      <c r="AU13" s="22">
        <v>10919.1</v>
      </c>
      <c r="AV13" s="22">
        <v>10944.977999999999</v>
      </c>
      <c r="AW13" s="22">
        <v>10968.334999999999</v>
      </c>
      <c r="AX13" s="22">
        <v>10988.92</v>
      </c>
      <c r="AY13" s="22">
        <v>10988.92</v>
      </c>
      <c r="AZ13" s="22">
        <v>10988.92</v>
      </c>
      <c r="BA13" s="22">
        <v>10988.92</v>
      </c>
      <c r="BB13" s="22">
        <v>10988.92</v>
      </c>
      <c r="BC13" s="22">
        <v>10988.92</v>
      </c>
      <c r="BD13" s="22">
        <v>10988.92</v>
      </c>
      <c r="BE13" s="22">
        <v>10988.92</v>
      </c>
      <c r="BF13" s="22">
        <v>10988.92</v>
      </c>
      <c r="BG13" s="22">
        <v>10988.92</v>
      </c>
      <c r="BH13" s="22">
        <v>10988.92</v>
      </c>
    </row>
    <row r="14" spans="1:60" x14ac:dyDescent="0.2">
      <c r="A14" t="s">
        <v>651</v>
      </c>
      <c r="B14" t="s">
        <v>622</v>
      </c>
      <c r="C14" t="s">
        <v>449</v>
      </c>
      <c r="D14" t="s">
        <v>653</v>
      </c>
      <c r="E14" t="s">
        <v>653</v>
      </c>
      <c r="F14" t="s">
        <v>653</v>
      </c>
      <c r="G14" t="s">
        <v>653</v>
      </c>
      <c r="H14" t="s">
        <v>654</v>
      </c>
      <c r="I14" t="s">
        <v>652</v>
      </c>
      <c r="J14" s="22">
        <v>297.89</v>
      </c>
      <c r="K14" s="22">
        <v>303.13499999999999</v>
      </c>
      <c r="L14" s="22">
        <v>309.15699999999998</v>
      </c>
      <c r="M14" s="22">
        <v>315.74599999999998</v>
      </c>
      <c r="N14" s="22">
        <v>322.52600000000001</v>
      </c>
      <c r="O14" s="22">
        <v>329.24900000000002</v>
      </c>
      <c r="P14" s="22">
        <v>335.83</v>
      </c>
      <c r="Q14" s="22">
        <v>342.32799999999997</v>
      </c>
      <c r="R14" s="22">
        <v>348.67599999999999</v>
      </c>
      <c r="S14" s="22">
        <v>354.85599999999999</v>
      </c>
      <c r="T14" s="22">
        <v>360.83199999999999</v>
      </c>
      <c r="U14" s="22">
        <v>366.56799999999998</v>
      </c>
      <c r="V14" s="22">
        <v>372.03899999999999</v>
      </c>
      <c r="W14" s="22">
        <v>377.24</v>
      </c>
      <c r="X14" s="22">
        <v>382.16899999999998</v>
      </c>
      <c r="Y14" s="22">
        <v>386.83800000000002</v>
      </c>
      <c r="Z14" s="22">
        <v>391.23200000000003</v>
      </c>
      <c r="AA14" s="22">
        <v>395.36099999999999</v>
      </c>
      <c r="AB14" s="22">
        <v>399.28500000000003</v>
      </c>
      <c r="AC14" s="22">
        <v>403.09500000000003</v>
      </c>
      <c r="AD14" s="22">
        <v>406.839</v>
      </c>
      <c r="AE14" s="22">
        <v>410.55599999999998</v>
      </c>
      <c r="AF14" s="22">
        <v>414.22500000000002</v>
      </c>
      <c r="AG14" s="22">
        <v>417.83600000000001</v>
      </c>
      <c r="AH14" s="22">
        <v>421.34500000000003</v>
      </c>
      <c r="AI14" s="22">
        <v>424.73200000000003</v>
      </c>
      <c r="AJ14" s="22">
        <v>427.995</v>
      </c>
      <c r="AK14" s="22">
        <v>431.15199999999999</v>
      </c>
      <c r="AL14" s="22">
        <v>434.19299999999998</v>
      </c>
      <c r="AM14" s="22">
        <v>437.10899999999998</v>
      </c>
      <c r="AN14" s="22">
        <v>439.89600000000002</v>
      </c>
      <c r="AO14" s="22">
        <v>442.55799999999999</v>
      </c>
      <c r="AP14" s="22">
        <v>445.09399999999999</v>
      </c>
      <c r="AQ14" s="22">
        <v>447.49799999999999</v>
      </c>
      <c r="AR14" s="22">
        <v>449.791</v>
      </c>
      <c r="AS14" s="22">
        <v>451.97</v>
      </c>
      <c r="AT14" s="22">
        <v>454.048</v>
      </c>
      <c r="AU14" s="22">
        <v>456.00900000000001</v>
      </c>
      <c r="AV14" s="22">
        <v>457.87599999999998</v>
      </c>
      <c r="AW14" s="22">
        <v>459.65699999999998</v>
      </c>
      <c r="AX14" s="22">
        <v>461.35599999999999</v>
      </c>
      <c r="AY14" s="22">
        <v>461.35599999999999</v>
      </c>
      <c r="AZ14" s="22">
        <v>461.35599999999999</v>
      </c>
      <c r="BA14" s="22">
        <v>461.35599999999999</v>
      </c>
      <c r="BB14" s="22">
        <v>461.35599999999999</v>
      </c>
      <c r="BC14" s="22">
        <v>461.35599999999999</v>
      </c>
      <c r="BD14" s="22">
        <v>461.35599999999999</v>
      </c>
      <c r="BE14" s="22">
        <v>461.35599999999999</v>
      </c>
      <c r="BF14" s="22">
        <v>461.35599999999999</v>
      </c>
      <c r="BG14" s="22">
        <v>461.35599999999999</v>
      </c>
      <c r="BH14" s="22">
        <v>461.35599999999999</v>
      </c>
    </row>
    <row r="15" spans="1:60" x14ac:dyDescent="0.2">
      <c r="A15" t="s">
        <v>651</v>
      </c>
      <c r="B15" t="s">
        <v>622</v>
      </c>
      <c r="C15" t="s">
        <v>450</v>
      </c>
      <c r="D15" t="s">
        <v>653</v>
      </c>
      <c r="E15" t="s">
        <v>653</v>
      </c>
      <c r="F15" t="s">
        <v>653</v>
      </c>
      <c r="G15" t="s">
        <v>653</v>
      </c>
      <c r="H15" t="s">
        <v>654</v>
      </c>
      <c r="I15" t="s">
        <v>652</v>
      </c>
      <c r="J15" s="22">
        <v>664.61400000000003</v>
      </c>
      <c r="K15" s="22">
        <v>697.54899999999998</v>
      </c>
      <c r="L15" s="22">
        <v>735.14800000000002</v>
      </c>
      <c r="M15" s="22">
        <v>778.71100000000001</v>
      </c>
      <c r="N15" s="22">
        <v>829.84799999999996</v>
      </c>
      <c r="O15" s="22">
        <v>889.16800000000001</v>
      </c>
      <c r="P15" s="22">
        <v>958.41399999999999</v>
      </c>
      <c r="Q15" s="22">
        <v>1035.8910000000001</v>
      </c>
      <c r="R15" s="22">
        <v>1114.5899999999999</v>
      </c>
      <c r="S15" s="22">
        <v>1185.029</v>
      </c>
      <c r="T15" s="22">
        <v>1240.8620000000001</v>
      </c>
      <c r="U15" s="22">
        <v>1278.269</v>
      </c>
      <c r="V15" s="22">
        <v>1300.2170000000001</v>
      </c>
      <c r="W15" s="22">
        <v>1315.4110000000001</v>
      </c>
      <c r="X15" s="22">
        <v>1336.3969999999999</v>
      </c>
      <c r="Y15" s="22">
        <v>1371.855</v>
      </c>
      <c r="Z15" s="22">
        <v>1425.171</v>
      </c>
      <c r="AA15" s="22">
        <v>1492.5840000000001</v>
      </c>
      <c r="AB15" s="22">
        <v>1566.9929999999999</v>
      </c>
      <c r="AC15" s="22">
        <v>1637.896</v>
      </c>
      <c r="AD15" s="22">
        <v>1697.7650000000001</v>
      </c>
      <c r="AE15" s="22">
        <v>1744.2950000000001</v>
      </c>
      <c r="AF15" s="22">
        <v>1780.088</v>
      </c>
      <c r="AG15" s="22">
        <v>1808.443</v>
      </c>
      <c r="AH15" s="22">
        <v>1834.61</v>
      </c>
      <c r="AI15" s="22">
        <v>1862.403</v>
      </c>
      <c r="AJ15" s="22">
        <v>1892.624</v>
      </c>
      <c r="AK15" s="22">
        <v>1923.9110000000001</v>
      </c>
      <c r="AL15" s="22">
        <v>1955.3789999999999</v>
      </c>
      <c r="AM15" s="22">
        <v>1985.491</v>
      </c>
      <c r="AN15" s="22">
        <v>2013.135</v>
      </c>
      <c r="AO15" s="22">
        <v>2038.23</v>
      </c>
      <c r="AP15" s="22">
        <v>2061.3339999999998</v>
      </c>
      <c r="AQ15" s="22">
        <v>2082.7150000000001</v>
      </c>
      <c r="AR15" s="22">
        <v>2102.8220000000001</v>
      </c>
      <c r="AS15" s="22">
        <v>2121.9769999999999</v>
      </c>
      <c r="AT15" s="22">
        <v>2140.2730000000001</v>
      </c>
      <c r="AU15" s="22">
        <v>2157.6590000000001</v>
      </c>
      <c r="AV15" s="22">
        <v>2174.2449999999999</v>
      </c>
      <c r="AW15" s="22">
        <v>2190.078</v>
      </c>
      <c r="AX15" s="22">
        <v>2205.2269999999999</v>
      </c>
      <c r="AY15" s="22">
        <v>2205.2269999999999</v>
      </c>
      <c r="AZ15" s="22">
        <v>2205.2269999999999</v>
      </c>
      <c r="BA15" s="22">
        <v>2205.2269999999999</v>
      </c>
      <c r="BB15" s="22">
        <v>2205.2269999999999</v>
      </c>
      <c r="BC15" s="22">
        <v>2205.2269999999999</v>
      </c>
      <c r="BD15" s="22">
        <v>2205.2269999999999</v>
      </c>
      <c r="BE15" s="22">
        <v>2205.2269999999999</v>
      </c>
      <c r="BF15" s="22">
        <v>2205.2269999999999</v>
      </c>
      <c r="BG15" s="22">
        <v>2205.2269999999999</v>
      </c>
      <c r="BH15" s="22">
        <v>2205.2269999999999</v>
      </c>
    </row>
    <row r="16" spans="1:60" x14ac:dyDescent="0.2">
      <c r="A16" t="s">
        <v>651</v>
      </c>
      <c r="B16" t="s">
        <v>622</v>
      </c>
      <c r="C16" t="s">
        <v>451</v>
      </c>
      <c r="D16" t="s">
        <v>653</v>
      </c>
      <c r="E16" t="s">
        <v>653</v>
      </c>
      <c r="F16" t="s">
        <v>653</v>
      </c>
      <c r="G16" t="s">
        <v>653</v>
      </c>
      <c r="H16" t="s">
        <v>654</v>
      </c>
      <c r="I16" t="s">
        <v>652</v>
      </c>
      <c r="J16" s="22">
        <v>131581.24299999999</v>
      </c>
      <c r="K16" s="22">
        <v>134107.16</v>
      </c>
      <c r="L16" s="22">
        <v>136600.66699999999</v>
      </c>
      <c r="M16" s="22">
        <v>139019.00099999999</v>
      </c>
      <c r="N16" s="22">
        <v>141307.489</v>
      </c>
      <c r="O16" s="22">
        <v>143431.101</v>
      </c>
      <c r="P16" s="22">
        <v>145368.00399999999</v>
      </c>
      <c r="Q16" s="22">
        <v>147139.19099999999</v>
      </c>
      <c r="R16" s="22">
        <v>148805.81400000001</v>
      </c>
      <c r="S16" s="22">
        <v>150454.70800000001</v>
      </c>
      <c r="T16" s="22">
        <v>152149.10200000001</v>
      </c>
      <c r="U16" s="22">
        <v>153911.916</v>
      </c>
      <c r="V16" s="22">
        <v>155727.05300000001</v>
      </c>
      <c r="W16" s="22">
        <v>157571.29199999999</v>
      </c>
      <c r="X16" s="22">
        <v>159405.27900000001</v>
      </c>
      <c r="Y16" s="22">
        <v>161200.886</v>
      </c>
      <c r="Z16" s="22">
        <v>162951.56</v>
      </c>
      <c r="AA16" s="22">
        <v>164669.75099999999</v>
      </c>
      <c r="AB16" s="22">
        <v>166368.149</v>
      </c>
      <c r="AC16" s="22">
        <v>168065.92000000001</v>
      </c>
      <c r="AD16" s="22">
        <v>169775.30900000001</v>
      </c>
      <c r="AE16" s="22">
        <v>171499.63500000001</v>
      </c>
      <c r="AF16" s="22">
        <v>173229.209</v>
      </c>
      <c r="AG16" s="22">
        <v>174947.40599999999</v>
      </c>
      <c r="AH16" s="22">
        <v>176631.12899999999</v>
      </c>
      <c r="AI16" s="22">
        <v>178262.90900000001</v>
      </c>
      <c r="AJ16" s="22">
        <v>179836.35500000001</v>
      </c>
      <c r="AK16" s="22">
        <v>181353.356</v>
      </c>
      <c r="AL16" s="22">
        <v>182814.79699999999</v>
      </c>
      <c r="AM16" s="22">
        <v>184224.42800000001</v>
      </c>
      <c r="AN16" s="22">
        <v>185584.81099999999</v>
      </c>
      <c r="AO16" s="22">
        <v>186894.66200000001</v>
      </c>
      <c r="AP16" s="22">
        <v>188151.24299999999</v>
      </c>
      <c r="AQ16" s="22">
        <v>189354.34599999999</v>
      </c>
      <c r="AR16" s="22">
        <v>190504.057</v>
      </c>
      <c r="AS16" s="22">
        <v>191600.52499999999</v>
      </c>
      <c r="AT16" s="22">
        <v>192643.38500000001</v>
      </c>
      <c r="AU16" s="22">
        <v>193632.75399999999</v>
      </c>
      <c r="AV16" s="22">
        <v>194569.93299999999</v>
      </c>
      <c r="AW16" s="22">
        <v>195456.69399999999</v>
      </c>
      <c r="AX16" s="22">
        <v>196294.31200000001</v>
      </c>
      <c r="AY16" s="22">
        <v>196294.31200000001</v>
      </c>
      <c r="AZ16" s="22">
        <v>196294.31200000001</v>
      </c>
      <c r="BA16" s="22">
        <v>196294.31200000001</v>
      </c>
      <c r="BB16" s="22">
        <v>196294.31200000001</v>
      </c>
      <c r="BC16" s="22">
        <v>196294.31200000001</v>
      </c>
      <c r="BD16" s="22">
        <v>196294.31200000001</v>
      </c>
      <c r="BE16" s="22">
        <v>196294.31200000001</v>
      </c>
      <c r="BF16" s="22">
        <v>196294.31200000001</v>
      </c>
      <c r="BG16" s="22">
        <v>196294.31200000001</v>
      </c>
      <c r="BH16" s="22">
        <v>196294.31200000001</v>
      </c>
    </row>
    <row r="17" spans="1:60" x14ac:dyDescent="0.2">
      <c r="A17" t="s">
        <v>651</v>
      </c>
      <c r="B17" t="s">
        <v>622</v>
      </c>
      <c r="C17" t="s">
        <v>452</v>
      </c>
      <c r="D17" t="s">
        <v>653</v>
      </c>
      <c r="E17" t="s">
        <v>653</v>
      </c>
      <c r="F17" t="s">
        <v>653</v>
      </c>
      <c r="G17" t="s">
        <v>653</v>
      </c>
      <c r="H17" t="s">
        <v>654</v>
      </c>
      <c r="I17" t="s">
        <v>652</v>
      </c>
      <c r="J17" s="22">
        <v>269.84699999999998</v>
      </c>
      <c r="K17" s="22">
        <v>270.685</v>
      </c>
      <c r="L17" s="22">
        <v>271.47800000000001</v>
      </c>
      <c r="M17" s="22">
        <v>272.25799999999998</v>
      </c>
      <c r="N17" s="22">
        <v>273.09100000000001</v>
      </c>
      <c r="O17" s="22">
        <v>274.00900000000001</v>
      </c>
      <c r="P17" s="22">
        <v>275.03899999999999</v>
      </c>
      <c r="Q17" s="22">
        <v>276.14999999999998</v>
      </c>
      <c r="R17" s="22">
        <v>277.31900000000002</v>
      </c>
      <c r="S17" s="22">
        <v>278.47000000000003</v>
      </c>
      <c r="T17" s="22">
        <v>279.56900000000002</v>
      </c>
      <c r="U17" s="22">
        <v>280.601</v>
      </c>
      <c r="V17" s="22">
        <v>281.58499999999998</v>
      </c>
      <c r="W17" s="22">
        <v>282.50900000000001</v>
      </c>
      <c r="X17" s="22">
        <v>283.38499999999999</v>
      </c>
      <c r="Y17" s="22">
        <v>284.21699999999998</v>
      </c>
      <c r="Z17" s="22">
        <v>284.99599999999998</v>
      </c>
      <c r="AA17" s="22">
        <v>285.71899999999999</v>
      </c>
      <c r="AB17" s="22">
        <v>286.38799999999998</v>
      </c>
      <c r="AC17" s="22">
        <v>287.01</v>
      </c>
      <c r="AD17" s="22">
        <v>287.56799999999998</v>
      </c>
      <c r="AE17" s="22">
        <v>288.07100000000003</v>
      </c>
      <c r="AF17" s="22">
        <v>288.529</v>
      </c>
      <c r="AG17" s="22">
        <v>288.928</v>
      </c>
      <c r="AH17" s="22">
        <v>289.26100000000002</v>
      </c>
      <c r="AI17" s="22">
        <v>289.53800000000001</v>
      </c>
      <c r="AJ17" s="22">
        <v>289.75700000000001</v>
      </c>
      <c r="AK17" s="22">
        <v>289.90800000000002</v>
      </c>
      <c r="AL17" s="22">
        <v>290.00400000000002</v>
      </c>
      <c r="AM17" s="22">
        <v>290.04000000000002</v>
      </c>
      <c r="AN17" s="22">
        <v>290.01</v>
      </c>
      <c r="AO17" s="22">
        <v>289.93799999999999</v>
      </c>
      <c r="AP17" s="22">
        <v>289.791</v>
      </c>
      <c r="AQ17" s="22">
        <v>289.59899999999999</v>
      </c>
      <c r="AR17" s="22">
        <v>289.35500000000002</v>
      </c>
      <c r="AS17" s="22">
        <v>289.05</v>
      </c>
      <c r="AT17" s="22">
        <v>288.69799999999998</v>
      </c>
      <c r="AU17" s="22">
        <v>288.29599999999999</v>
      </c>
      <c r="AV17" s="22">
        <v>287.85399999999998</v>
      </c>
      <c r="AW17" s="22">
        <v>287.36700000000002</v>
      </c>
      <c r="AX17" s="22">
        <v>286.84300000000002</v>
      </c>
      <c r="AY17" s="22">
        <v>286.84300000000002</v>
      </c>
      <c r="AZ17" s="22">
        <v>286.84300000000002</v>
      </c>
      <c r="BA17" s="22">
        <v>286.84300000000002</v>
      </c>
      <c r="BB17" s="22">
        <v>286.84300000000002</v>
      </c>
      <c r="BC17" s="22">
        <v>286.84300000000002</v>
      </c>
      <c r="BD17" s="22">
        <v>286.84300000000002</v>
      </c>
      <c r="BE17" s="22">
        <v>286.84300000000002</v>
      </c>
      <c r="BF17" s="22">
        <v>286.84300000000002</v>
      </c>
      <c r="BG17" s="22">
        <v>286.84300000000002</v>
      </c>
      <c r="BH17" s="22">
        <v>286.84300000000002</v>
      </c>
    </row>
    <row r="18" spans="1:60" x14ac:dyDescent="0.2">
      <c r="A18" t="s">
        <v>651</v>
      </c>
      <c r="B18" t="s">
        <v>622</v>
      </c>
      <c r="C18" t="s">
        <v>453</v>
      </c>
      <c r="D18" t="s">
        <v>653</v>
      </c>
      <c r="E18" t="s">
        <v>653</v>
      </c>
      <c r="F18" t="s">
        <v>653</v>
      </c>
      <c r="G18" t="s">
        <v>653</v>
      </c>
      <c r="H18" t="s">
        <v>654</v>
      </c>
      <c r="I18" t="s">
        <v>652</v>
      </c>
      <c r="J18" s="22">
        <v>9933.6090000000004</v>
      </c>
      <c r="K18" s="22">
        <v>9872.9609999999993</v>
      </c>
      <c r="L18" s="22">
        <v>9807.1319999999996</v>
      </c>
      <c r="M18" s="22">
        <v>9740.0540000000001</v>
      </c>
      <c r="N18" s="22">
        <v>9676.902</v>
      </c>
      <c r="O18" s="22">
        <v>9621.5429999999997</v>
      </c>
      <c r="P18" s="22">
        <v>9575.0429999999997</v>
      </c>
      <c r="Q18" s="22">
        <v>9536.8639999999996</v>
      </c>
      <c r="R18" s="22">
        <v>9507.3310000000001</v>
      </c>
      <c r="S18" s="22">
        <v>9486.2389999999996</v>
      </c>
      <c r="T18" s="22">
        <v>9473.0709999999999</v>
      </c>
      <c r="U18" s="22">
        <v>9468.5</v>
      </c>
      <c r="V18" s="22">
        <v>9471.73</v>
      </c>
      <c r="W18" s="22">
        <v>9478.902</v>
      </c>
      <c r="X18" s="22">
        <v>9484.8510000000006</v>
      </c>
      <c r="Y18" s="22">
        <v>9485.7720000000008</v>
      </c>
      <c r="Z18" s="22">
        <v>9480.0419999999995</v>
      </c>
      <c r="AA18" s="22">
        <v>9468.3379999999997</v>
      </c>
      <c r="AB18" s="22">
        <v>9452.1129999999994</v>
      </c>
      <c r="AC18" s="22">
        <v>9433.8739999999998</v>
      </c>
      <c r="AD18" s="22">
        <v>9415.4310000000005</v>
      </c>
      <c r="AE18" s="22">
        <v>9397.0499999999993</v>
      </c>
      <c r="AF18" s="22">
        <v>9377.93</v>
      </c>
      <c r="AG18" s="22">
        <v>9357.6810000000005</v>
      </c>
      <c r="AH18" s="22">
        <v>9335.64</v>
      </c>
      <c r="AI18" s="22">
        <v>9311.3799999999992</v>
      </c>
      <c r="AJ18" s="22">
        <v>9284.893</v>
      </c>
      <c r="AK18" s="22">
        <v>9256.5120000000006</v>
      </c>
      <c r="AL18" s="22">
        <v>9226.5079999999998</v>
      </c>
      <c r="AM18" s="22">
        <v>9195.2659999999996</v>
      </c>
      <c r="AN18" s="22">
        <v>9163.1180000000004</v>
      </c>
      <c r="AO18" s="22">
        <v>9130.2060000000001</v>
      </c>
      <c r="AP18" s="22">
        <v>9096.6489999999994</v>
      </c>
      <c r="AQ18" s="22">
        <v>9062.76</v>
      </c>
      <c r="AR18" s="22">
        <v>9028.9259999999995</v>
      </c>
      <c r="AS18" s="22">
        <v>8995.4259999999995</v>
      </c>
      <c r="AT18" s="22">
        <v>8962.43</v>
      </c>
      <c r="AU18" s="22">
        <v>8930.01</v>
      </c>
      <c r="AV18" s="22">
        <v>8898.2970000000005</v>
      </c>
      <c r="AW18" s="22">
        <v>8867.3770000000004</v>
      </c>
      <c r="AX18" s="22">
        <v>8837.3369999999995</v>
      </c>
      <c r="AY18" s="22">
        <v>8837.3369999999995</v>
      </c>
      <c r="AZ18" s="22">
        <v>8837.3369999999995</v>
      </c>
      <c r="BA18" s="22">
        <v>8837.3369999999995</v>
      </c>
      <c r="BB18" s="22">
        <v>8837.3369999999995</v>
      </c>
      <c r="BC18" s="22">
        <v>8837.3369999999995</v>
      </c>
      <c r="BD18" s="22">
        <v>8837.3369999999995</v>
      </c>
      <c r="BE18" s="22">
        <v>8837.3369999999995</v>
      </c>
      <c r="BF18" s="22">
        <v>8837.3369999999995</v>
      </c>
      <c r="BG18" s="22">
        <v>8837.3369999999995</v>
      </c>
      <c r="BH18" s="22">
        <v>8837.3369999999995</v>
      </c>
    </row>
    <row r="19" spans="1:60" x14ac:dyDescent="0.2">
      <c r="A19" t="s">
        <v>651</v>
      </c>
      <c r="B19" t="s">
        <v>622</v>
      </c>
      <c r="C19" t="s">
        <v>454</v>
      </c>
      <c r="D19" t="s">
        <v>653</v>
      </c>
      <c r="E19" t="s">
        <v>653</v>
      </c>
      <c r="F19" t="s">
        <v>653</v>
      </c>
      <c r="G19" t="s">
        <v>653</v>
      </c>
      <c r="H19" t="s">
        <v>654</v>
      </c>
      <c r="I19" t="s">
        <v>652</v>
      </c>
      <c r="J19" s="22">
        <v>10282.032999999999</v>
      </c>
      <c r="K19" s="22">
        <v>10319.019</v>
      </c>
      <c r="L19" s="22">
        <v>10364.885</v>
      </c>
      <c r="M19" s="22">
        <v>10419.031999999999</v>
      </c>
      <c r="N19" s="22">
        <v>10480.117</v>
      </c>
      <c r="O19" s="22">
        <v>10546.886</v>
      </c>
      <c r="P19" s="22">
        <v>10619.566999999999</v>
      </c>
      <c r="Q19" s="22">
        <v>10697.834999999999</v>
      </c>
      <c r="R19" s="22">
        <v>10779.173000000001</v>
      </c>
      <c r="S19" s="22">
        <v>10860.29</v>
      </c>
      <c r="T19" s="22">
        <v>10938.739</v>
      </c>
      <c r="U19" s="22">
        <v>11013.083000000001</v>
      </c>
      <c r="V19" s="22">
        <v>11083.55</v>
      </c>
      <c r="W19" s="22">
        <v>11151.512000000001</v>
      </c>
      <c r="X19" s="22">
        <v>11219.161</v>
      </c>
      <c r="Y19" s="22">
        <v>11287.94</v>
      </c>
      <c r="Z19" s="22">
        <v>11358.379000000001</v>
      </c>
      <c r="AA19" s="22">
        <v>11429.335999999999</v>
      </c>
      <c r="AB19" s="22">
        <v>11498.519</v>
      </c>
      <c r="AC19" s="22">
        <v>11562.784</v>
      </c>
      <c r="AD19" s="22">
        <v>11619.972</v>
      </c>
      <c r="AE19" s="22">
        <v>11669.155000000001</v>
      </c>
      <c r="AF19" s="22">
        <v>11711.335999999999</v>
      </c>
      <c r="AG19" s="22">
        <v>11748.557000000001</v>
      </c>
      <c r="AH19" s="22">
        <v>11783.859</v>
      </c>
      <c r="AI19" s="22">
        <v>11819.486999999999</v>
      </c>
      <c r="AJ19" s="22">
        <v>11856.107</v>
      </c>
      <c r="AK19" s="22">
        <v>11893.179</v>
      </c>
      <c r="AL19" s="22">
        <v>11930.295</v>
      </c>
      <c r="AM19" s="22">
        <v>11966.633</v>
      </c>
      <c r="AN19" s="22">
        <v>12001.593999999999</v>
      </c>
      <c r="AO19" s="22">
        <v>12035.2</v>
      </c>
      <c r="AP19" s="22">
        <v>12067.775</v>
      </c>
      <c r="AQ19" s="22">
        <v>12099.35</v>
      </c>
      <c r="AR19" s="22">
        <v>12129.97</v>
      </c>
      <c r="AS19" s="22">
        <v>12159.663</v>
      </c>
      <c r="AT19" s="22">
        <v>12188.44</v>
      </c>
      <c r="AU19" s="22">
        <v>12216.266</v>
      </c>
      <c r="AV19" s="22">
        <v>12243.125</v>
      </c>
      <c r="AW19" s="22">
        <v>12269.005999999999</v>
      </c>
      <c r="AX19" s="22">
        <v>12293.88</v>
      </c>
      <c r="AY19" s="22">
        <v>12293.88</v>
      </c>
      <c r="AZ19" s="22">
        <v>12293.88</v>
      </c>
      <c r="BA19" s="22">
        <v>12293.88</v>
      </c>
      <c r="BB19" s="22">
        <v>12293.88</v>
      </c>
      <c r="BC19" s="22">
        <v>12293.88</v>
      </c>
      <c r="BD19" s="22">
        <v>12293.88</v>
      </c>
      <c r="BE19" s="22">
        <v>12293.88</v>
      </c>
      <c r="BF19" s="22">
        <v>12293.88</v>
      </c>
      <c r="BG19" s="22">
        <v>12293.88</v>
      </c>
      <c r="BH19" s="22">
        <v>12293.88</v>
      </c>
    </row>
    <row r="20" spans="1:60" x14ac:dyDescent="0.2">
      <c r="A20" t="s">
        <v>651</v>
      </c>
      <c r="B20" t="s">
        <v>622</v>
      </c>
      <c r="C20" t="s">
        <v>455</v>
      </c>
      <c r="D20" t="s">
        <v>653</v>
      </c>
      <c r="E20" t="s">
        <v>653</v>
      </c>
      <c r="F20" t="s">
        <v>653</v>
      </c>
      <c r="G20" t="s">
        <v>653</v>
      </c>
      <c r="H20" t="s">
        <v>654</v>
      </c>
      <c r="I20" t="s">
        <v>652</v>
      </c>
      <c r="J20" s="22">
        <v>247.315</v>
      </c>
      <c r="K20" s="22">
        <v>254.98400000000001</v>
      </c>
      <c r="L20" s="22">
        <v>262.20600000000002</v>
      </c>
      <c r="M20" s="22">
        <v>269.13</v>
      </c>
      <c r="N20" s="22">
        <v>276.089</v>
      </c>
      <c r="O20" s="22">
        <v>283.27699999999999</v>
      </c>
      <c r="P20" s="22">
        <v>290.74700000000001</v>
      </c>
      <c r="Q20" s="22">
        <v>298.40699999999998</v>
      </c>
      <c r="R20" s="22">
        <v>306.16500000000002</v>
      </c>
      <c r="S20" s="22">
        <v>313.92899999999997</v>
      </c>
      <c r="T20" s="22">
        <v>321.608</v>
      </c>
      <c r="U20" s="22">
        <v>329.19200000000001</v>
      </c>
      <c r="V20" s="22">
        <v>336.70100000000002</v>
      </c>
      <c r="W20" s="22">
        <v>344.18099999999998</v>
      </c>
      <c r="X20" s="22">
        <v>351.69400000000002</v>
      </c>
      <c r="Y20" s="22">
        <v>359.28800000000001</v>
      </c>
      <c r="Z20" s="22">
        <v>366.95400000000001</v>
      </c>
      <c r="AA20" s="22">
        <v>374.68099999999998</v>
      </c>
      <c r="AB20" s="22">
        <v>382.44400000000002</v>
      </c>
      <c r="AC20" s="22">
        <v>390.23099999999999</v>
      </c>
      <c r="AD20" s="22">
        <v>398.00700000000001</v>
      </c>
      <c r="AE20" s="22">
        <v>405.76499999999999</v>
      </c>
      <c r="AF20" s="22">
        <v>413.50900000000001</v>
      </c>
      <c r="AG20" s="22">
        <v>421.21</v>
      </c>
      <c r="AH20" s="22">
        <v>428.84699999999998</v>
      </c>
      <c r="AI20" s="22">
        <v>436.39800000000002</v>
      </c>
      <c r="AJ20" s="22">
        <v>443.86500000000001</v>
      </c>
      <c r="AK20" s="22">
        <v>451.221</v>
      </c>
      <c r="AL20" s="22">
        <v>458.47199999999998</v>
      </c>
      <c r="AM20" s="22">
        <v>465.64</v>
      </c>
      <c r="AN20" s="22">
        <v>472.702</v>
      </c>
      <c r="AO20" s="22">
        <v>479.67200000000003</v>
      </c>
      <c r="AP20" s="22">
        <v>486.54399999999998</v>
      </c>
      <c r="AQ20" s="22">
        <v>493.31200000000001</v>
      </c>
      <c r="AR20" s="22">
        <v>499.96800000000002</v>
      </c>
      <c r="AS20" s="22">
        <v>506.51100000000002</v>
      </c>
      <c r="AT20" s="22">
        <v>512.94500000000005</v>
      </c>
      <c r="AU20" s="22">
        <v>519.274</v>
      </c>
      <c r="AV20" s="22">
        <v>525.48900000000003</v>
      </c>
      <c r="AW20" s="22">
        <v>531.60500000000002</v>
      </c>
      <c r="AX20" s="22">
        <v>537.62099999999998</v>
      </c>
      <c r="AY20" s="22">
        <v>537.62099999999998</v>
      </c>
      <c r="AZ20" s="22">
        <v>537.62099999999998</v>
      </c>
      <c r="BA20" s="22">
        <v>537.62099999999998</v>
      </c>
      <c r="BB20" s="22">
        <v>537.62099999999998</v>
      </c>
      <c r="BC20" s="22">
        <v>537.62099999999998</v>
      </c>
      <c r="BD20" s="22">
        <v>537.62099999999998</v>
      </c>
      <c r="BE20" s="22">
        <v>537.62099999999998</v>
      </c>
      <c r="BF20" s="22">
        <v>537.62099999999998</v>
      </c>
      <c r="BG20" s="22">
        <v>537.62099999999998</v>
      </c>
      <c r="BH20" s="22">
        <v>537.62099999999998</v>
      </c>
    </row>
    <row r="21" spans="1:60" x14ac:dyDescent="0.2">
      <c r="A21" t="s">
        <v>651</v>
      </c>
      <c r="B21" t="s">
        <v>622</v>
      </c>
      <c r="C21" t="s">
        <v>456</v>
      </c>
      <c r="D21" t="s">
        <v>653</v>
      </c>
      <c r="E21" t="s">
        <v>653</v>
      </c>
      <c r="F21" t="s">
        <v>653</v>
      </c>
      <c r="G21" t="s">
        <v>653</v>
      </c>
      <c r="H21" t="s">
        <v>654</v>
      </c>
      <c r="I21" t="s">
        <v>652</v>
      </c>
      <c r="J21" s="22">
        <v>6865.951</v>
      </c>
      <c r="K21" s="22">
        <v>7076.7330000000002</v>
      </c>
      <c r="L21" s="22">
        <v>7295.3940000000002</v>
      </c>
      <c r="M21" s="22">
        <v>7520.5550000000003</v>
      </c>
      <c r="N21" s="22">
        <v>7750.0039999999999</v>
      </c>
      <c r="O21" s="22">
        <v>7982.2250000000004</v>
      </c>
      <c r="P21" s="22">
        <v>8216.8960000000006</v>
      </c>
      <c r="Q21" s="22">
        <v>8454.7909999999993</v>
      </c>
      <c r="R21" s="22">
        <v>8696.9159999999993</v>
      </c>
      <c r="S21" s="22">
        <v>8944.7060000000001</v>
      </c>
      <c r="T21" s="22">
        <v>9199.259</v>
      </c>
      <c r="U21" s="22">
        <v>9460.8019999999997</v>
      </c>
      <c r="V21" s="22">
        <v>9729.16</v>
      </c>
      <c r="W21" s="22">
        <v>10004.450999999999</v>
      </c>
      <c r="X21" s="22">
        <v>10286.712</v>
      </c>
      <c r="Y21" s="22">
        <v>10575.951999999999</v>
      </c>
      <c r="Z21" s="22">
        <v>10872.298000000001</v>
      </c>
      <c r="AA21" s="22">
        <v>11175.691999999999</v>
      </c>
      <c r="AB21" s="22">
        <v>11485.674000000001</v>
      </c>
      <c r="AC21" s="22">
        <v>11801.594999999999</v>
      </c>
      <c r="AD21" s="22">
        <v>12122.985000000001</v>
      </c>
      <c r="AE21" s="22">
        <v>12449.612999999999</v>
      </c>
      <c r="AF21" s="22">
        <v>12781.511</v>
      </c>
      <c r="AG21" s="22">
        <v>13118.725</v>
      </c>
      <c r="AH21" s="22">
        <v>13461.351000000001</v>
      </c>
      <c r="AI21" s="22">
        <v>13809.467000000001</v>
      </c>
      <c r="AJ21" s="22">
        <v>14162.973</v>
      </c>
      <c r="AK21" s="22">
        <v>14521.715</v>
      </c>
      <c r="AL21" s="22">
        <v>14885.608</v>
      </c>
      <c r="AM21" s="22">
        <v>15254.549000000001</v>
      </c>
      <c r="AN21" s="22">
        <v>15628.437</v>
      </c>
      <c r="AO21" s="22">
        <v>16007.138000000001</v>
      </c>
      <c r="AP21" s="22">
        <v>16390.563999999998</v>
      </c>
      <c r="AQ21" s="22">
        <v>16778.621999999999</v>
      </c>
      <c r="AR21" s="22">
        <v>17171.207999999999</v>
      </c>
      <c r="AS21" s="22">
        <v>17568.228999999999</v>
      </c>
      <c r="AT21" s="22">
        <v>17969.566999999999</v>
      </c>
      <c r="AU21" s="22">
        <v>18375.044999999998</v>
      </c>
      <c r="AV21" s="22">
        <v>18784.440999999999</v>
      </c>
      <c r="AW21" s="22">
        <v>19197.485000000001</v>
      </c>
      <c r="AX21" s="22">
        <v>19613.944</v>
      </c>
      <c r="AY21" s="22">
        <v>19613.944</v>
      </c>
      <c r="AZ21" s="22">
        <v>19613.944</v>
      </c>
      <c r="BA21" s="22">
        <v>19613.944</v>
      </c>
      <c r="BB21" s="22">
        <v>19613.944</v>
      </c>
      <c r="BC21" s="22">
        <v>19613.944</v>
      </c>
      <c r="BD21" s="22">
        <v>19613.944</v>
      </c>
      <c r="BE21" s="22">
        <v>19613.944</v>
      </c>
      <c r="BF21" s="22">
        <v>19613.944</v>
      </c>
      <c r="BG21" s="22">
        <v>19613.944</v>
      </c>
      <c r="BH21" s="22">
        <v>19613.944</v>
      </c>
    </row>
    <row r="22" spans="1:60" x14ac:dyDescent="0.2">
      <c r="A22" t="s">
        <v>651</v>
      </c>
      <c r="B22" t="s">
        <v>622</v>
      </c>
      <c r="C22" t="s">
        <v>457</v>
      </c>
      <c r="D22" t="s">
        <v>653</v>
      </c>
      <c r="E22" t="s">
        <v>653</v>
      </c>
      <c r="F22" t="s">
        <v>653</v>
      </c>
      <c r="G22" t="s">
        <v>653</v>
      </c>
      <c r="H22" t="s">
        <v>654</v>
      </c>
      <c r="I22" t="s">
        <v>652</v>
      </c>
      <c r="J22" s="22">
        <v>64.028000000000006</v>
      </c>
      <c r="K22" s="22">
        <v>64.322999999999993</v>
      </c>
      <c r="L22" s="22">
        <v>64.61</v>
      </c>
      <c r="M22" s="22">
        <v>64.87</v>
      </c>
      <c r="N22" s="22">
        <v>65.064999999999998</v>
      </c>
      <c r="O22" s="22">
        <v>65.13</v>
      </c>
      <c r="P22" s="22">
        <v>65.063000000000002</v>
      </c>
      <c r="Q22" s="22">
        <v>64.891999999999996</v>
      </c>
      <c r="R22" s="22">
        <v>64.625</v>
      </c>
      <c r="S22" s="22">
        <v>64.302999999999997</v>
      </c>
      <c r="T22" s="22">
        <v>63.956000000000003</v>
      </c>
      <c r="U22" s="22">
        <v>63.581000000000003</v>
      </c>
      <c r="V22" s="22">
        <v>63.179000000000002</v>
      </c>
      <c r="W22" s="22">
        <v>62.771000000000001</v>
      </c>
      <c r="X22" s="22">
        <v>62.381999999999998</v>
      </c>
      <c r="Y22" s="22">
        <v>62.003</v>
      </c>
      <c r="Z22" s="22">
        <v>61.665999999999997</v>
      </c>
      <c r="AA22" s="22">
        <v>61.348999999999997</v>
      </c>
      <c r="AB22" s="22">
        <v>61.07</v>
      </c>
      <c r="AC22" s="22">
        <v>60.832999999999998</v>
      </c>
      <c r="AD22" s="22">
        <v>60.639000000000003</v>
      </c>
      <c r="AE22" s="22">
        <v>60.472000000000001</v>
      </c>
      <c r="AF22" s="22">
        <v>60.353999999999999</v>
      </c>
      <c r="AG22" s="22">
        <v>60.256</v>
      </c>
      <c r="AH22" s="22">
        <v>60.154000000000003</v>
      </c>
      <c r="AI22" s="22">
        <v>60.045000000000002</v>
      </c>
      <c r="AJ22" s="22">
        <v>59.914999999999999</v>
      </c>
      <c r="AK22" s="22">
        <v>59.777999999999999</v>
      </c>
      <c r="AL22" s="22">
        <v>59.621000000000002</v>
      </c>
      <c r="AM22" s="22">
        <v>59.451000000000001</v>
      </c>
      <c r="AN22" s="22">
        <v>59.273000000000003</v>
      </c>
      <c r="AO22" s="22">
        <v>59.084000000000003</v>
      </c>
      <c r="AP22" s="22">
        <v>58.89</v>
      </c>
      <c r="AQ22" s="22">
        <v>58.686</v>
      </c>
      <c r="AR22" s="22">
        <v>58.451000000000001</v>
      </c>
      <c r="AS22" s="22">
        <v>58.225000000000001</v>
      </c>
      <c r="AT22" s="22">
        <v>57.973999999999997</v>
      </c>
      <c r="AU22" s="22">
        <v>57.718000000000004</v>
      </c>
      <c r="AV22" s="22">
        <v>57.447000000000003</v>
      </c>
      <c r="AW22" s="22">
        <v>57.158000000000001</v>
      </c>
      <c r="AX22" s="22">
        <v>56.866</v>
      </c>
      <c r="AY22" s="22">
        <v>56.866</v>
      </c>
      <c r="AZ22" s="22">
        <v>56.866</v>
      </c>
      <c r="BA22" s="22">
        <v>56.866</v>
      </c>
      <c r="BB22" s="22">
        <v>56.866</v>
      </c>
      <c r="BC22" s="22">
        <v>56.866</v>
      </c>
      <c r="BD22" s="22">
        <v>56.866</v>
      </c>
      <c r="BE22" s="22">
        <v>56.866</v>
      </c>
      <c r="BF22" s="22">
        <v>56.866</v>
      </c>
      <c r="BG22" s="22">
        <v>56.866</v>
      </c>
      <c r="BH22" s="22">
        <v>56.866</v>
      </c>
    </row>
    <row r="23" spans="1:60" x14ac:dyDescent="0.2">
      <c r="A23" t="s">
        <v>651</v>
      </c>
      <c r="B23" t="s">
        <v>622</v>
      </c>
      <c r="C23" t="s">
        <v>458</v>
      </c>
      <c r="D23" t="s">
        <v>653</v>
      </c>
      <c r="E23" t="s">
        <v>653</v>
      </c>
      <c r="F23" t="s">
        <v>653</v>
      </c>
      <c r="G23" t="s">
        <v>653</v>
      </c>
      <c r="H23" t="s">
        <v>654</v>
      </c>
      <c r="I23" t="s">
        <v>652</v>
      </c>
      <c r="J23" s="22">
        <v>573.41600000000005</v>
      </c>
      <c r="K23" s="22">
        <v>589.6</v>
      </c>
      <c r="L23" s="22">
        <v>606.399</v>
      </c>
      <c r="M23" s="22">
        <v>623.43399999999997</v>
      </c>
      <c r="N23" s="22">
        <v>640.28200000000004</v>
      </c>
      <c r="O23" s="22">
        <v>656.63900000000001</v>
      </c>
      <c r="P23" s="22">
        <v>672.22799999999995</v>
      </c>
      <c r="Q23" s="22">
        <v>686.95799999999997</v>
      </c>
      <c r="R23" s="22">
        <v>700.95</v>
      </c>
      <c r="S23" s="22">
        <v>714.45799999999997</v>
      </c>
      <c r="T23" s="22">
        <v>727.64099999999996</v>
      </c>
      <c r="U23" s="22">
        <v>740.51</v>
      </c>
      <c r="V23" s="22">
        <v>752.96699999999998</v>
      </c>
      <c r="W23" s="22">
        <v>764.96100000000001</v>
      </c>
      <c r="X23" s="22">
        <v>776.44799999999998</v>
      </c>
      <c r="Y23" s="22">
        <v>787.38599999999997</v>
      </c>
      <c r="Z23" s="22">
        <v>797.76499999999999</v>
      </c>
      <c r="AA23" s="22">
        <v>807.61</v>
      </c>
      <c r="AB23" s="22">
        <v>817.05399999999997</v>
      </c>
      <c r="AC23" s="22">
        <v>826.22900000000004</v>
      </c>
      <c r="AD23" s="22">
        <v>835.245</v>
      </c>
      <c r="AE23" s="22">
        <v>844.15200000000004</v>
      </c>
      <c r="AF23" s="22">
        <v>852.90899999999999</v>
      </c>
      <c r="AG23" s="22">
        <v>861.50199999999995</v>
      </c>
      <c r="AH23" s="22">
        <v>869.83500000000004</v>
      </c>
      <c r="AI23" s="22">
        <v>877.86599999999999</v>
      </c>
      <c r="AJ23" s="22">
        <v>885.60799999999995</v>
      </c>
      <c r="AK23" s="22">
        <v>893.05799999999999</v>
      </c>
      <c r="AL23" s="22">
        <v>900.21900000000005</v>
      </c>
      <c r="AM23" s="22">
        <v>907.10699999999997</v>
      </c>
      <c r="AN23" s="22">
        <v>913.697</v>
      </c>
      <c r="AO23" s="22">
        <v>920.01300000000003</v>
      </c>
      <c r="AP23" s="22">
        <v>926.03499999999997</v>
      </c>
      <c r="AQ23" s="22">
        <v>931.79700000000003</v>
      </c>
      <c r="AR23" s="22">
        <v>937.28800000000001</v>
      </c>
      <c r="AS23" s="22">
        <v>942.54100000000005</v>
      </c>
      <c r="AT23" s="22">
        <v>947.54300000000001</v>
      </c>
      <c r="AU23" s="22">
        <v>952.31299999999999</v>
      </c>
      <c r="AV23" s="22">
        <v>956.83799999999997</v>
      </c>
      <c r="AW23" s="22">
        <v>961.15</v>
      </c>
      <c r="AX23" s="22">
        <v>965.23900000000003</v>
      </c>
      <c r="AY23" s="22">
        <v>965.23900000000003</v>
      </c>
      <c r="AZ23" s="22">
        <v>965.23900000000003</v>
      </c>
      <c r="BA23" s="22">
        <v>965.23900000000003</v>
      </c>
      <c r="BB23" s="22">
        <v>965.23900000000003</v>
      </c>
      <c r="BC23" s="22">
        <v>965.23900000000003</v>
      </c>
      <c r="BD23" s="22">
        <v>965.23900000000003</v>
      </c>
      <c r="BE23" s="22">
        <v>965.23900000000003</v>
      </c>
      <c r="BF23" s="22">
        <v>965.23900000000003</v>
      </c>
      <c r="BG23" s="22">
        <v>965.23900000000003</v>
      </c>
      <c r="BH23" s="22">
        <v>965.23900000000003</v>
      </c>
    </row>
    <row r="24" spans="1:60" x14ac:dyDescent="0.2">
      <c r="A24" t="s">
        <v>651</v>
      </c>
      <c r="B24" t="s">
        <v>622</v>
      </c>
      <c r="C24" t="s">
        <v>460</v>
      </c>
      <c r="D24" t="s">
        <v>653</v>
      </c>
      <c r="E24" t="s">
        <v>653</v>
      </c>
      <c r="F24" t="s">
        <v>653</v>
      </c>
      <c r="G24" t="s">
        <v>653</v>
      </c>
      <c r="H24" t="s">
        <v>654</v>
      </c>
      <c r="I24" t="s">
        <v>652</v>
      </c>
      <c r="J24" s="22">
        <v>8339.5120000000006</v>
      </c>
      <c r="K24" s="22">
        <v>8496.375</v>
      </c>
      <c r="L24" s="22">
        <v>8653.3449999999993</v>
      </c>
      <c r="M24" s="22">
        <v>8810.42</v>
      </c>
      <c r="N24" s="22">
        <v>8967.741</v>
      </c>
      <c r="O24" s="22">
        <v>9125.4089999999997</v>
      </c>
      <c r="P24" s="22">
        <v>9283.3340000000007</v>
      </c>
      <c r="Q24" s="22">
        <v>9441.4439999999995</v>
      </c>
      <c r="R24" s="22">
        <v>9599.8549999999996</v>
      </c>
      <c r="S24" s="22">
        <v>9758.7479999999996</v>
      </c>
      <c r="T24" s="22">
        <v>9918.2420000000002</v>
      </c>
      <c r="U24" s="22">
        <v>10078.343000000001</v>
      </c>
      <c r="V24" s="22">
        <v>10239.004000000001</v>
      </c>
      <c r="W24" s="22">
        <v>10400.263999999999</v>
      </c>
      <c r="X24" s="22">
        <v>10562.159</v>
      </c>
      <c r="Y24" s="22">
        <v>10724.705</v>
      </c>
      <c r="Z24" s="22">
        <v>10887.882</v>
      </c>
      <c r="AA24" s="22">
        <v>11051.6</v>
      </c>
      <c r="AB24" s="22">
        <v>11215.674000000001</v>
      </c>
      <c r="AC24" s="22">
        <v>11379.861000000001</v>
      </c>
      <c r="AD24" s="22">
        <v>11543.982</v>
      </c>
      <c r="AE24" s="22">
        <v>11707.9</v>
      </c>
      <c r="AF24" s="22">
        <v>11871.548000000001</v>
      </c>
      <c r="AG24" s="22">
        <v>12034.816999999999</v>
      </c>
      <c r="AH24" s="22">
        <v>12197.607</v>
      </c>
      <c r="AI24" s="22">
        <v>12359.8</v>
      </c>
      <c r="AJ24" s="22">
        <v>12521.289000000001</v>
      </c>
      <c r="AK24" s="22">
        <v>12681.950999999999</v>
      </c>
      <c r="AL24" s="22">
        <v>12841.691999999999</v>
      </c>
      <c r="AM24" s="22">
        <v>13000.43</v>
      </c>
      <c r="AN24" s="22">
        <v>13158.072</v>
      </c>
      <c r="AO24" s="22">
        <v>13314.513999999999</v>
      </c>
      <c r="AP24" s="22">
        <v>13469.646000000001</v>
      </c>
      <c r="AQ24" s="22">
        <v>13623.258</v>
      </c>
      <c r="AR24" s="22">
        <v>13775.145</v>
      </c>
      <c r="AS24" s="22">
        <v>13925.118</v>
      </c>
      <c r="AT24" s="22">
        <v>14073.053</v>
      </c>
      <c r="AU24" s="22">
        <v>14218.880999999999</v>
      </c>
      <c r="AV24" s="22">
        <v>14362.574000000001</v>
      </c>
      <c r="AW24" s="22">
        <v>14504.067999999999</v>
      </c>
      <c r="AX24" s="22">
        <v>14643.343000000001</v>
      </c>
      <c r="AY24" s="22">
        <v>14643.343000000001</v>
      </c>
      <c r="AZ24" s="22">
        <v>14643.343000000001</v>
      </c>
      <c r="BA24" s="22">
        <v>14643.343000000001</v>
      </c>
      <c r="BB24" s="22">
        <v>14643.343000000001</v>
      </c>
      <c r="BC24" s="22">
        <v>14643.343000000001</v>
      </c>
      <c r="BD24" s="22">
        <v>14643.343000000001</v>
      </c>
      <c r="BE24" s="22">
        <v>14643.343000000001</v>
      </c>
      <c r="BF24" s="22">
        <v>14643.343000000001</v>
      </c>
      <c r="BG24" s="22">
        <v>14643.343000000001</v>
      </c>
      <c r="BH24" s="22">
        <v>14643.343000000001</v>
      </c>
    </row>
    <row r="25" spans="1:60" x14ac:dyDescent="0.2">
      <c r="A25" t="s">
        <v>651</v>
      </c>
      <c r="B25" t="s">
        <v>622</v>
      </c>
      <c r="C25" t="s">
        <v>587</v>
      </c>
      <c r="D25" t="s">
        <v>653</v>
      </c>
      <c r="E25" t="s">
        <v>653</v>
      </c>
      <c r="F25" t="s">
        <v>653</v>
      </c>
      <c r="G25" t="s">
        <v>653</v>
      </c>
      <c r="H25" t="s">
        <v>654</v>
      </c>
      <c r="I25" t="s">
        <v>652</v>
      </c>
      <c r="J25" s="22">
        <v>3766.7060000000001</v>
      </c>
      <c r="K25" s="22">
        <v>3771.2840000000001</v>
      </c>
      <c r="L25" s="22">
        <v>3775.8069999999998</v>
      </c>
      <c r="M25" s="22">
        <v>3779.2469999999998</v>
      </c>
      <c r="N25" s="22">
        <v>3781.2869999999998</v>
      </c>
      <c r="O25" s="22">
        <v>3781.53</v>
      </c>
      <c r="P25" s="22">
        <v>3779.4679999999998</v>
      </c>
      <c r="Q25" s="22">
        <v>3774</v>
      </c>
      <c r="R25" s="22">
        <v>3763.5990000000002</v>
      </c>
      <c r="S25" s="22">
        <v>3746.5610000000001</v>
      </c>
      <c r="T25" s="22">
        <v>3722.0839999999998</v>
      </c>
      <c r="U25" s="22">
        <v>3688.8649999999998</v>
      </c>
      <c r="V25" s="22">
        <v>3648.2</v>
      </c>
      <c r="W25" s="22">
        <v>3604.9989999999998</v>
      </c>
      <c r="X25" s="22">
        <v>3566.002</v>
      </c>
      <c r="Y25" s="22">
        <v>3535.9609999999998</v>
      </c>
      <c r="Z25" s="22">
        <v>3516.8159999999998</v>
      </c>
      <c r="AA25" s="22">
        <v>3507.0169999999998</v>
      </c>
      <c r="AB25" s="22">
        <v>3503.5540000000001</v>
      </c>
      <c r="AC25" s="22">
        <v>3501.7739999999999</v>
      </c>
      <c r="AD25" s="22">
        <v>3498.21</v>
      </c>
      <c r="AE25" s="22">
        <v>3492.0680000000002</v>
      </c>
      <c r="AF25" s="22">
        <v>3484.2719999999999</v>
      </c>
      <c r="AG25" s="22">
        <v>3475.2089999999998</v>
      </c>
      <c r="AH25" s="22">
        <v>3465.71</v>
      </c>
      <c r="AI25" s="22">
        <v>3456.355</v>
      </c>
      <c r="AJ25" s="22">
        <v>3447.047</v>
      </c>
      <c r="AK25" s="22">
        <v>3437.33</v>
      </c>
      <c r="AL25" s="22">
        <v>3427.1129999999998</v>
      </c>
      <c r="AM25" s="22">
        <v>3416.2939999999999</v>
      </c>
      <c r="AN25" s="22">
        <v>3404.7809999999999</v>
      </c>
      <c r="AO25" s="22">
        <v>3392.547</v>
      </c>
      <c r="AP25" s="22">
        <v>3379.6019999999999</v>
      </c>
      <c r="AQ25" s="22">
        <v>3365.9180000000001</v>
      </c>
      <c r="AR25" s="22">
        <v>3351.518</v>
      </c>
      <c r="AS25" s="22">
        <v>3336.402</v>
      </c>
      <c r="AT25" s="22">
        <v>3320.576</v>
      </c>
      <c r="AU25" s="22">
        <v>3304.067</v>
      </c>
      <c r="AV25" s="22">
        <v>3286.9389999999999</v>
      </c>
      <c r="AW25" s="22">
        <v>3269.2849999999999</v>
      </c>
      <c r="AX25" s="22">
        <v>3251.17</v>
      </c>
      <c r="AY25" s="22">
        <v>3251.17</v>
      </c>
      <c r="AZ25" s="22">
        <v>3251.17</v>
      </c>
      <c r="BA25" s="22">
        <v>3251.17</v>
      </c>
      <c r="BB25" s="22">
        <v>3251.17</v>
      </c>
      <c r="BC25" s="22">
        <v>3251.17</v>
      </c>
      <c r="BD25" s="22">
        <v>3251.17</v>
      </c>
      <c r="BE25" s="22">
        <v>3251.17</v>
      </c>
      <c r="BF25" s="22">
        <v>3251.17</v>
      </c>
      <c r="BG25" s="22">
        <v>3251.17</v>
      </c>
      <c r="BH25" s="22">
        <v>3251.17</v>
      </c>
    </row>
    <row r="26" spans="1:60" x14ac:dyDescent="0.2">
      <c r="A26" t="s">
        <v>651</v>
      </c>
      <c r="B26" t="s">
        <v>622</v>
      </c>
      <c r="C26" t="s">
        <v>461</v>
      </c>
      <c r="D26" t="s">
        <v>653</v>
      </c>
      <c r="E26" t="s">
        <v>653</v>
      </c>
      <c r="F26" t="s">
        <v>653</v>
      </c>
      <c r="G26" t="s">
        <v>653</v>
      </c>
      <c r="H26" t="s">
        <v>654</v>
      </c>
      <c r="I26" t="s">
        <v>652</v>
      </c>
      <c r="J26" s="22">
        <v>1728.34</v>
      </c>
      <c r="K26" s="22">
        <v>1754.9349999999999</v>
      </c>
      <c r="L26" s="22">
        <v>1779.953</v>
      </c>
      <c r="M26" s="22">
        <v>1804.3389999999999</v>
      </c>
      <c r="N26" s="22">
        <v>1829.33</v>
      </c>
      <c r="O26" s="22">
        <v>1855.8520000000001</v>
      </c>
      <c r="P26" s="22">
        <v>1884.2380000000001</v>
      </c>
      <c r="Q26" s="22">
        <v>1914.414</v>
      </c>
      <c r="R26" s="22">
        <v>1946.3510000000001</v>
      </c>
      <c r="S26" s="22">
        <v>1979.8820000000001</v>
      </c>
      <c r="T26" s="22">
        <v>2014.866</v>
      </c>
      <c r="U26" s="22">
        <v>2051.3389999999999</v>
      </c>
      <c r="V26" s="22">
        <v>2089.3150000000001</v>
      </c>
      <c r="W26" s="22">
        <v>2128.5070000000001</v>
      </c>
      <c r="X26" s="22">
        <v>2168.5729999999999</v>
      </c>
      <c r="Y26" s="22">
        <v>2209.1970000000001</v>
      </c>
      <c r="Z26" s="22">
        <v>2250.2600000000002</v>
      </c>
      <c r="AA26" s="22">
        <v>2291.6610000000001</v>
      </c>
      <c r="AB26" s="22">
        <v>2333.201</v>
      </c>
      <c r="AC26" s="22">
        <v>2374.636</v>
      </c>
      <c r="AD26" s="22">
        <v>2415.7660000000001</v>
      </c>
      <c r="AE26" s="22">
        <v>2456.4560000000001</v>
      </c>
      <c r="AF26" s="22">
        <v>2496.6550000000002</v>
      </c>
      <c r="AG26" s="22">
        <v>2536.346</v>
      </c>
      <c r="AH26" s="22">
        <v>2575.556</v>
      </c>
      <c r="AI26" s="22">
        <v>2614.3159999999998</v>
      </c>
      <c r="AJ26" s="22">
        <v>2652.576</v>
      </c>
      <c r="AK26" s="22">
        <v>2690.2950000000001</v>
      </c>
      <c r="AL26" s="22">
        <v>2727.4850000000001</v>
      </c>
      <c r="AM26" s="22">
        <v>2764.2</v>
      </c>
      <c r="AN26" s="22">
        <v>2800.433</v>
      </c>
      <c r="AO26" s="22">
        <v>2836.201</v>
      </c>
      <c r="AP26" s="22">
        <v>2871.4850000000001</v>
      </c>
      <c r="AQ26" s="22">
        <v>2906.3150000000001</v>
      </c>
      <c r="AR26" s="22">
        <v>2940.6909999999998</v>
      </c>
      <c r="AS26" s="22">
        <v>2974.6329999999998</v>
      </c>
      <c r="AT26" s="22">
        <v>3008.1439999999998</v>
      </c>
      <c r="AU26" s="22">
        <v>3041.2</v>
      </c>
      <c r="AV26" s="22">
        <v>3073.8020000000001</v>
      </c>
      <c r="AW26" s="22">
        <v>3105.9349999999999</v>
      </c>
      <c r="AX26" s="22">
        <v>3137.6010000000001</v>
      </c>
      <c r="AY26" s="22">
        <v>3137.6010000000001</v>
      </c>
      <c r="AZ26" s="22">
        <v>3137.6010000000001</v>
      </c>
      <c r="BA26" s="22">
        <v>3137.6010000000001</v>
      </c>
      <c r="BB26" s="22">
        <v>3137.6010000000001</v>
      </c>
      <c r="BC26" s="22">
        <v>3137.6010000000001</v>
      </c>
      <c r="BD26" s="22">
        <v>3137.6010000000001</v>
      </c>
      <c r="BE26" s="22">
        <v>3137.6010000000001</v>
      </c>
      <c r="BF26" s="22">
        <v>3137.6010000000001</v>
      </c>
      <c r="BG26" s="22">
        <v>3137.6010000000001</v>
      </c>
      <c r="BH26" s="22">
        <v>3137.6010000000001</v>
      </c>
    </row>
    <row r="27" spans="1:60" x14ac:dyDescent="0.2">
      <c r="A27" t="s">
        <v>651</v>
      </c>
      <c r="B27" t="s">
        <v>622</v>
      </c>
      <c r="C27" t="s">
        <v>462</v>
      </c>
      <c r="D27" t="s">
        <v>653</v>
      </c>
      <c r="E27" t="s">
        <v>653</v>
      </c>
      <c r="F27" t="s">
        <v>653</v>
      </c>
      <c r="G27" t="s">
        <v>653</v>
      </c>
      <c r="H27" t="s">
        <v>654</v>
      </c>
      <c r="I27" t="s">
        <v>652</v>
      </c>
      <c r="J27" s="22">
        <v>175287.587</v>
      </c>
      <c r="K27" s="22">
        <v>177750.67</v>
      </c>
      <c r="L27" s="22">
        <v>180151.02100000001</v>
      </c>
      <c r="M27" s="22">
        <v>182482.149</v>
      </c>
      <c r="N27" s="22">
        <v>184738.45800000001</v>
      </c>
      <c r="O27" s="22">
        <v>186917.361</v>
      </c>
      <c r="P27" s="22">
        <v>189012.41200000001</v>
      </c>
      <c r="Q27" s="22">
        <v>191026.63699999999</v>
      </c>
      <c r="R27" s="22">
        <v>192979.02900000001</v>
      </c>
      <c r="S27" s="22">
        <v>194895.99600000001</v>
      </c>
      <c r="T27" s="22">
        <v>196796.269</v>
      </c>
      <c r="U27" s="22">
        <v>198686.68799999999</v>
      </c>
      <c r="V27" s="22">
        <v>200560.98300000001</v>
      </c>
      <c r="W27" s="22">
        <v>202408.63200000001</v>
      </c>
      <c r="X27" s="22">
        <v>204213.133</v>
      </c>
      <c r="Y27" s="22">
        <v>205962.10800000001</v>
      </c>
      <c r="Z27" s="22">
        <v>207652.86499999999</v>
      </c>
      <c r="AA27" s="22">
        <v>209288.27799999999</v>
      </c>
      <c r="AB27" s="22">
        <v>210867.954</v>
      </c>
      <c r="AC27" s="22">
        <v>212392.717</v>
      </c>
      <c r="AD27" s="22">
        <v>213863.046</v>
      </c>
      <c r="AE27" s="22">
        <v>215277.9</v>
      </c>
      <c r="AF27" s="22">
        <v>216635.951</v>
      </c>
      <c r="AG27" s="22">
        <v>217937.21</v>
      </c>
      <c r="AH27" s="22">
        <v>219181.97899999999</v>
      </c>
      <c r="AI27" s="22">
        <v>220370.552</v>
      </c>
      <c r="AJ27" s="22">
        <v>221502.80900000001</v>
      </c>
      <c r="AK27" s="22">
        <v>222578.67499999999</v>
      </c>
      <c r="AL27" s="22">
        <v>223598.52</v>
      </c>
      <c r="AM27" s="22">
        <v>224562.87599999999</v>
      </c>
      <c r="AN27" s="22">
        <v>225472.21400000001</v>
      </c>
      <c r="AO27" s="22">
        <v>226326.815</v>
      </c>
      <c r="AP27" s="22">
        <v>227126.88099999999</v>
      </c>
      <c r="AQ27" s="22">
        <v>227872.682</v>
      </c>
      <c r="AR27" s="22">
        <v>228564.481</v>
      </c>
      <c r="AS27" s="22">
        <v>229202.58199999999</v>
      </c>
      <c r="AT27" s="22">
        <v>229787.484</v>
      </c>
      <c r="AU27" s="22">
        <v>230319.644</v>
      </c>
      <c r="AV27" s="22">
        <v>230799.25700000001</v>
      </c>
      <c r="AW27" s="22">
        <v>231226.48</v>
      </c>
      <c r="AX27" s="22">
        <v>231601.65599999999</v>
      </c>
      <c r="AY27" s="22">
        <v>231601.65599999999</v>
      </c>
      <c r="AZ27" s="22">
        <v>231601.65599999999</v>
      </c>
      <c r="BA27" s="22">
        <v>231601.65599999999</v>
      </c>
      <c r="BB27" s="22">
        <v>231601.65599999999</v>
      </c>
      <c r="BC27" s="22">
        <v>231601.65599999999</v>
      </c>
      <c r="BD27" s="22">
        <v>231601.65599999999</v>
      </c>
      <c r="BE27" s="22">
        <v>231601.65599999999</v>
      </c>
      <c r="BF27" s="22">
        <v>231601.65599999999</v>
      </c>
      <c r="BG27" s="22">
        <v>231601.65599999999</v>
      </c>
      <c r="BH27" s="22">
        <v>231601.65599999999</v>
      </c>
    </row>
    <row r="28" spans="1:60" x14ac:dyDescent="0.2">
      <c r="A28" t="s">
        <v>651</v>
      </c>
      <c r="B28" t="s">
        <v>622</v>
      </c>
      <c r="C28" t="s">
        <v>464</v>
      </c>
      <c r="D28" t="s">
        <v>653</v>
      </c>
      <c r="E28" t="s">
        <v>653</v>
      </c>
      <c r="F28" t="s">
        <v>653</v>
      </c>
      <c r="G28" t="s">
        <v>653</v>
      </c>
      <c r="H28" t="s">
        <v>654</v>
      </c>
      <c r="I28" t="s">
        <v>652</v>
      </c>
      <c r="J28" s="22">
        <v>333.24099999999999</v>
      </c>
      <c r="K28" s="22">
        <v>340.11700000000002</v>
      </c>
      <c r="L28" s="22">
        <v>346.86700000000002</v>
      </c>
      <c r="M28" s="22">
        <v>353.38900000000001</v>
      </c>
      <c r="N28" s="22">
        <v>359.52300000000002</v>
      </c>
      <c r="O28" s="22">
        <v>365.15800000000002</v>
      </c>
      <c r="P28" s="22">
        <v>370.25</v>
      </c>
      <c r="Q28" s="22">
        <v>374.86399999999998</v>
      </c>
      <c r="R28" s="22">
        <v>379.25200000000001</v>
      </c>
      <c r="S28" s="22">
        <v>383.77199999999999</v>
      </c>
      <c r="T28" s="22">
        <v>388.66199999999998</v>
      </c>
      <c r="U28" s="22">
        <v>394.01299999999998</v>
      </c>
      <c r="V28" s="22">
        <v>399.74799999999999</v>
      </c>
      <c r="W28" s="22">
        <v>405.71600000000001</v>
      </c>
      <c r="X28" s="22">
        <v>411.70400000000001</v>
      </c>
      <c r="Y28" s="22">
        <v>417.54199999999997</v>
      </c>
      <c r="Z28" s="22">
        <v>423.19600000000003</v>
      </c>
      <c r="AA28" s="22">
        <v>428.697</v>
      </c>
      <c r="AB28" s="22">
        <v>434.07600000000002</v>
      </c>
      <c r="AC28" s="22">
        <v>439.33600000000001</v>
      </c>
      <c r="AD28" s="22">
        <v>444.51900000000001</v>
      </c>
      <c r="AE28" s="22">
        <v>449.613</v>
      </c>
      <c r="AF28" s="22">
        <v>454.59199999999998</v>
      </c>
      <c r="AG28" s="22">
        <v>459.44799999999998</v>
      </c>
      <c r="AH28" s="22">
        <v>464.17599999999999</v>
      </c>
      <c r="AI28" s="22">
        <v>468.77100000000002</v>
      </c>
      <c r="AJ28" s="22">
        <v>473.23099999999999</v>
      </c>
      <c r="AK28" s="22">
        <v>477.55599999999998</v>
      </c>
      <c r="AL28" s="22">
        <v>481.74200000000002</v>
      </c>
      <c r="AM28" s="22">
        <v>485.774</v>
      </c>
      <c r="AN28" s="22">
        <v>489.666</v>
      </c>
      <c r="AO28" s="22">
        <v>493.41199999999998</v>
      </c>
      <c r="AP28" s="22">
        <v>496.99099999999999</v>
      </c>
      <c r="AQ28" s="22">
        <v>500.435</v>
      </c>
      <c r="AR28" s="22">
        <v>503.71600000000001</v>
      </c>
      <c r="AS28" s="22">
        <v>506.83800000000002</v>
      </c>
      <c r="AT28" s="22">
        <v>509.81</v>
      </c>
      <c r="AU28" s="22">
        <v>512.63099999999997</v>
      </c>
      <c r="AV28" s="22">
        <v>515.30600000000004</v>
      </c>
      <c r="AW28" s="22">
        <v>517.82899999999995</v>
      </c>
      <c r="AX28" s="22">
        <v>520.202</v>
      </c>
      <c r="AY28" s="22">
        <v>520.202</v>
      </c>
      <c r="AZ28" s="22">
        <v>520.202</v>
      </c>
      <c r="BA28" s="22">
        <v>520.202</v>
      </c>
      <c r="BB28" s="22">
        <v>520.202</v>
      </c>
      <c r="BC28" s="22">
        <v>520.202</v>
      </c>
      <c r="BD28" s="22">
        <v>520.202</v>
      </c>
      <c r="BE28" s="22">
        <v>520.202</v>
      </c>
      <c r="BF28" s="22">
        <v>520.202</v>
      </c>
      <c r="BG28" s="22">
        <v>520.202</v>
      </c>
      <c r="BH28" s="22">
        <v>520.202</v>
      </c>
    </row>
    <row r="29" spans="1:60" x14ac:dyDescent="0.2">
      <c r="A29" t="s">
        <v>651</v>
      </c>
      <c r="B29" t="s">
        <v>622</v>
      </c>
      <c r="C29" t="s">
        <v>465</v>
      </c>
      <c r="D29" t="s">
        <v>653</v>
      </c>
      <c r="E29" t="s">
        <v>653</v>
      </c>
      <c r="F29" t="s">
        <v>653</v>
      </c>
      <c r="G29" t="s">
        <v>653</v>
      </c>
      <c r="H29" t="s">
        <v>654</v>
      </c>
      <c r="I29" t="s">
        <v>652</v>
      </c>
      <c r="J29" s="22">
        <v>7997.7870000000003</v>
      </c>
      <c r="K29" s="22">
        <v>7930.5460000000003</v>
      </c>
      <c r="L29" s="22">
        <v>7866.0860000000002</v>
      </c>
      <c r="M29" s="22">
        <v>7803.8810000000003</v>
      </c>
      <c r="N29" s="22">
        <v>7743.2640000000001</v>
      </c>
      <c r="O29" s="22">
        <v>7683.7629999999999</v>
      </c>
      <c r="P29" s="22">
        <v>7624.9589999999998</v>
      </c>
      <c r="Q29" s="22">
        <v>7566.9489999999996</v>
      </c>
      <c r="R29" s="22">
        <v>7510.3310000000001</v>
      </c>
      <c r="S29" s="22">
        <v>7456.03</v>
      </c>
      <c r="T29" s="22">
        <v>7404.59</v>
      </c>
      <c r="U29" s="22">
        <v>7356.2129999999997</v>
      </c>
      <c r="V29" s="22">
        <v>7310.3829999999998</v>
      </c>
      <c r="W29" s="22">
        <v>7266.1409999999996</v>
      </c>
      <c r="X29" s="22">
        <v>7222.1450000000004</v>
      </c>
      <c r="Y29" s="22">
        <v>7177.3959999999997</v>
      </c>
      <c r="Z29" s="22">
        <v>7131.4939999999997</v>
      </c>
      <c r="AA29" s="22">
        <v>7084.5709999999999</v>
      </c>
      <c r="AB29" s="22">
        <v>7036.848</v>
      </c>
      <c r="AC29" s="22">
        <v>6988.7389999999996</v>
      </c>
      <c r="AD29" s="22">
        <v>6940.527</v>
      </c>
      <c r="AE29" s="22">
        <v>6892.21</v>
      </c>
      <c r="AF29" s="22">
        <v>6843.5829999999996</v>
      </c>
      <c r="AG29" s="22">
        <v>6794.4949999999999</v>
      </c>
      <c r="AH29" s="22">
        <v>6744.76</v>
      </c>
      <c r="AI29" s="22">
        <v>6694.2290000000003</v>
      </c>
      <c r="AJ29" s="22">
        <v>6642.9089999999997</v>
      </c>
      <c r="AK29" s="22">
        <v>6590.8680000000004</v>
      </c>
      <c r="AL29" s="22">
        <v>6538.1369999999997</v>
      </c>
      <c r="AM29" s="22">
        <v>6484.77</v>
      </c>
      <c r="AN29" s="22">
        <v>6430.8469999999998</v>
      </c>
      <c r="AO29" s="22">
        <v>6376.3950000000004</v>
      </c>
      <c r="AP29" s="22">
        <v>6321.5259999999998</v>
      </c>
      <c r="AQ29" s="22">
        <v>6266.4889999999996</v>
      </c>
      <c r="AR29" s="22">
        <v>6211.6109999999999</v>
      </c>
      <c r="AS29" s="22">
        <v>6157.1350000000002</v>
      </c>
      <c r="AT29" s="22">
        <v>6103.183</v>
      </c>
      <c r="AU29" s="22">
        <v>6049.7879999999996</v>
      </c>
      <c r="AV29" s="22">
        <v>5997.076</v>
      </c>
      <c r="AW29" s="22">
        <v>5945.1639999999998</v>
      </c>
      <c r="AX29" s="22">
        <v>5894.1319999999996</v>
      </c>
      <c r="AY29" s="22">
        <v>5894.1319999999996</v>
      </c>
      <c r="AZ29" s="22">
        <v>5894.1319999999996</v>
      </c>
      <c r="BA29" s="22">
        <v>5894.1319999999996</v>
      </c>
      <c r="BB29" s="22">
        <v>5894.1319999999996</v>
      </c>
      <c r="BC29" s="22">
        <v>5894.1319999999996</v>
      </c>
      <c r="BD29" s="22">
        <v>5894.1319999999996</v>
      </c>
      <c r="BE29" s="22">
        <v>5894.1319999999996</v>
      </c>
      <c r="BF29" s="22">
        <v>5894.1319999999996</v>
      </c>
      <c r="BG29" s="22">
        <v>5894.1319999999996</v>
      </c>
      <c r="BH29" s="22">
        <v>5894.1319999999996</v>
      </c>
    </row>
    <row r="30" spans="1:60" x14ac:dyDescent="0.2">
      <c r="A30" t="s">
        <v>651</v>
      </c>
      <c r="B30" t="s">
        <v>622</v>
      </c>
      <c r="C30" t="s">
        <v>588</v>
      </c>
      <c r="D30" t="s">
        <v>653</v>
      </c>
      <c r="E30" t="s">
        <v>653</v>
      </c>
      <c r="F30" t="s">
        <v>653</v>
      </c>
      <c r="G30" t="s">
        <v>653</v>
      </c>
      <c r="H30" t="s">
        <v>654</v>
      </c>
      <c r="I30" t="s">
        <v>652</v>
      </c>
      <c r="J30" s="22">
        <v>11607.941999999999</v>
      </c>
      <c r="K30" s="22">
        <v>11944.587</v>
      </c>
      <c r="L30" s="22">
        <v>12293.1</v>
      </c>
      <c r="M30" s="22">
        <v>12654.620999999999</v>
      </c>
      <c r="N30" s="22">
        <v>13030.569</v>
      </c>
      <c r="O30" s="22">
        <v>13421.93</v>
      </c>
      <c r="P30" s="22">
        <v>13829.177</v>
      </c>
      <c r="Q30" s="22">
        <v>14252.021000000001</v>
      </c>
      <c r="R30" s="22">
        <v>14689.726000000001</v>
      </c>
      <c r="S30" s="22">
        <v>15141.099</v>
      </c>
      <c r="T30" s="22">
        <v>15605.217000000001</v>
      </c>
      <c r="U30" s="22">
        <v>16081.904</v>
      </c>
      <c r="V30" s="22">
        <v>16571.216</v>
      </c>
      <c r="W30" s="22">
        <v>17072.723000000002</v>
      </c>
      <c r="X30" s="22">
        <v>17585.976999999999</v>
      </c>
      <c r="Y30" s="22">
        <v>18110.624</v>
      </c>
      <c r="Z30" s="22">
        <v>18646.433000000001</v>
      </c>
      <c r="AA30" s="22">
        <v>19193.382000000001</v>
      </c>
      <c r="AB30" s="22">
        <v>19751.651000000002</v>
      </c>
      <c r="AC30" s="22">
        <v>20321.560000000001</v>
      </c>
      <c r="AD30" s="22">
        <v>20903.345000000001</v>
      </c>
      <c r="AE30" s="22">
        <v>21496.960999999999</v>
      </c>
      <c r="AF30" s="22">
        <v>22102.342000000001</v>
      </c>
      <c r="AG30" s="22">
        <v>22719.682000000001</v>
      </c>
      <c r="AH30" s="22">
        <v>23349.261999999999</v>
      </c>
      <c r="AI30" s="22">
        <v>23991.224999999999</v>
      </c>
      <c r="AJ30" s="22">
        <v>24645.548999999999</v>
      </c>
      <c r="AK30" s="22">
        <v>25312.044000000002</v>
      </c>
      <c r="AL30" s="22">
        <v>25990.54</v>
      </c>
      <c r="AM30" s="22">
        <v>26680.772000000001</v>
      </c>
      <c r="AN30" s="22">
        <v>27382.488000000001</v>
      </c>
      <c r="AO30" s="22">
        <v>28095.447</v>
      </c>
      <c r="AP30" s="22">
        <v>28819.358</v>
      </c>
      <c r="AQ30" s="22">
        <v>29553.841</v>
      </c>
      <c r="AR30" s="22">
        <v>30298.44</v>
      </c>
      <c r="AS30" s="22">
        <v>31052.714</v>
      </c>
      <c r="AT30" s="22">
        <v>31816.28</v>
      </c>
      <c r="AU30" s="22">
        <v>32588.733</v>
      </c>
      <c r="AV30" s="22">
        <v>33369.534</v>
      </c>
      <c r="AW30" s="22">
        <v>34158.074999999997</v>
      </c>
      <c r="AX30" s="22">
        <v>34953.796999999999</v>
      </c>
      <c r="AY30" s="22">
        <v>34953.796999999999</v>
      </c>
      <c r="AZ30" s="22">
        <v>34953.796999999999</v>
      </c>
      <c r="BA30" s="22">
        <v>34953.796999999999</v>
      </c>
      <c r="BB30" s="22">
        <v>34953.796999999999</v>
      </c>
      <c r="BC30" s="22">
        <v>34953.796999999999</v>
      </c>
      <c r="BD30" s="22">
        <v>34953.796999999999</v>
      </c>
      <c r="BE30" s="22">
        <v>34953.796999999999</v>
      </c>
      <c r="BF30" s="22">
        <v>34953.796999999999</v>
      </c>
      <c r="BG30" s="22">
        <v>34953.796999999999</v>
      </c>
      <c r="BH30" s="22">
        <v>34953.796999999999</v>
      </c>
    </row>
    <row r="31" spans="1:60" x14ac:dyDescent="0.2">
      <c r="A31" t="s">
        <v>651</v>
      </c>
      <c r="B31" t="s">
        <v>622</v>
      </c>
      <c r="C31" t="s">
        <v>466</v>
      </c>
      <c r="D31" t="s">
        <v>653</v>
      </c>
      <c r="E31" t="s">
        <v>653</v>
      </c>
      <c r="F31" t="s">
        <v>653</v>
      </c>
      <c r="G31" t="s">
        <v>653</v>
      </c>
      <c r="H31" t="s">
        <v>654</v>
      </c>
      <c r="I31" t="s">
        <v>652</v>
      </c>
      <c r="J31" s="22">
        <v>6400.7060000000001</v>
      </c>
      <c r="K31" s="22">
        <v>6555.8289999999997</v>
      </c>
      <c r="L31" s="22">
        <v>6741.5690000000004</v>
      </c>
      <c r="M31" s="22">
        <v>6953.1130000000003</v>
      </c>
      <c r="N31" s="22">
        <v>7182.451</v>
      </c>
      <c r="O31" s="22">
        <v>7423.2889999999998</v>
      </c>
      <c r="P31" s="22">
        <v>7675.3379999999997</v>
      </c>
      <c r="Q31" s="22">
        <v>7939.5730000000003</v>
      </c>
      <c r="R31" s="22">
        <v>8212.2639999999992</v>
      </c>
      <c r="S31" s="22">
        <v>8489.0310000000009</v>
      </c>
      <c r="T31" s="22">
        <v>8766.93</v>
      </c>
      <c r="U31" s="22">
        <v>9043.5079999999998</v>
      </c>
      <c r="V31" s="22">
        <v>9319.7099999999991</v>
      </c>
      <c r="W31" s="22">
        <v>9600.1859999999997</v>
      </c>
      <c r="X31" s="22">
        <v>9891.7900000000009</v>
      </c>
      <c r="Y31" s="22">
        <v>10199.27</v>
      </c>
      <c r="Z31" s="22">
        <v>10524.117</v>
      </c>
      <c r="AA31" s="22">
        <v>10864.245000000001</v>
      </c>
      <c r="AB31" s="22">
        <v>11216.45</v>
      </c>
      <c r="AC31" s="22">
        <v>11575.964</v>
      </c>
      <c r="AD31" s="22">
        <v>11939.227000000001</v>
      </c>
      <c r="AE31" s="22">
        <v>12305.457</v>
      </c>
      <c r="AF31" s="22">
        <v>12675.47</v>
      </c>
      <c r="AG31" s="22">
        <v>13049.303</v>
      </c>
      <c r="AH31" s="22">
        <v>13427.343000000001</v>
      </c>
      <c r="AI31" s="22">
        <v>13810.005999999999</v>
      </c>
      <c r="AJ31" s="22">
        <v>14197.138999999999</v>
      </c>
      <c r="AK31" s="22">
        <v>14588.733</v>
      </c>
      <c r="AL31" s="22">
        <v>14985.535</v>
      </c>
      <c r="AM31" s="22">
        <v>15388.616</v>
      </c>
      <c r="AN31" s="22">
        <v>15798.849</v>
      </c>
      <c r="AO31" s="22">
        <v>16216.486999999999</v>
      </c>
      <c r="AP31" s="22">
        <v>16641.716</v>
      </c>
      <c r="AQ31" s="22">
        <v>17075.25</v>
      </c>
      <c r="AR31" s="22">
        <v>17517.887999999999</v>
      </c>
      <c r="AS31" s="22">
        <v>17970.195</v>
      </c>
      <c r="AT31" s="22">
        <v>18432.401000000002</v>
      </c>
      <c r="AU31" s="22">
        <v>18904.397000000001</v>
      </c>
      <c r="AV31" s="22">
        <v>19386.058000000001</v>
      </c>
      <c r="AW31" s="22">
        <v>19877.067999999999</v>
      </c>
      <c r="AX31" s="22">
        <v>20377.076000000001</v>
      </c>
      <c r="AY31" s="22">
        <v>20377.076000000001</v>
      </c>
      <c r="AZ31" s="22">
        <v>20377.076000000001</v>
      </c>
      <c r="BA31" s="22">
        <v>20377.076000000001</v>
      </c>
      <c r="BB31" s="22">
        <v>20377.076000000001</v>
      </c>
      <c r="BC31" s="22">
        <v>20377.076000000001</v>
      </c>
      <c r="BD31" s="22">
        <v>20377.076000000001</v>
      </c>
      <c r="BE31" s="22">
        <v>20377.076000000001</v>
      </c>
      <c r="BF31" s="22">
        <v>20377.076000000001</v>
      </c>
      <c r="BG31" s="22">
        <v>20377.076000000001</v>
      </c>
      <c r="BH31" s="22">
        <v>20377.076000000001</v>
      </c>
    </row>
    <row r="32" spans="1:60" x14ac:dyDescent="0.2">
      <c r="A32" t="s">
        <v>651</v>
      </c>
      <c r="B32" t="s">
        <v>622</v>
      </c>
      <c r="C32" t="s">
        <v>467</v>
      </c>
      <c r="D32" t="s">
        <v>653</v>
      </c>
      <c r="E32" t="s">
        <v>653</v>
      </c>
      <c r="F32" t="s">
        <v>653</v>
      </c>
      <c r="G32" t="s">
        <v>653</v>
      </c>
      <c r="H32" t="s">
        <v>654</v>
      </c>
      <c r="I32" t="s">
        <v>652</v>
      </c>
      <c r="J32" s="22">
        <v>12152.353999999999</v>
      </c>
      <c r="K32" s="22">
        <v>12402.473</v>
      </c>
      <c r="L32" s="22">
        <v>12634.728999999999</v>
      </c>
      <c r="M32" s="22">
        <v>12853.124</v>
      </c>
      <c r="N32" s="22">
        <v>13063.377</v>
      </c>
      <c r="O32" s="22">
        <v>13270.200999999999</v>
      </c>
      <c r="P32" s="22">
        <v>13474.489</v>
      </c>
      <c r="Q32" s="22">
        <v>13676.692999999999</v>
      </c>
      <c r="R32" s="22">
        <v>13880.509</v>
      </c>
      <c r="S32" s="22">
        <v>14090.208000000001</v>
      </c>
      <c r="T32" s="22">
        <v>14308.74</v>
      </c>
      <c r="U32" s="22">
        <v>14537.886</v>
      </c>
      <c r="V32" s="22">
        <v>14776.866</v>
      </c>
      <c r="W32" s="22">
        <v>15022.691999999999</v>
      </c>
      <c r="X32" s="22">
        <v>15270.79</v>
      </c>
      <c r="Y32" s="22">
        <v>15517.635</v>
      </c>
      <c r="Z32" s="22">
        <v>15762.37</v>
      </c>
      <c r="AA32" s="22">
        <v>16005.373</v>
      </c>
      <c r="AB32" s="22">
        <v>16245.728999999999</v>
      </c>
      <c r="AC32" s="22">
        <v>16482.646000000001</v>
      </c>
      <c r="AD32" s="22">
        <v>16715.508000000002</v>
      </c>
      <c r="AE32" s="22">
        <v>16943.710999999999</v>
      </c>
      <c r="AF32" s="22">
        <v>17166.940999999999</v>
      </c>
      <c r="AG32" s="22">
        <v>17385.300999999999</v>
      </c>
      <c r="AH32" s="22">
        <v>17599.113000000001</v>
      </c>
      <c r="AI32" s="22">
        <v>17808.685000000001</v>
      </c>
      <c r="AJ32" s="22">
        <v>18013.91</v>
      </c>
      <c r="AK32" s="22">
        <v>18214.806</v>
      </c>
      <c r="AL32" s="22">
        <v>18411.936000000002</v>
      </c>
      <c r="AM32" s="22">
        <v>18606.101999999999</v>
      </c>
      <c r="AN32" s="22">
        <v>18797.878000000001</v>
      </c>
      <c r="AO32" s="22">
        <v>18987.419000000002</v>
      </c>
      <c r="AP32" s="22">
        <v>19174.678</v>
      </c>
      <c r="AQ32" s="22">
        <v>19359.792000000001</v>
      </c>
      <c r="AR32" s="22">
        <v>19542.826000000001</v>
      </c>
      <c r="AS32" s="22">
        <v>19723.794999999998</v>
      </c>
      <c r="AT32" s="22">
        <v>19902.724999999999</v>
      </c>
      <c r="AU32" s="22">
        <v>20079.472000000002</v>
      </c>
      <c r="AV32" s="22">
        <v>20253.651000000002</v>
      </c>
      <c r="AW32" s="22">
        <v>20424.78</v>
      </c>
      <c r="AX32" s="22">
        <v>20592.416000000001</v>
      </c>
      <c r="AY32" s="22">
        <v>20592.416000000001</v>
      </c>
      <c r="AZ32" s="22">
        <v>20592.416000000001</v>
      </c>
      <c r="BA32" s="22">
        <v>20592.416000000001</v>
      </c>
      <c r="BB32" s="22">
        <v>20592.416000000001</v>
      </c>
      <c r="BC32" s="22">
        <v>20592.416000000001</v>
      </c>
      <c r="BD32" s="22">
        <v>20592.416000000001</v>
      </c>
      <c r="BE32" s="22">
        <v>20592.416000000001</v>
      </c>
      <c r="BF32" s="22">
        <v>20592.416000000001</v>
      </c>
      <c r="BG32" s="22">
        <v>20592.416000000001</v>
      </c>
      <c r="BH32" s="22">
        <v>20592.416000000001</v>
      </c>
    </row>
    <row r="33" spans="1:60" x14ac:dyDescent="0.2">
      <c r="A33" t="s">
        <v>651</v>
      </c>
      <c r="B33" t="s">
        <v>622</v>
      </c>
      <c r="C33" t="s">
        <v>468</v>
      </c>
      <c r="D33" t="s">
        <v>653</v>
      </c>
      <c r="E33" t="s">
        <v>653</v>
      </c>
      <c r="F33" t="s">
        <v>653</v>
      </c>
      <c r="G33" t="s">
        <v>653</v>
      </c>
      <c r="H33" t="s">
        <v>654</v>
      </c>
      <c r="I33" t="s">
        <v>652</v>
      </c>
      <c r="J33" s="22">
        <v>15274.234</v>
      </c>
      <c r="K33" s="22">
        <v>15671.927</v>
      </c>
      <c r="L33" s="22">
        <v>16084.886</v>
      </c>
      <c r="M33" s="22">
        <v>16513.822</v>
      </c>
      <c r="N33" s="22">
        <v>16959.080999999998</v>
      </c>
      <c r="O33" s="22">
        <v>17420.794999999998</v>
      </c>
      <c r="P33" s="22">
        <v>17899.562000000002</v>
      </c>
      <c r="Q33" s="22">
        <v>18395.388999999999</v>
      </c>
      <c r="R33" s="22">
        <v>18907.008000000002</v>
      </c>
      <c r="S33" s="22">
        <v>19432.541000000001</v>
      </c>
      <c r="T33" s="22">
        <v>19970.494999999999</v>
      </c>
      <c r="U33" s="22">
        <v>20520.447</v>
      </c>
      <c r="V33" s="22">
        <v>21082.383000000002</v>
      </c>
      <c r="W33" s="22">
        <v>21655.715</v>
      </c>
      <c r="X33" s="22">
        <v>22239.903999999999</v>
      </c>
      <c r="Y33" s="22">
        <v>22834.522000000001</v>
      </c>
      <c r="Z33" s="22">
        <v>23439.188999999998</v>
      </c>
      <c r="AA33" s="22">
        <v>24053.726999999999</v>
      </c>
      <c r="AB33" s="22">
        <v>24678.234</v>
      </c>
      <c r="AC33" s="22">
        <v>25312.992999999999</v>
      </c>
      <c r="AD33" s="22">
        <v>25958.184000000001</v>
      </c>
      <c r="AE33" s="22">
        <v>26613.764999999999</v>
      </c>
      <c r="AF33" s="22">
        <v>27279.608</v>
      </c>
      <c r="AG33" s="22">
        <v>27955.755000000001</v>
      </c>
      <c r="AH33" s="22">
        <v>28642.234</v>
      </c>
      <c r="AI33" s="22">
        <v>29339.082999999999</v>
      </c>
      <c r="AJ33" s="22">
        <v>30046.222000000002</v>
      </c>
      <c r="AK33" s="22">
        <v>30763.659</v>
      </c>
      <c r="AL33" s="22">
        <v>31491.572</v>
      </c>
      <c r="AM33" s="22">
        <v>32230.19</v>
      </c>
      <c r="AN33" s="22">
        <v>32979.644</v>
      </c>
      <c r="AO33" s="22">
        <v>33739.915999999997</v>
      </c>
      <c r="AP33" s="22">
        <v>34510.775999999998</v>
      </c>
      <c r="AQ33" s="22">
        <v>35291.925000000003</v>
      </c>
      <c r="AR33" s="22">
        <v>36083.000999999997</v>
      </c>
      <c r="AS33" s="22">
        <v>36883.631999999998</v>
      </c>
      <c r="AT33" s="22">
        <v>37693.540999999997</v>
      </c>
      <c r="AU33" s="22">
        <v>38512.499000000003</v>
      </c>
      <c r="AV33" s="22">
        <v>39340.228000000003</v>
      </c>
      <c r="AW33" s="22">
        <v>40176.449000000001</v>
      </c>
      <c r="AX33" s="22">
        <v>41020.839</v>
      </c>
      <c r="AY33" s="22">
        <v>41020.839</v>
      </c>
      <c r="AZ33" s="22">
        <v>41020.839</v>
      </c>
      <c r="BA33" s="22">
        <v>41020.839</v>
      </c>
      <c r="BB33" s="22">
        <v>41020.839</v>
      </c>
      <c r="BC33" s="22">
        <v>41020.839</v>
      </c>
      <c r="BD33" s="22">
        <v>41020.839</v>
      </c>
      <c r="BE33" s="22">
        <v>41020.839</v>
      </c>
      <c r="BF33" s="22">
        <v>41020.839</v>
      </c>
      <c r="BG33" s="22">
        <v>41020.839</v>
      </c>
      <c r="BH33" s="22">
        <v>41020.839</v>
      </c>
    </row>
    <row r="34" spans="1:60" x14ac:dyDescent="0.2">
      <c r="A34" t="s">
        <v>651</v>
      </c>
      <c r="B34" t="s">
        <v>622</v>
      </c>
      <c r="C34" t="s">
        <v>469</v>
      </c>
      <c r="D34" t="s">
        <v>653</v>
      </c>
      <c r="E34" t="s">
        <v>653</v>
      </c>
      <c r="F34" t="s">
        <v>653</v>
      </c>
      <c r="G34" t="s">
        <v>653</v>
      </c>
      <c r="H34" t="s">
        <v>654</v>
      </c>
      <c r="I34" t="s">
        <v>652</v>
      </c>
      <c r="J34" s="22">
        <v>30735.773000000001</v>
      </c>
      <c r="K34" s="22">
        <v>31024.732</v>
      </c>
      <c r="L34" s="22">
        <v>31320.888999999999</v>
      </c>
      <c r="M34" s="22">
        <v>31627.806</v>
      </c>
      <c r="N34" s="22">
        <v>31949.417000000001</v>
      </c>
      <c r="O34" s="22">
        <v>32287.98</v>
      </c>
      <c r="P34" s="22">
        <v>32645.483</v>
      </c>
      <c r="Q34" s="22">
        <v>33019.932000000001</v>
      </c>
      <c r="R34" s="22">
        <v>33404.548000000003</v>
      </c>
      <c r="S34" s="22">
        <v>33789.830999999998</v>
      </c>
      <c r="T34" s="22">
        <v>34168.667999999998</v>
      </c>
      <c r="U34" s="22">
        <v>34538.622000000003</v>
      </c>
      <c r="V34" s="22">
        <v>34900.705000000002</v>
      </c>
      <c r="W34" s="22">
        <v>35255.495000000003</v>
      </c>
      <c r="X34" s="22">
        <v>35604.728000000003</v>
      </c>
      <c r="Y34" s="22">
        <v>35949.709000000003</v>
      </c>
      <c r="Z34" s="22">
        <v>36289.822</v>
      </c>
      <c r="AA34" s="22">
        <v>36624.199000000001</v>
      </c>
      <c r="AB34" s="22">
        <v>36953.764999999999</v>
      </c>
      <c r="AC34" s="22">
        <v>37279.811000000002</v>
      </c>
      <c r="AD34" s="22">
        <v>37603.205000000002</v>
      </c>
      <c r="AE34" s="22">
        <v>37924.161999999997</v>
      </c>
      <c r="AF34" s="22">
        <v>38242.226000000002</v>
      </c>
      <c r="AG34" s="22">
        <v>38556.900999999998</v>
      </c>
      <c r="AH34" s="22">
        <v>38867.347000000002</v>
      </c>
      <c r="AI34" s="22">
        <v>39172.921999999999</v>
      </c>
      <c r="AJ34" s="22">
        <v>39473.508999999998</v>
      </c>
      <c r="AK34" s="22">
        <v>39768.995999999999</v>
      </c>
      <c r="AL34" s="22">
        <v>40058.684000000001</v>
      </c>
      <c r="AM34" s="22">
        <v>40341.728999999999</v>
      </c>
      <c r="AN34" s="22">
        <v>40617.535000000003</v>
      </c>
      <c r="AO34" s="22">
        <v>40885.845000000001</v>
      </c>
      <c r="AP34" s="22">
        <v>41146.792999999998</v>
      </c>
      <c r="AQ34" s="22">
        <v>41400.584999999999</v>
      </c>
      <c r="AR34" s="22">
        <v>41647.652000000002</v>
      </c>
      <c r="AS34" s="22">
        <v>41888.356</v>
      </c>
      <c r="AT34" s="22">
        <v>42122.834999999999</v>
      </c>
      <c r="AU34" s="22">
        <v>42351.232000000004</v>
      </c>
      <c r="AV34" s="22">
        <v>42573.987000000001</v>
      </c>
      <c r="AW34" s="22">
        <v>42791.656000000003</v>
      </c>
      <c r="AX34" s="22">
        <v>43004.684999999998</v>
      </c>
      <c r="AY34" s="22">
        <v>43004.684999999998</v>
      </c>
      <c r="AZ34" s="22">
        <v>43004.684999999998</v>
      </c>
      <c r="BA34" s="22">
        <v>43004.684999999998</v>
      </c>
      <c r="BB34" s="22">
        <v>43004.684999999998</v>
      </c>
      <c r="BC34" s="22">
        <v>43004.684999999998</v>
      </c>
      <c r="BD34" s="22">
        <v>43004.684999999998</v>
      </c>
      <c r="BE34" s="22">
        <v>43004.684999999998</v>
      </c>
      <c r="BF34" s="22">
        <v>43004.684999999998</v>
      </c>
      <c r="BG34" s="22">
        <v>43004.684999999998</v>
      </c>
      <c r="BH34" s="22">
        <v>43004.684999999998</v>
      </c>
    </row>
    <row r="35" spans="1:60" x14ac:dyDescent="0.2">
      <c r="A35" t="s">
        <v>651</v>
      </c>
      <c r="B35" t="s">
        <v>622</v>
      </c>
      <c r="C35" t="s">
        <v>589</v>
      </c>
      <c r="D35" t="s">
        <v>653</v>
      </c>
      <c r="E35" t="s">
        <v>653</v>
      </c>
      <c r="F35" t="s">
        <v>653</v>
      </c>
      <c r="G35" t="s">
        <v>653</v>
      </c>
      <c r="H35" t="s">
        <v>654</v>
      </c>
      <c r="I35" t="s">
        <v>652</v>
      </c>
      <c r="J35" s="22">
        <v>435.07900000000001</v>
      </c>
      <c r="K35" s="22">
        <v>443.71600000000001</v>
      </c>
      <c r="L35" s="22">
        <v>452.10599999999999</v>
      </c>
      <c r="M35" s="22">
        <v>460.14699999999999</v>
      </c>
      <c r="N35" s="22">
        <v>467.66399999999999</v>
      </c>
      <c r="O35" s="22">
        <v>474.56700000000001</v>
      </c>
      <c r="P35" s="22">
        <v>480.79500000000002</v>
      </c>
      <c r="Q35" s="22">
        <v>486.43799999999999</v>
      </c>
      <c r="R35" s="22">
        <v>491.72300000000001</v>
      </c>
      <c r="S35" s="22">
        <v>496.96300000000002</v>
      </c>
      <c r="T35" s="22">
        <v>502.38400000000001</v>
      </c>
      <c r="U35" s="22">
        <v>508.06700000000001</v>
      </c>
      <c r="V35" s="22">
        <v>513.97900000000004</v>
      </c>
      <c r="W35" s="22">
        <v>520.10599999999999</v>
      </c>
      <c r="X35" s="22">
        <v>526.43700000000001</v>
      </c>
      <c r="Y35" s="22">
        <v>532.91300000000001</v>
      </c>
      <c r="Z35" s="22">
        <v>539.55999999999995</v>
      </c>
      <c r="AA35" s="22">
        <v>546.38800000000003</v>
      </c>
      <c r="AB35" s="22">
        <v>553.33500000000004</v>
      </c>
      <c r="AC35" s="22">
        <v>560.34900000000005</v>
      </c>
      <c r="AD35" s="22">
        <v>567.34799999999996</v>
      </c>
      <c r="AE35" s="22">
        <v>574.31200000000001</v>
      </c>
      <c r="AF35" s="22">
        <v>581.24699999999996</v>
      </c>
      <c r="AG35" s="22">
        <v>588.14599999999996</v>
      </c>
      <c r="AH35" s="22">
        <v>595.01599999999996</v>
      </c>
      <c r="AI35" s="22">
        <v>601.85400000000004</v>
      </c>
      <c r="AJ35" s="22">
        <v>608.65099999999995</v>
      </c>
      <c r="AK35" s="22">
        <v>615.38499999999999</v>
      </c>
      <c r="AL35" s="22">
        <v>622.04200000000003</v>
      </c>
      <c r="AM35" s="22">
        <v>628.60799999999995</v>
      </c>
      <c r="AN35" s="22">
        <v>635.072</v>
      </c>
      <c r="AO35" s="22">
        <v>641.40800000000002</v>
      </c>
      <c r="AP35" s="22">
        <v>647.63</v>
      </c>
      <c r="AQ35" s="22">
        <v>653.71199999999999</v>
      </c>
      <c r="AR35" s="22">
        <v>659.66300000000001</v>
      </c>
      <c r="AS35" s="22">
        <v>665.46699999999998</v>
      </c>
      <c r="AT35" s="22">
        <v>671.12099999999998</v>
      </c>
      <c r="AU35" s="22">
        <v>676.62800000000004</v>
      </c>
      <c r="AV35" s="22">
        <v>681.976</v>
      </c>
      <c r="AW35" s="22">
        <v>687.17</v>
      </c>
      <c r="AX35" s="22">
        <v>692.21199999999999</v>
      </c>
      <c r="AY35" s="22">
        <v>692.21199999999999</v>
      </c>
      <c r="AZ35" s="22">
        <v>692.21199999999999</v>
      </c>
      <c r="BA35" s="22">
        <v>692.21199999999999</v>
      </c>
      <c r="BB35" s="22">
        <v>692.21199999999999</v>
      </c>
      <c r="BC35" s="22">
        <v>692.21199999999999</v>
      </c>
      <c r="BD35" s="22">
        <v>692.21199999999999</v>
      </c>
      <c r="BE35" s="22">
        <v>692.21199999999999</v>
      </c>
      <c r="BF35" s="22">
        <v>692.21199999999999</v>
      </c>
      <c r="BG35" s="22">
        <v>692.21199999999999</v>
      </c>
      <c r="BH35" s="22">
        <v>692.21199999999999</v>
      </c>
    </row>
    <row r="36" spans="1:60" x14ac:dyDescent="0.2">
      <c r="A36" t="s">
        <v>651</v>
      </c>
      <c r="B36" t="s">
        <v>622</v>
      </c>
      <c r="C36" t="s">
        <v>590</v>
      </c>
      <c r="D36" t="s">
        <v>653</v>
      </c>
      <c r="E36" t="s">
        <v>653</v>
      </c>
      <c r="F36" t="s">
        <v>653</v>
      </c>
      <c r="G36" t="s">
        <v>653</v>
      </c>
      <c r="H36" t="s">
        <v>654</v>
      </c>
      <c r="I36" t="s">
        <v>652</v>
      </c>
      <c r="J36" s="22">
        <v>8342.5589999999993</v>
      </c>
      <c r="K36" s="22">
        <v>8663.0120000000006</v>
      </c>
      <c r="L36" s="22">
        <v>9001.6890000000003</v>
      </c>
      <c r="M36" s="22">
        <v>9353.2009999999991</v>
      </c>
      <c r="N36" s="22">
        <v>9710.0429999999997</v>
      </c>
      <c r="O36" s="22">
        <v>10067.009</v>
      </c>
      <c r="P36" s="22">
        <v>10421.597</v>
      </c>
      <c r="Q36" s="22">
        <v>10775.708000000001</v>
      </c>
      <c r="R36" s="22">
        <v>11133.861000000001</v>
      </c>
      <c r="S36" s="22">
        <v>11502.786</v>
      </c>
      <c r="T36" s="22">
        <v>11887.201999999999</v>
      </c>
      <c r="U36" s="22">
        <v>12288.651</v>
      </c>
      <c r="V36" s="22">
        <v>12705.135</v>
      </c>
      <c r="W36" s="22">
        <v>13133.589</v>
      </c>
      <c r="X36" s="22">
        <v>13569.438</v>
      </c>
      <c r="Y36" s="22">
        <v>14009.413</v>
      </c>
      <c r="Z36" s="22">
        <v>14452.543</v>
      </c>
      <c r="AA36" s="22">
        <v>14899.994000000001</v>
      </c>
      <c r="AB36" s="22">
        <v>15353.183999999999</v>
      </c>
      <c r="AC36" s="22">
        <v>15814.344999999999</v>
      </c>
      <c r="AD36" s="22">
        <v>16285.093000000001</v>
      </c>
      <c r="AE36" s="22">
        <v>16765.714</v>
      </c>
      <c r="AF36" s="22">
        <v>17255.545999999998</v>
      </c>
      <c r="AG36" s="22">
        <v>17754.22</v>
      </c>
      <c r="AH36" s="22">
        <v>18261.066999999999</v>
      </c>
      <c r="AI36" s="22">
        <v>18775.564999999999</v>
      </c>
      <c r="AJ36" s="22">
        <v>19297.582999999999</v>
      </c>
      <c r="AK36" s="22">
        <v>19827.182000000001</v>
      </c>
      <c r="AL36" s="22">
        <v>20364.197</v>
      </c>
      <c r="AM36" s="22">
        <v>20908.509999999998</v>
      </c>
      <c r="AN36" s="22">
        <v>21459.963</v>
      </c>
      <c r="AO36" s="22">
        <v>22018.36</v>
      </c>
      <c r="AP36" s="22">
        <v>22583.505000000001</v>
      </c>
      <c r="AQ36" s="22">
        <v>23155.184000000001</v>
      </c>
      <c r="AR36" s="22">
        <v>23733.187000000002</v>
      </c>
      <c r="AS36" s="22">
        <v>24317.309000000001</v>
      </c>
      <c r="AT36" s="22">
        <v>24907.304</v>
      </c>
      <c r="AU36" s="22">
        <v>25502.960999999999</v>
      </c>
      <c r="AV36" s="22">
        <v>26103.995999999999</v>
      </c>
      <c r="AW36" s="22">
        <v>26710.161</v>
      </c>
      <c r="AX36" s="22">
        <v>27321.153999999999</v>
      </c>
      <c r="AY36" s="22">
        <v>27321.153999999999</v>
      </c>
      <c r="AZ36" s="22">
        <v>27321.153999999999</v>
      </c>
      <c r="BA36" s="22">
        <v>27321.153999999999</v>
      </c>
      <c r="BB36" s="22">
        <v>27321.153999999999</v>
      </c>
      <c r="BC36" s="22">
        <v>27321.153999999999</v>
      </c>
      <c r="BD36" s="22">
        <v>27321.153999999999</v>
      </c>
      <c r="BE36" s="22">
        <v>27321.153999999999</v>
      </c>
      <c r="BF36" s="22">
        <v>27321.153999999999</v>
      </c>
      <c r="BG36" s="22">
        <v>27321.153999999999</v>
      </c>
      <c r="BH36" s="22">
        <v>27321.153999999999</v>
      </c>
    </row>
    <row r="37" spans="1:60" x14ac:dyDescent="0.2">
      <c r="A37" t="s">
        <v>651</v>
      </c>
      <c r="B37" t="s">
        <v>622</v>
      </c>
      <c r="C37" t="s">
        <v>470</v>
      </c>
      <c r="D37" t="s">
        <v>653</v>
      </c>
      <c r="E37" t="s">
        <v>653</v>
      </c>
      <c r="F37" t="s">
        <v>653</v>
      </c>
      <c r="G37" t="s">
        <v>653</v>
      </c>
      <c r="H37" t="s">
        <v>654</v>
      </c>
      <c r="I37" t="s">
        <v>652</v>
      </c>
      <c r="J37" s="22">
        <v>15262.754000000001</v>
      </c>
      <c r="K37" s="22">
        <v>15444.968999999999</v>
      </c>
      <c r="L37" s="22">
        <v>15623.635</v>
      </c>
      <c r="M37" s="22">
        <v>15799.541999999999</v>
      </c>
      <c r="N37" s="22">
        <v>15973.778</v>
      </c>
      <c r="O37" s="22">
        <v>16147.064</v>
      </c>
      <c r="P37" s="22">
        <v>16319.791999999999</v>
      </c>
      <c r="Q37" s="22">
        <v>16491.687000000002</v>
      </c>
      <c r="R37" s="22">
        <v>16661.941999999999</v>
      </c>
      <c r="S37" s="22">
        <v>16829.441999999999</v>
      </c>
      <c r="T37" s="22">
        <v>16993.353999999999</v>
      </c>
      <c r="U37" s="22">
        <v>17153.357</v>
      </c>
      <c r="V37" s="22">
        <v>17309.745999999999</v>
      </c>
      <c r="W37" s="22">
        <v>17462.982</v>
      </c>
      <c r="X37" s="22">
        <v>17613.797999999999</v>
      </c>
      <c r="Y37" s="22">
        <v>17762.681</v>
      </c>
      <c r="Z37" s="22">
        <v>17909.754000000001</v>
      </c>
      <c r="AA37" s="22">
        <v>18054.725999999999</v>
      </c>
      <c r="AB37" s="22">
        <v>18197.208999999999</v>
      </c>
      <c r="AC37" s="22">
        <v>18336.652999999998</v>
      </c>
      <c r="AD37" s="22">
        <v>18472.638999999999</v>
      </c>
      <c r="AE37" s="22">
        <v>18604.946</v>
      </c>
      <c r="AF37" s="22">
        <v>18733.621999999999</v>
      </c>
      <c r="AG37" s="22">
        <v>18858.776999999998</v>
      </c>
      <c r="AH37" s="22">
        <v>18980.612000000001</v>
      </c>
      <c r="AI37" s="22">
        <v>19099.237000000001</v>
      </c>
      <c r="AJ37" s="22">
        <v>19214.669000000002</v>
      </c>
      <c r="AK37" s="22">
        <v>19326.71</v>
      </c>
      <c r="AL37" s="22">
        <v>19434.879000000001</v>
      </c>
      <c r="AM37" s="22">
        <v>19538.563999999998</v>
      </c>
      <c r="AN37" s="22">
        <v>19637.321</v>
      </c>
      <c r="AO37" s="22">
        <v>19730.966</v>
      </c>
      <c r="AP37" s="22">
        <v>19819.612000000001</v>
      </c>
      <c r="AQ37" s="22">
        <v>19903.548999999999</v>
      </c>
      <c r="AR37" s="22">
        <v>19983.218000000001</v>
      </c>
      <c r="AS37" s="22">
        <v>20058.956999999999</v>
      </c>
      <c r="AT37" s="22">
        <v>20130.835999999999</v>
      </c>
      <c r="AU37" s="22">
        <v>20198.771000000001</v>
      </c>
      <c r="AV37" s="22">
        <v>20262.746999999999</v>
      </c>
      <c r="AW37" s="22">
        <v>20322.7</v>
      </c>
      <c r="AX37" s="22">
        <v>20378.603999999999</v>
      </c>
      <c r="AY37" s="22">
        <v>20378.603999999999</v>
      </c>
      <c r="AZ37" s="22">
        <v>20378.603999999999</v>
      </c>
      <c r="BA37" s="22">
        <v>20378.603999999999</v>
      </c>
      <c r="BB37" s="22">
        <v>20378.603999999999</v>
      </c>
      <c r="BC37" s="22">
        <v>20378.603999999999</v>
      </c>
      <c r="BD37" s="22">
        <v>20378.603999999999</v>
      </c>
      <c r="BE37" s="22">
        <v>20378.603999999999</v>
      </c>
      <c r="BF37" s="22">
        <v>20378.603999999999</v>
      </c>
      <c r="BG37" s="22">
        <v>20378.603999999999</v>
      </c>
      <c r="BH37" s="22">
        <v>20378.603999999999</v>
      </c>
    </row>
    <row r="38" spans="1:60" x14ac:dyDescent="0.2">
      <c r="A38" t="s">
        <v>651</v>
      </c>
      <c r="B38" t="s">
        <v>622</v>
      </c>
      <c r="C38" t="s">
        <v>471</v>
      </c>
      <c r="D38" t="s">
        <v>653</v>
      </c>
      <c r="E38" t="s">
        <v>653</v>
      </c>
      <c r="F38" t="s">
        <v>653</v>
      </c>
      <c r="G38" t="s">
        <v>653</v>
      </c>
      <c r="H38" t="s">
        <v>654</v>
      </c>
      <c r="I38" t="s">
        <v>652</v>
      </c>
      <c r="J38" s="22">
        <v>1283198.97</v>
      </c>
      <c r="K38" s="22">
        <v>1290937.649</v>
      </c>
      <c r="L38" s="22">
        <v>1298646.577</v>
      </c>
      <c r="M38" s="22">
        <v>1306343.9110000001</v>
      </c>
      <c r="N38" s="22">
        <v>1314007.4779999999</v>
      </c>
      <c r="O38" s="22">
        <v>1321623.49</v>
      </c>
      <c r="P38" s="22">
        <v>1329209.094</v>
      </c>
      <c r="Q38" s="22">
        <v>1336800.5060000001</v>
      </c>
      <c r="R38" s="22">
        <v>1344415.227</v>
      </c>
      <c r="S38" s="22">
        <v>1352068.091</v>
      </c>
      <c r="T38" s="22">
        <v>1359755.102</v>
      </c>
      <c r="U38" s="22">
        <v>1367480.264</v>
      </c>
      <c r="V38" s="22">
        <v>1375198.6189999999</v>
      </c>
      <c r="W38" s="22">
        <v>1382793.2120000001</v>
      </c>
      <c r="X38" s="22">
        <v>1390110.388</v>
      </c>
      <c r="Y38" s="22">
        <v>1397028.5530000001</v>
      </c>
      <c r="Z38" s="22">
        <v>1403500.365</v>
      </c>
      <c r="AA38" s="22">
        <v>1409517.3970000001</v>
      </c>
      <c r="AB38" s="22">
        <v>1415045.9280000001</v>
      </c>
      <c r="AC38" s="22">
        <v>1420062.0220000001</v>
      </c>
      <c r="AD38" s="22">
        <v>1424548.2660000001</v>
      </c>
      <c r="AE38" s="22">
        <v>1428480.534</v>
      </c>
      <c r="AF38" s="22">
        <v>1431849.6510000001</v>
      </c>
      <c r="AG38" s="22">
        <v>1434676.1159999999</v>
      </c>
      <c r="AH38" s="22">
        <v>1436995.094</v>
      </c>
      <c r="AI38" s="22">
        <v>1438835.6969999999</v>
      </c>
      <c r="AJ38" s="22">
        <v>1440205.3759999999</v>
      </c>
      <c r="AK38" s="22">
        <v>1441105.7919999999</v>
      </c>
      <c r="AL38" s="22">
        <v>1441555.1429999999</v>
      </c>
      <c r="AM38" s="22">
        <v>1441574.2180000001</v>
      </c>
      <c r="AN38" s="22">
        <v>1441181.8130000001</v>
      </c>
      <c r="AO38" s="22">
        <v>1440391.65</v>
      </c>
      <c r="AP38" s="22">
        <v>1439215.3470000001</v>
      </c>
      <c r="AQ38" s="22">
        <v>1437667.004</v>
      </c>
      <c r="AR38" s="22">
        <v>1435760.4779999999</v>
      </c>
      <c r="AS38" s="22">
        <v>1433508.888</v>
      </c>
      <c r="AT38" s="22">
        <v>1430922.4979999999</v>
      </c>
      <c r="AU38" s="22">
        <v>1428012.1540000001</v>
      </c>
      <c r="AV38" s="22">
        <v>1424791.4609999999</v>
      </c>
      <c r="AW38" s="22">
        <v>1421274.537</v>
      </c>
      <c r="AX38" s="22">
        <v>1417472.814</v>
      </c>
      <c r="AY38" s="22">
        <v>1417472.814</v>
      </c>
      <c r="AZ38" s="22">
        <v>1417472.814</v>
      </c>
      <c r="BA38" s="22">
        <v>1417472.814</v>
      </c>
      <c r="BB38" s="22">
        <v>1417472.814</v>
      </c>
      <c r="BC38" s="22">
        <v>1417472.814</v>
      </c>
      <c r="BD38" s="22">
        <v>1417472.814</v>
      </c>
      <c r="BE38" s="22">
        <v>1417472.814</v>
      </c>
      <c r="BF38" s="22">
        <v>1417472.814</v>
      </c>
      <c r="BG38" s="22">
        <v>1417472.814</v>
      </c>
      <c r="BH38" s="22">
        <v>1417472.814</v>
      </c>
    </row>
    <row r="39" spans="1:60" x14ac:dyDescent="0.2">
      <c r="A39" t="s">
        <v>651</v>
      </c>
      <c r="B39" t="s">
        <v>622</v>
      </c>
      <c r="C39" t="s">
        <v>472</v>
      </c>
      <c r="D39" t="s">
        <v>653</v>
      </c>
      <c r="E39" t="s">
        <v>653</v>
      </c>
      <c r="F39" t="s">
        <v>653</v>
      </c>
      <c r="G39" t="s">
        <v>653</v>
      </c>
      <c r="H39" t="s">
        <v>654</v>
      </c>
      <c r="I39" t="s">
        <v>652</v>
      </c>
      <c r="J39" s="22">
        <v>40403.957999999999</v>
      </c>
      <c r="K39" s="22">
        <v>40988.909</v>
      </c>
      <c r="L39" s="22">
        <v>41572.491000000002</v>
      </c>
      <c r="M39" s="22">
        <v>42152.150999999998</v>
      </c>
      <c r="N39" s="22">
        <v>42724.163</v>
      </c>
      <c r="O39" s="22">
        <v>43285.633999999998</v>
      </c>
      <c r="P39" s="22">
        <v>43835.722000000002</v>
      </c>
      <c r="Q39" s="22">
        <v>44374.572</v>
      </c>
      <c r="R39" s="22">
        <v>44901.544000000002</v>
      </c>
      <c r="S39" s="22">
        <v>45416.180999999997</v>
      </c>
      <c r="T39" s="22">
        <v>45918.097000000002</v>
      </c>
      <c r="U39" s="22">
        <v>46406.646000000001</v>
      </c>
      <c r="V39" s="22">
        <v>46881.474999999999</v>
      </c>
      <c r="W39" s="22">
        <v>47342.981</v>
      </c>
      <c r="X39" s="22">
        <v>47791.911</v>
      </c>
      <c r="Y39" s="22">
        <v>48228.697</v>
      </c>
      <c r="Z39" s="22">
        <v>48653.419000000002</v>
      </c>
      <c r="AA39" s="22">
        <v>49065.614999999998</v>
      </c>
      <c r="AB39" s="22">
        <v>49464.682999999997</v>
      </c>
      <c r="AC39" s="22">
        <v>49849.817999999999</v>
      </c>
      <c r="AD39" s="22">
        <v>50220.411999999997</v>
      </c>
      <c r="AE39" s="22">
        <v>50576.195</v>
      </c>
      <c r="AF39" s="22">
        <v>50917.275000000001</v>
      </c>
      <c r="AG39" s="22">
        <v>51243.819000000003</v>
      </c>
      <c r="AH39" s="22">
        <v>51556.137000000002</v>
      </c>
      <c r="AI39" s="22">
        <v>51854.482000000004</v>
      </c>
      <c r="AJ39" s="22">
        <v>52138.832000000002</v>
      </c>
      <c r="AK39" s="22">
        <v>52409.061000000002</v>
      </c>
      <c r="AL39" s="22">
        <v>52665.091</v>
      </c>
      <c r="AM39" s="22">
        <v>52906.800999999999</v>
      </c>
      <c r="AN39" s="22">
        <v>53134.127</v>
      </c>
      <c r="AO39" s="22">
        <v>53347.082999999999</v>
      </c>
      <c r="AP39" s="22">
        <v>53545.678</v>
      </c>
      <c r="AQ39" s="22">
        <v>53729.851999999999</v>
      </c>
      <c r="AR39" s="22">
        <v>53899.499000000003</v>
      </c>
      <c r="AS39" s="22">
        <v>54054.587</v>
      </c>
      <c r="AT39" s="22">
        <v>54195.144</v>
      </c>
      <c r="AU39" s="22">
        <v>54321.271000000001</v>
      </c>
      <c r="AV39" s="22">
        <v>54433.150999999998</v>
      </c>
      <c r="AW39" s="22">
        <v>54531.025000000001</v>
      </c>
      <c r="AX39" s="22">
        <v>54615.1</v>
      </c>
      <c r="AY39" s="22">
        <v>54615.1</v>
      </c>
      <c r="AZ39" s="22">
        <v>54615.1</v>
      </c>
      <c r="BA39" s="22">
        <v>54615.1</v>
      </c>
      <c r="BB39" s="22">
        <v>54615.1</v>
      </c>
      <c r="BC39" s="22">
        <v>54615.1</v>
      </c>
      <c r="BD39" s="22">
        <v>54615.1</v>
      </c>
      <c r="BE39" s="22">
        <v>54615.1</v>
      </c>
      <c r="BF39" s="22">
        <v>54615.1</v>
      </c>
      <c r="BG39" s="22">
        <v>54615.1</v>
      </c>
      <c r="BH39" s="22">
        <v>54615.1</v>
      </c>
    </row>
    <row r="40" spans="1:60" x14ac:dyDescent="0.2">
      <c r="A40" t="s">
        <v>651</v>
      </c>
      <c r="B40" t="s">
        <v>622</v>
      </c>
      <c r="C40" t="s">
        <v>473</v>
      </c>
      <c r="D40" t="s">
        <v>653</v>
      </c>
      <c r="E40" t="s">
        <v>653</v>
      </c>
      <c r="F40" t="s">
        <v>653</v>
      </c>
      <c r="G40" t="s">
        <v>653</v>
      </c>
      <c r="H40" t="s">
        <v>654</v>
      </c>
      <c r="I40" t="s">
        <v>652</v>
      </c>
      <c r="J40" s="22">
        <v>542.35699999999997</v>
      </c>
      <c r="K40" s="22">
        <v>555.88800000000003</v>
      </c>
      <c r="L40" s="22">
        <v>569.47900000000004</v>
      </c>
      <c r="M40" s="22">
        <v>583.21100000000001</v>
      </c>
      <c r="N40" s="22">
        <v>597.22799999999995</v>
      </c>
      <c r="O40" s="22">
        <v>611.62699999999995</v>
      </c>
      <c r="P40" s="22">
        <v>626.42499999999995</v>
      </c>
      <c r="Q40" s="22">
        <v>641.62</v>
      </c>
      <c r="R40" s="22">
        <v>657.22900000000004</v>
      </c>
      <c r="S40" s="22">
        <v>673.25199999999995</v>
      </c>
      <c r="T40" s="22">
        <v>689.69200000000001</v>
      </c>
      <c r="U40" s="22">
        <v>706.56899999999996</v>
      </c>
      <c r="V40" s="22">
        <v>723.86800000000005</v>
      </c>
      <c r="W40" s="22">
        <v>741.5</v>
      </c>
      <c r="X40" s="22">
        <v>759.38499999999999</v>
      </c>
      <c r="Y40" s="22">
        <v>777.42399999999998</v>
      </c>
      <c r="Z40" s="22">
        <v>795.601</v>
      </c>
      <c r="AA40" s="22">
        <v>813.91200000000003</v>
      </c>
      <c r="AB40" s="22">
        <v>832.34699999999998</v>
      </c>
      <c r="AC40" s="22">
        <v>850.91</v>
      </c>
      <c r="AD40" s="22">
        <v>869.601</v>
      </c>
      <c r="AE40" s="22">
        <v>888.40700000000004</v>
      </c>
      <c r="AF40" s="22">
        <v>907.30600000000004</v>
      </c>
      <c r="AG40" s="22">
        <v>926.31200000000001</v>
      </c>
      <c r="AH40" s="22">
        <v>945.40599999999995</v>
      </c>
      <c r="AI40" s="22">
        <v>964.59100000000001</v>
      </c>
      <c r="AJ40" s="22">
        <v>983.86</v>
      </c>
      <c r="AK40" s="22">
        <v>1003.211</v>
      </c>
      <c r="AL40" s="22">
        <v>1022.641</v>
      </c>
      <c r="AM40" s="22">
        <v>1042.164</v>
      </c>
      <c r="AN40" s="22">
        <v>1061.7750000000001</v>
      </c>
      <c r="AO40" s="22">
        <v>1081.47</v>
      </c>
      <c r="AP40" s="22">
        <v>1101.26</v>
      </c>
      <c r="AQ40" s="22">
        <v>1121.1189999999999</v>
      </c>
      <c r="AR40" s="22">
        <v>1141.0540000000001</v>
      </c>
      <c r="AS40" s="22">
        <v>1161.0709999999999</v>
      </c>
      <c r="AT40" s="22">
        <v>1181.144</v>
      </c>
      <c r="AU40" s="22">
        <v>1201.2840000000001</v>
      </c>
      <c r="AV40" s="22">
        <v>1221.4770000000001</v>
      </c>
      <c r="AW40" s="22">
        <v>1241.703</v>
      </c>
      <c r="AX40" s="22">
        <v>1261.942</v>
      </c>
      <c r="AY40" s="22">
        <v>1261.942</v>
      </c>
      <c r="AZ40" s="22">
        <v>1261.942</v>
      </c>
      <c r="BA40" s="22">
        <v>1261.942</v>
      </c>
      <c r="BB40" s="22">
        <v>1261.942</v>
      </c>
      <c r="BC40" s="22">
        <v>1261.942</v>
      </c>
      <c r="BD40" s="22">
        <v>1261.942</v>
      </c>
      <c r="BE40" s="22">
        <v>1261.942</v>
      </c>
      <c r="BF40" s="22">
        <v>1261.942</v>
      </c>
      <c r="BG40" s="22">
        <v>1261.942</v>
      </c>
      <c r="BH40" s="22">
        <v>1261.942</v>
      </c>
    </row>
    <row r="41" spans="1:60" x14ac:dyDescent="0.2">
      <c r="A41" t="s">
        <v>651</v>
      </c>
      <c r="B41" t="s">
        <v>622</v>
      </c>
      <c r="C41" t="s">
        <v>474</v>
      </c>
      <c r="D41" t="s">
        <v>653</v>
      </c>
      <c r="E41" t="s">
        <v>653</v>
      </c>
      <c r="F41" t="s">
        <v>653</v>
      </c>
      <c r="G41" t="s">
        <v>653</v>
      </c>
      <c r="H41" t="s">
        <v>654</v>
      </c>
      <c r="I41" t="s">
        <v>652</v>
      </c>
      <c r="J41" s="22">
        <v>3225.7269999999999</v>
      </c>
      <c r="K41" s="22">
        <v>3315.806</v>
      </c>
      <c r="L41" s="22">
        <v>3407.18</v>
      </c>
      <c r="M41" s="22">
        <v>3502.5189999999998</v>
      </c>
      <c r="N41" s="22">
        <v>3605.4389999999999</v>
      </c>
      <c r="O41" s="22">
        <v>3718.2429999999999</v>
      </c>
      <c r="P41" s="22">
        <v>3842.3649999999998</v>
      </c>
      <c r="Q41" s="22">
        <v>3976.2460000000001</v>
      </c>
      <c r="R41" s="22">
        <v>4115.4350000000004</v>
      </c>
      <c r="S41" s="22">
        <v>4253.7120000000004</v>
      </c>
      <c r="T41" s="22">
        <v>4386.6930000000002</v>
      </c>
      <c r="U41" s="22">
        <v>4512.7299999999996</v>
      </c>
      <c r="V41" s="22">
        <v>4633.3630000000003</v>
      </c>
      <c r="W41" s="22">
        <v>4751.393</v>
      </c>
      <c r="X41" s="22">
        <v>4871.1009999999997</v>
      </c>
      <c r="Y41" s="22">
        <v>4995.6480000000001</v>
      </c>
      <c r="Z41" s="22">
        <v>5125.8209999999999</v>
      </c>
      <c r="AA41" s="22">
        <v>5260.75</v>
      </c>
      <c r="AB41" s="22">
        <v>5399.8950000000004</v>
      </c>
      <c r="AC41" s="22">
        <v>5542.1970000000001</v>
      </c>
      <c r="AD41" s="22">
        <v>5686.9170000000004</v>
      </c>
      <c r="AE41" s="22">
        <v>5834.0889999999999</v>
      </c>
      <c r="AF41" s="22">
        <v>5984.1890000000003</v>
      </c>
      <c r="AG41" s="22">
        <v>6137.5280000000002</v>
      </c>
      <c r="AH41" s="22">
        <v>6294.4949999999999</v>
      </c>
      <c r="AI41" s="22">
        <v>6455.3729999999996</v>
      </c>
      <c r="AJ41" s="22">
        <v>6620.2179999999998</v>
      </c>
      <c r="AK41" s="22">
        <v>6788.982</v>
      </c>
      <c r="AL41" s="22">
        <v>6961.6809999999996</v>
      </c>
      <c r="AM41" s="22">
        <v>7138.3280000000004</v>
      </c>
      <c r="AN41" s="22">
        <v>7318.8869999999997</v>
      </c>
      <c r="AO41" s="22">
        <v>7503.3379999999997</v>
      </c>
      <c r="AP41" s="22">
        <v>7691.5839999999998</v>
      </c>
      <c r="AQ41" s="22">
        <v>7883.415</v>
      </c>
      <c r="AR41" s="22">
        <v>8078.5860000000002</v>
      </c>
      <c r="AS41" s="22">
        <v>8276.8449999999993</v>
      </c>
      <c r="AT41" s="22">
        <v>8478.0959999999995</v>
      </c>
      <c r="AU41" s="22">
        <v>8682.1970000000001</v>
      </c>
      <c r="AV41" s="22">
        <v>8888.8639999999996</v>
      </c>
      <c r="AW41" s="22">
        <v>9097.7649999999994</v>
      </c>
      <c r="AX41" s="22">
        <v>9308.6280000000006</v>
      </c>
      <c r="AY41" s="22">
        <v>9308.6280000000006</v>
      </c>
      <c r="AZ41" s="22">
        <v>9308.6280000000006</v>
      </c>
      <c r="BA41" s="22">
        <v>9308.6280000000006</v>
      </c>
      <c r="BB41" s="22">
        <v>9308.6280000000006</v>
      </c>
      <c r="BC41" s="22">
        <v>9308.6280000000006</v>
      </c>
      <c r="BD41" s="22">
        <v>9308.6280000000006</v>
      </c>
      <c r="BE41" s="22">
        <v>9308.6280000000006</v>
      </c>
      <c r="BF41" s="22">
        <v>9308.6280000000006</v>
      </c>
      <c r="BG41" s="22">
        <v>9308.6280000000006</v>
      </c>
      <c r="BH41" s="22">
        <v>9308.6280000000006</v>
      </c>
    </row>
    <row r="42" spans="1:60" x14ac:dyDescent="0.2">
      <c r="A42" t="s">
        <v>651</v>
      </c>
      <c r="B42" t="s">
        <v>622</v>
      </c>
      <c r="C42" t="s">
        <v>591</v>
      </c>
      <c r="D42" t="s">
        <v>653</v>
      </c>
      <c r="E42" t="s">
        <v>653</v>
      </c>
      <c r="F42" t="s">
        <v>653</v>
      </c>
      <c r="G42" t="s">
        <v>653</v>
      </c>
      <c r="H42" t="s">
        <v>654</v>
      </c>
      <c r="I42" t="s">
        <v>652</v>
      </c>
      <c r="J42" s="22">
        <v>3925.4430000000002</v>
      </c>
      <c r="K42" s="22">
        <v>3996.7979999999998</v>
      </c>
      <c r="L42" s="22">
        <v>4063.2040000000002</v>
      </c>
      <c r="M42" s="22">
        <v>4125.9709999999995</v>
      </c>
      <c r="N42" s="22">
        <v>4187.0379999999996</v>
      </c>
      <c r="O42" s="22">
        <v>4247.8410000000003</v>
      </c>
      <c r="P42" s="22">
        <v>4308.7939999999999</v>
      </c>
      <c r="Q42" s="22">
        <v>4369.4690000000001</v>
      </c>
      <c r="R42" s="22">
        <v>4429.5079999999998</v>
      </c>
      <c r="S42" s="22">
        <v>4488.2629999999999</v>
      </c>
      <c r="T42" s="22">
        <v>4545.28</v>
      </c>
      <c r="U42" s="22">
        <v>4600.4740000000002</v>
      </c>
      <c r="V42" s="22">
        <v>4654.1220000000003</v>
      </c>
      <c r="W42" s="22">
        <v>4706.4009999999998</v>
      </c>
      <c r="X42" s="22">
        <v>4757.5749999999998</v>
      </c>
      <c r="Y42" s="22">
        <v>4807.8519999999999</v>
      </c>
      <c r="Z42" s="22">
        <v>4857.2740000000003</v>
      </c>
      <c r="AA42" s="22">
        <v>4905.7690000000002</v>
      </c>
      <c r="AB42" s="22">
        <v>4953.1989999999996</v>
      </c>
      <c r="AC42" s="22">
        <v>4999.384</v>
      </c>
      <c r="AD42" s="22">
        <v>5044.1790000000001</v>
      </c>
      <c r="AE42" s="22">
        <v>5087.5429999999997</v>
      </c>
      <c r="AF42" s="22">
        <v>5129.5159999999996</v>
      </c>
      <c r="AG42" s="22">
        <v>5170.1120000000001</v>
      </c>
      <c r="AH42" s="22">
        <v>5209.3739999999998</v>
      </c>
      <c r="AI42" s="22">
        <v>5247.3370000000004</v>
      </c>
      <c r="AJ42" s="22">
        <v>5284.0110000000004</v>
      </c>
      <c r="AK42" s="22">
        <v>5319.366</v>
      </c>
      <c r="AL42" s="22">
        <v>5353.3869999999997</v>
      </c>
      <c r="AM42" s="22">
        <v>5386.0630000000001</v>
      </c>
      <c r="AN42" s="22">
        <v>5417.3789999999999</v>
      </c>
      <c r="AO42" s="22">
        <v>5447.3280000000004</v>
      </c>
      <c r="AP42" s="22">
        <v>5475.9409999999998</v>
      </c>
      <c r="AQ42" s="22">
        <v>5503.2139999999999</v>
      </c>
      <c r="AR42" s="22">
        <v>5529.21</v>
      </c>
      <c r="AS42" s="22">
        <v>5553.9459999999999</v>
      </c>
      <c r="AT42" s="22">
        <v>5577.43</v>
      </c>
      <c r="AU42" s="22">
        <v>5599.6670000000004</v>
      </c>
      <c r="AV42" s="22">
        <v>5620.65</v>
      </c>
      <c r="AW42" s="22">
        <v>5640.3909999999996</v>
      </c>
      <c r="AX42" s="22">
        <v>5658.8969999999999</v>
      </c>
      <c r="AY42" s="22">
        <v>5658.8969999999999</v>
      </c>
      <c r="AZ42" s="22">
        <v>5658.8969999999999</v>
      </c>
      <c r="BA42" s="22">
        <v>5658.8969999999999</v>
      </c>
      <c r="BB42" s="22">
        <v>5658.8969999999999</v>
      </c>
      <c r="BC42" s="22">
        <v>5658.8969999999999</v>
      </c>
      <c r="BD42" s="22">
        <v>5658.8969999999999</v>
      </c>
      <c r="BE42" s="22">
        <v>5658.8969999999999</v>
      </c>
      <c r="BF42" s="22">
        <v>5658.8969999999999</v>
      </c>
      <c r="BG42" s="22">
        <v>5658.8969999999999</v>
      </c>
      <c r="BH42" s="22">
        <v>5658.8969999999999</v>
      </c>
    </row>
    <row r="43" spans="1:60" x14ac:dyDescent="0.2">
      <c r="A43" t="s">
        <v>651</v>
      </c>
      <c r="B43" t="s">
        <v>622</v>
      </c>
      <c r="C43" t="s">
        <v>592</v>
      </c>
      <c r="D43" t="s">
        <v>653</v>
      </c>
      <c r="E43" t="s">
        <v>653</v>
      </c>
      <c r="F43" t="s">
        <v>653</v>
      </c>
      <c r="G43" t="s">
        <v>653</v>
      </c>
      <c r="H43" t="s">
        <v>654</v>
      </c>
      <c r="I43" t="s">
        <v>652</v>
      </c>
      <c r="J43" s="22">
        <v>16686.561000000002</v>
      </c>
      <c r="K43" s="22">
        <v>17040.151999999998</v>
      </c>
      <c r="L43" s="22">
        <v>17366.517</v>
      </c>
      <c r="M43" s="22">
        <v>17679.355</v>
      </c>
      <c r="N43" s="22">
        <v>17997.738000000001</v>
      </c>
      <c r="O43" s="22">
        <v>18336.303</v>
      </c>
      <c r="P43" s="22">
        <v>18699.435000000001</v>
      </c>
      <c r="Q43" s="22">
        <v>19085.940999999999</v>
      </c>
      <c r="R43" s="22">
        <v>19497.986000000001</v>
      </c>
      <c r="S43" s="22">
        <v>19936.366000000002</v>
      </c>
      <c r="T43" s="22">
        <v>20401.330999999998</v>
      </c>
      <c r="U43" s="22">
        <v>20895.311000000002</v>
      </c>
      <c r="V43" s="22">
        <v>21418.602999999999</v>
      </c>
      <c r="W43" s="22">
        <v>21966.312000000002</v>
      </c>
      <c r="X43" s="22">
        <v>22531.35</v>
      </c>
      <c r="Y43" s="22">
        <v>23108.472000000002</v>
      </c>
      <c r="Z43" s="22">
        <v>23695.919000000002</v>
      </c>
      <c r="AA43" s="22">
        <v>24294.75</v>
      </c>
      <c r="AB43" s="22">
        <v>24905.843000000001</v>
      </c>
      <c r="AC43" s="22">
        <v>25531.082999999999</v>
      </c>
      <c r="AD43" s="22">
        <v>26171.75</v>
      </c>
      <c r="AE43" s="22">
        <v>26827.727999999999</v>
      </c>
      <c r="AF43" s="22">
        <v>27498.056</v>
      </c>
      <c r="AG43" s="22">
        <v>28182.319</v>
      </c>
      <c r="AH43" s="22">
        <v>28879.988000000001</v>
      </c>
      <c r="AI43" s="22">
        <v>29590.631000000001</v>
      </c>
      <c r="AJ43" s="22">
        <v>30314.030999999999</v>
      </c>
      <c r="AK43" s="22">
        <v>31050.231</v>
      </c>
      <c r="AL43" s="22">
        <v>31799.348999999998</v>
      </c>
      <c r="AM43" s="22">
        <v>32561.654999999999</v>
      </c>
      <c r="AN43" s="22">
        <v>33337.305999999997</v>
      </c>
      <c r="AO43" s="22">
        <v>34126.216999999997</v>
      </c>
      <c r="AP43" s="22">
        <v>34928.213000000003</v>
      </c>
      <c r="AQ43" s="22">
        <v>35743.150999999998</v>
      </c>
      <c r="AR43" s="22">
        <v>36570.885000000002</v>
      </c>
      <c r="AS43" s="22">
        <v>37411.245999999999</v>
      </c>
      <c r="AT43" s="22">
        <v>38264.046999999999</v>
      </c>
      <c r="AU43" s="22">
        <v>39129.144</v>
      </c>
      <c r="AV43" s="22">
        <v>40006.315999999999</v>
      </c>
      <c r="AW43" s="22">
        <v>40895.356</v>
      </c>
      <c r="AX43" s="22">
        <v>41796.023999999998</v>
      </c>
      <c r="AY43" s="22">
        <v>41796.023999999998</v>
      </c>
      <c r="AZ43" s="22">
        <v>41796.023999999998</v>
      </c>
      <c r="BA43" s="22">
        <v>41796.023999999998</v>
      </c>
      <c r="BB43" s="22">
        <v>41796.023999999998</v>
      </c>
      <c r="BC43" s="22">
        <v>41796.023999999998</v>
      </c>
      <c r="BD43" s="22">
        <v>41796.023999999998</v>
      </c>
      <c r="BE43" s="22">
        <v>41796.023999999998</v>
      </c>
      <c r="BF43" s="22">
        <v>41796.023999999998</v>
      </c>
      <c r="BG43" s="22">
        <v>41796.023999999998</v>
      </c>
      <c r="BH43" s="22">
        <v>41796.023999999998</v>
      </c>
    </row>
    <row r="44" spans="1:60" x14ac:dyDescent="0.2">
      <c r="A44" t="s">
        <v>651</v>
      </c>
      <c r="B44" t="s">
        <v>622</v>
      </c>
      <c r="C44" t="s">
        <v>475</v>
      </c>
      <c r="D44" t="s">
        <v>653</v>
      </c>
      <c r="E44" t="s">
        <v>653</v>
      </c>
      <c r="F44" t="s">
        <v>653</v>
      </c>
      <c r="G44" t="s">
        <v>653</v>
      </c>
      <c r="H44" t="s">
        <v>654</v>
      </c>
      <c r="I44" t="s">
        <v>652</v>
      </c>
      <c r="J44" s="22">
        <v>4428.0720000000001</v>
      </c>
      <c r="K44" s="22">
        <v>4408.08</v>
      </c>
      <c r="L44" s="22">
        <v>4395.8190000000004</v>
      </c>
      <c r="M44" s="22">
        <v>4388.9459999999999</v>
      </c>
      <c r="N44" s="22">
        <v>4383.92</v>
      </c>
      <c r="O44" s="22">
        <v>4378.0569999999998</v>
      </c>
      <c r="P44" s="22">
        <v>4370.6989999999996</v>
      </c>
      <c r="Q44" s="22">
        <v>4362.2659999999996</v>
      </c>
      <c r="R44" s="22">
        <v>4352.4279999999999</v>
      </c>
      <c r="S44" s="22">
        <v>4341.0839999999998</v>
      </c>
      <c r="T44" s="22">
        <v>4328.1530000000002</v>
      </c>
      <c r="U44" s="22">
        <v>4313.3710000000001</v>
      </c>
      <c r="V44" s="22">
        <v>4296.5259999999998</v>
      </c>
      <c r="W44" s="22">
        <v>4277.8059999999996</v>
      </c>
      <c r="X44" s="22">
        <v>4257.5330000000004</v>
      </c>
      <c r="Y44" s="22">
        <v>4236.0159999999996</v>
      </c>
      <c r="Z44" s="22">
        <v>4213.2650000000003</v>
      </c>
      <c r="AA44" s="22">
        <v>4189.3530000000001</v>
      </c>
      <c r="AB44" s="22">
        <v>4164.7830000000004</v>
      </c>
      <c r="AC44" s="22">
        <v>4140.1480000000001</v>
      </c>
      <c r="AD44" s="22">
        <v>4115.9470000000001</v>
      </c>
      <c r="AE44" s="22">
        <v>4092.3780000000002</v>
      </c>
      <c r="AF44" s="22">
        <v>4069.4209999999998</v>
      </c>
      <c r="AG44" s="22">
        <v>4046.9830000000002</v>
      </c>
      <c r="AH44" s="22">
        <v>4024.8519999999999</v>
      </c>
      <c r="AI44" s="22">
        <v>4002.8850000000002</v>
      </c>
      <c r="AJ44" s="22">
        <v>3981.0970000000002</v>
      </c>
      <c r="AK44" s="22">
        <v>3959.5369999999998</v>
      </c>
      <c r="AL44" s="22">
        <v>3938.1680000000001</v>
      </c>
      <c r="AM44" s="22">
        <v>3916.9380000000001</v>
      </c>
      <c r="AN44" s="22">
        <v>3895.7840000000001</v>
      </c>
      <c r="AO44" s="22">
        <v>3874.6909999999998</v>
      </c>
      <c r="AP44" s="22">
        <v>3853.6469999999999</v>
      </c>
      <c r="AQ44" s="22">
        <v>3832.5819999999999</v>
      </c>
      <c r="AR44" s="22">
        <v>3811.4259999999999</v>
      </c>
      <c r="AS44" s="22">
        <v>3790.127</v>
      </c>
      <c r="AT44" s="22">
        <v>3768.66</v>
      </c>
      <c r="AU44" s="22">
        <v>3747.0210000000002</v>
      </c>
      <c r="AV44" s="22">
        <v>3725.2510000000002</v>
      </c>
      <c r="AW44" s="22">
        <v>3703.422</v>
      </c>
      <c r="AX44" s="22">
        <v>3681.556</v>
      </c>
      <c r="AY44" s="22">
        <v>3681.556</v>
      </c>
      <c r="AZ44" s="22">
        <v>3681.556</v>
      </c>
      <c r="BA44" s="22">
        <v>3681.556</v>
      </c>
      <c r="BB44" s="22">
        <v>3681.556</v>
      </c>
      <c r="BC44" s="22">
        <v>3681.556</v>
      </c>
      <c r="BD44" s="22">
        <v>3681.556</v>
      </c>
      <c r="BE44" s="22">
        <v>3681.556</v>
      </c>
      <c r="BF44" s="22">
        <v>3681.556</v>
      </c>
      <c r="BG44" s="22">
        <v>3681.556</v>
      </c>
      <c r="BH44" s="22">
        <v>3681.556</v>
      </c>
    </row>
    <row r="45" spans="1:60" x14ac:dyDescent="0.2">
      <c r="A45" t="s">
        <v>651</v>
      </c>
      <c r="B45" t="s">
        <v>622</v>
      </c>
      <c r="C45" t="s">
        <v>476</v>
      </c>
      <c r="D45" t="s">
        <v>653</v>
      </c>
      <c r="E45" t="s">
        <v>653</v>
      </c>
      <c r="F45" t="s">
        <v>653</v>
      </c>
      <c r="G45" t="s">
        <v>653</v>
      </c>
      <c r="H45" t="s">
        <v>654</v>
      </c>
      <c r="I45" t="s">
        <v>652</v>
      </c>
      <c r="J45" s="22">
        <v>11150.736000000001</v>
      </c>
      <c r="K45" s="22">
        <v>11186.541999999999</v>
      </c>
      <c r="L45" s="22">
        <v>11217.998</v>
      </c>
      <c r="M45" s="22">
        <v>11244.885</v>
      </c>
      <c r="N45" s="22">
        <v>11266.941000000001</v>
      </c>
      <c r="O45" s="22">
        <v>11284.253000000001</v>
      </c>
      <c r="P45" s="22">
        <v>11296.233</v>
      </c>
      <c r="Q45" s="22">
        <v>11303.687</v>
      </c>
      <c r="R45" s="22">
        <v>11309.754000000001</v>
      </c>
      <c r="S45" s="22">
        <v>11318.602000000001</v>
      </c>
      <c r="T45" s="22">
        <v>11333.050999999999</v>
      </c>
      <c r="U45" s="22">
        <v>11354.651</v>
      </c>
      <c r="V45" s="22">
        <v>11382.146000000001</v>
      </c>
      <c r="W45" s="22">
        <v>11412.166999999999</v>
      </c>
      <c r="X45" s="22">
        <v>11439.767</v>
      </c>
      <c r="Y45" s="22">
        <v>11461.432000000001</v>
      </c>
      <c r="Z45" s="22">
        <v>11475.982</v>
      </c>
      <c r="AA45" s="22">
        <v>11484.636</v>
      </c>
      <c r="AB45" s="22">
        <v>11489.082</v>
      </c>
      <c r="AC45" s="22">
        <v>11492.046</v>
      </c>
      <c r="AD45" s="22">
        <v>11495.492</v>
      </c>
      <c r="AE45" s="22">
        <v>11499.731</v>
      </c>
      <c r="AF45" s="22">
        <v>11504.041999999999</v>
      </c>
      <c r="AG45" s="22">
        <v>11508.091</v>
      </c>
      <c r="AH45" s="22">
        <v>11511.251</v>
      </c>
      <c r="AI45" s="22">
        <v>11513.022999999999</v>
      </c>
      <c r="AJ45" s="22">
        <v>11513.391</v>
      </c>
      <c r="AK45" s="22">
        <v>11512.406000000001</v>
      </c>
      <c r="AL45" s="22">
        <v>11509.562</v>
      </c>
      <c r="AM45" s="22">
        <v>11504.248</v>
      </c>
      <c r="AN45" s="22">
        <v>11496</v>
      </c>
      <c r="AO45" s="22">
        <v>11484.602999999999</v>
      </c>
      <c r="AP45" s="22">
        <v>11470.130999999999</v>
      </c>
      <c r="AQ45" s="22">
        <v>11452.767</v>
      </c>
      <c r="AR45" s="22">
        <v>11432.859</v>
      </c>
      <c r="AS45" s="22">
        <v>11410.652</v>
      </c>
      <c r="AT45" s="22">
        <v>11386.169</v>
      </c>
      <c r="AU45" s="22">
        <v>11359.359</v>
      </c>
      <c r="AV45" s="22">
        <v>11330.341</v>
      </c>
      <c r="AW45" s="22">
        <v>11299.21</v>
      </c>
      <c r="AX45" s="22">
        <v>11266.074000000001</v>
      </c>
      <c r="AY45" s="22">
        <v>11266.074000000001</v>
      </c>
      <c r="AZ45" s="22">
        <v>11266.074000000001</v>
      </c>
      <c r="BA45" s="22">
        <v>11266.074000000001</v>
      </c>
      <c r="BB45" s="22">
        <v>11266.074000000001</v>
      </c>
      <c r="BC45" s="22">
        <v>11266.074000000001</v>
      </c>
      <c r="BD45" s="22">
        <v>11266.074000000001</v>
      </c>
      <c r="BE45" s="22">
        <v>11266.074000000001</v>
      </c>
      <c r="BF45" s="22">
        <v>11266.074000000001</v>
      </c>
      <c r="BG45" s="22">
        <v>11266.074000000001</v>
      </c>
      <c r="BH45" s="22">
        <v>11266.074000000001</v>
      </c>
    </row>
    <row r="46" spans="1:60" x14ac:dyDescent="0.2">
      <c r="A46" t="s">
        <v>651</v>
      </c>
      <c r="B46" t="s">
        <v>622</v>
      </c>
      <c r="C46" t="s">
        <v>477</v>
      </c>
      <c r="D46" t="s">
        <v>653</v>
      </c>
      <c r="E46" t="s">
        <v>653</v>
      </c>
      <c r="F46" t="s">
        <v>653</v>
      </c>
      <c r="G46" t="s">
        <v>653</v>
      </c>
      <c r="H46" t="s">
        <v>654</v>
      </c>
      <c r="I46" t="s">
        <v>652</v>
      </c>
      <c r="J46" s="22">
        <v>943.28599999999994</v>
      </c>
      <c r="K46" s="22">
        <v>960.28200000000004</v>
      </c>
      <c r="L46" s="22">
        <v>976.96600000000001</v>
      </c>
      <c r="M46" s="22">
        <v>993.56299999999999</v>
      </c>
      <c r="N46" s="22">
        <v>1010.41</v>
      </c>
      <c r="O46" s="22">
        <v>1027.6579999999999</v>
      </c>
      <c r="P46" s="22">
        <v>1045.509</v>
      </c>
      <c r="Q46" s="22">
        <v>1063.712</v>
      </c>
      <c r="R46" s="22">
        <v>1081.5630000000001</v>
      </c>
      <c r="S46" s="22">
        <v>1098.076</v>
      </c>
      <c r="T46" s="22">
        <v>1112.607</v>
      </c>
      <c r="U46" s="22">
        <v>1124.835</v>
      </c>
      <c r="V46" s="22">
        <v>1135.0619999999999</v>
      </c>
      <c r="W46" s="22">
        <v>1143.896</v>
      </c>
      <c r="X46" s="22">
        <v>1152.309</v>
      </c>
      <c r="Y46" s="22">
        <v>1160.9849999999999</v>
      </c>
      <c r="Z46" s="22">
        <v>1170.125</v>
      </c>
      <c r="AA46" s="22">
        <v>1179.5509999999999</v>
      </c>
      <c r="AB46" s="22">
        <v>1189.085</v>
      </c>
      <c r="AC46" s="22">
        <v>1198.4269999999999</v>
      </c>
      <c r="AD46" s="22">
        <v>1207.3430000000001</v>
      </c>
      <c r="AE46" s="22">
        <v>1215.8499999999999</v>
      </c>
      <c r="AF46" s="22">
        <v>1224.028</v>
      </c>
      <c r="AG46" s="22">
        <v>1231.9369999999999</v>
      </c>
      <c r="AH46" s="22">
        <v>1239.6300000000001</v>
      </c>
      <c r="AI46" s="22">
        <v>1247.1400000000001</v>
      </c>
      <c r="AJ46" s="22">
        <v>1254.4849999999999</v>
      </c>
      <c r="AK46" s="22">
        <v>1261.654</v>
      </c>
      <c r="AL46" s="22">
        <v>1268.6579999999999</v>
      </c>
      <c r="AM46" s="22">
        <v>1275.508</v>
      </c>
      <c r="AN46" s="22">
        <v>1282.204</v>
      </c>
      <c r="AO46" s="22">
        <v>1288.7439999999999</v>
      </c>
      <c r="AP46" s="22">
        <v>1295.1469999999999</v>
      </c>
      <c r="AQ46" s="22">
        <v>1301.4079999999999</v>
      </c>
      <c r="AR46" s="22">
        <v>1307.5450000000001</v>
      </c>
      <c r="AS46" s="22">
        <v>1313.5419999999999</v>
      </c>
      <c r="AT46" s="22">
        <v>1319.414</v>
      </c>
      <c r="AU46" s="22">
        <v>1325.1610000000001</v>
      </c>
      <c r="AV46" s="22">
        <v>1330.7570000000001</v>
      </c>
      <c r="AW46" s="22">
        <v>1336.202</v>
      </c>
      <c r="AX46" s="22">
        <v>1341.4649999999999</v>
      </c>
      <c r="AY46" s="22">
        <v>1341.4649999999999</v>
      </c>
      <c r="AZ46" s="22">
        <v>1341.4649999999999</v>
      </c>
      <c r="BA46" s="22">
        <v>1341.4649999999999</v>
      </c>
      <c r="BB46" s="22">
        <v>1341.4649999999999</v>
      </c>
      <c r="BC46" s="22">
        <v>1341.4649999999999</v>
      </c>
      <c r="BD46" s="22">
        <v>1341.4649999999999</v>
      </c>
      <c r="BE46" s="22">
        <v>1341.4649999999999</v>
      </c>
      <c r="BF46" s="22">
        <v>1341.4649999999999</v>
      </c>
      <c r="BG46" s="22">
        <v>1341.4649999999999</v>
      </c>
      <c r="BH46" s="22">
        <v>1341.4649999999999</v>
      </c>
    </row>
    <row r="47" spans="1:60" x14ac:dyDescent="0.2">
      <c r="A47" t="s">
        <v>651</v>
      </c>
      <c r="B47" t="s">
        <v>622</v>
      </c>
      <c r="C47" t="s">
        <v>593</v>
      </c>
      <c r="D47" t="s">
        <v>653</v>
      </c>
      <c r="E47" t="s">
        <v>653</v>
      </c>
      <c r="F47" t="s">
        <v>653</v>
      </c>
      <c r="G47" t="s">
        <v>653</v>
      </c>
      <c r="H47" t="s">
        <v>654</v>
      </c>
      <c r="I47" t="s">
        <v>652</v>
      </c>
      <c r="J47" s="22">
        <v>10289.593999999999</v>
      </c>
      <c r="K47" s="22">
        <v>10271.204</v>
      </c>
      <c r="L47" s="22">
        <v>10252.439</v>
      </c>
      <c r="M47" s="22">
        <v>10239.277</v>
      </c>
      <c r="N47" s="22">
        <v>10239.536</v>
      </c>
      <c r="O47" s="22">
        <v>10258.175999999999</v>
      </c>
      <c r="P47" s="22">
        <v>10298.288</v>
      </c>
      <c r="Q47" s="22">
        <v>10356.585999999999</v>
      </c>
      <c r="R47" s="22">
        <v>10423.794</v>
      </c>
      <c r="S47" s="22">
        <v>10486.844999999999</v>
      </c>
      <c r="T47" s="22">
        <v>10536.286</v>
      </c>
      <c r="U47" s="22">
        <v>10568.715</v>
      </c>
      <c r="V47" s="22">
        <v>10586.754999999999</v>
      </c>
      <c r="W47" s="22">
        <v>10594.481</v>
      </c>
      <c r="X47" s="22">
        <v>10598.526</v>
      </c>
      <c r="Y47" s="22">
        <v>10603.762000000001</v>
      </c>
      <c r="Z47" s="22">
        <v>10610.947</v>
      </c>
      <c r="AA47" s="22">
        <v>10618.303</v>
      </c>
      <c r="AB47" s="22">
        <v>10625.25</v>
      </c>
      <c r="AC47" s="22">
        <v>10630.589</v>
      </c>
      <c r="AD47" s="22">
        <v>10633.424000000001</v>
      </c>
      <c r="AE47" s="22">
        <v>10633.85</v>
      </c>
      <c r="AF47" s="22">
        <v>10632.288</v>
      </c>
      <c r="AG47" s="22">
        <v>10628.468999999999</v>
      </c>
      <c r="AH47" s="22">
        <v>10622.091</v>
      </c>
      <c r="AI47" s="22">
        <v>10612.937</v>
      </c>
      <c r="AJ47" s="22">
        <v>10601.013000000001</v>
      </c>
      <c r="AK47" s="22">
        <v>10586.451999999999</v>
      </c>
      <c r="AL47" s="22">
        <v>10569.339</v>
      </c>
      <c r="AM47" s="22">
        <v>10549.861999999999</v>
      </c>
      <c r="AN47" s="22">
        <v>10528.196</v>
      </c>
      <c r="AO47" s="22">
        <v>10504.439</v>
      </c>
      <c r="AP47" s="22">
        <v>10478.832</v>
      </c>
      <c r="AQ47" s="22">
        <v>10451.919</v>
      </c>
      <c r="AR47" s="22">
        <v>10424.374</v>
      </c>
      <c r="AS47" s="22">
        <v>10396.772999999999</v>
      </c>
      <c r="AT47" s="22">
        <v>10369.331</v>
      </c>
      <c r="AU47" s="22">
        <v>10342.163</v>
      </c>
      <c r="AV47" s="22">
        <v>10315.531999999999</v>
      </c>
      <c r="AW47" s="22">
        <v>10289.698</v>
      </c>
      <c r="AX47" s="22">
        <v>10264.847</v>
      </c>
      <c r="AY47" s="22">
        <v>10264.847</v>
      </c>
      <c r="AZ47" s="22">
        <v>10264.847</v>
      </c>
      <c r="BA47" s="22">
        <v>10264.847</v>
      </c>
      <c r="BB47" s="22">
        <v>10264.847</v>
      </c>
      <c r="BC47" s="22">
        <v>10264.847</v>
      </c>
      <c r="BD47" s="22">
        <v>10264.847</v>
      </c>
      <c r="BE47" s="22">
        <v>10264.847</v>
      </c>
      <c r="BF47" s="22">
        <v>10264.847</v>
      </c>
      <c r="BG47" s="22">
        <v>10264.847</v>
      </c>
      <c r="BH47" s="22">
        <v>10264.847</v>
      </c>
    </row>
    <row r="48" spans="1:60" x14ac:dyDescent="0.2">
      <c r="A48" t="s">
        <v>651</v>
      </c>
      <c r="B48" t="s">
        <v>622</v>
      </c>
      <c r="C48" t="s">
        <v>594</v>
      </c>
      <c r="D48" t="s">
        <v>653</v>
      </c>
      <c r="E48" t="s">
        <v>653</v>
      </c>
      <c r="F48" t="s">
        <v>653</v>
      </c>
      <c r="G48" t="s">
        <v>653</v>
      </c>
      <c r="H48" t="s">
        <v>654</v>
      </c>
      <c r="I48" t="s">
        <v>652</v>
      </c>
      <c r="J48" s="22">
        <v>22929.075000000001</v>
      </c>
      <c r="K48" s="22">
        <v>23131.81</v>
      </c>
      <c r="L48" s="22">
        <v>23336.681</v>
      </c>
      <c r="M48" s="22">
        <v>23538.54</v>
      </c>
      <c r="N48" s="22">
        <v>23729.498</v>
      </c>
      <c r="O48" s="22">
        <v>23904.167000000001</v>
      </c>
      <c r="P48" s="22">
        <v>24061.097000000002</v>
      </c>
      <c r="Q48" s="22">
        <v>24203.289000000001</v>
      </c>
      <c r="R48" s="22">
        <v>24335.146000000001</v>
      </c>
      <c r="S48" s="22">
        <v>24463.021000000001</v>
      </c>
      <c r="T48" s="22">
        <v>24591.598999999998</v>
      </c>
      <c r="U48" s="22">
        <v>24722.297999999999</v>
      </c>
      <c r="V48" s="22">
        <v>24854.034</v>
      </c>
      <c r="W48" s="22">
        <v>24985.975999999999</v>
      </c>
      <c r="X48" s="22">
        <v>25116.363000000001</v>
      </c>
      <c r="Y48" s="22">
        <v>25243.917000000001</v>
      </c>
      <c r="Z48" s="22">
        <v>25368.62</v>
      </c>
      <c r="AA48" s="22">
        <v>25490.965</v>
      </c>
      <c r="AB48" s="22">
        <v>25610.671999999999</v>
      </c>
      <c r="AC48" s="22">
        <v>25727.407999999999</v>
      </c>
      <c r="AD48" s="22">
        <v>25840.863000000001</v>
      </c>
      <c r="AE48" s="22">
        <v>25950.761999999999</v>
      </c>
      <c r="AF48" s="22">
        <v>26056.853999999999</v>
      </c>
      <c r="AG48" s="22">
        <v>26158.991000000002</v>
      </c>
      <c r="AH48" s="22">
        <v>26257.062999999998</v>
      </c>
      <c r="AI48" s="22">
        <v>26350.877</v>
      </c>
      <c r="AJ48" s="22">
        <v>26440.287</v>
      </c>
      <c r="AK48" s="22">
        <v>26524.974999999999</v>
      </c>
      <c r="AL48" s="22">
        <v>26604.29</v>
      </c>
      <c r="AM48" s="22">
        <v>26677.453000000001</v>
      </c>
      <c r="AN48" s="22">
        <v>26743.895</v>
      </c>
      <c r="AO48" s="22">
        <v>26803.383999999998</v>
      </c>
      <c r="AP48" s="22">
        <v>26855.924999999999</v>
      </c>
      <c r="AQ48" s="22">
        <v>26901.502</v>
      </c>
      <c r="AR48" s="22">
        <v>26940.152999999998</v>
      </c>
      <c r="AS48" s="22">
        <v>26971.999</v>
      </c>
      <c r="AT48" s="22">
        <v>26997.036</v>
      </c>
      <c r="AU48" s="22">
        <v>27015.392</v>
      </c>
      <c r="AV48" s="22">
        <v>27027.442999999999</v>
      </c>
      <c r="AW48" s="22">
        <v>27033.684000000001</v>
      </c>
      <c r="AX48" s="22">
        <v>27034.527999999998</v>
      </c>
      <c r="AY48" s="22">
        <v>27034.527999999998</v>
      </c>
      <c r="AZ48" s="22">
        <v>27034.527999999998</v>
      </c>
      <c r="BA48" s="22">
        <v>27034.527999999998</v>
      </c>
      <c r="BB48" s="22">
        <v>27034.527999999998</v>
      </c>
      <c r="BC48" s="22">
        <v>27034.527999999998</v>
      </c>
      <c r="BD48" s="22">
        <v>27034.527999999998</v>
      </c>
      <c r="BE48" s="22">
        <v>27034.527999999998</v>
      </c>
      <c r="BF48" s="22">
        <v>27034.527999999998</v>
      </c>
      <c r="BG48" s="22">
        <v>27034.527999999998</v>
      </c>
      <c r="BH48" s="22">
        <v>27034.527999999998</v>
      </c>
    </row>
    <row r="49" spans="1:60" x14ac:dyDescent="0.2">
      <c r="A49" t="s">
        <v>651</v>
      </c>
      <c r="B49" t="s">
        <v>622</v>
      </c>
      <c r="C49" t="s">
        <v>595</v>
      </c>
      <c r="D49" t="s">
        <v>653</v>
      </c>
      <c r="E49" t="s">
        <v>653</v>
      </c>
      <c r="F49" t="s">
        <v>653</v>
      </c>
      <c r="G49" t="s">
        <v>653</v>
      </c>
      <c r="H49" t="s">
        <v>654</v>
      </c>
      <c r="I49" t="s">
        <v>652</v>
      </c>
      <c r="J49" s="22">
        <v>47076.387000000002</v>
      </c>
      <c r="K49" s="22">
        <v>48394.338000000003</v>
      </c>
      <c r="L49" s="22">
        <v>49835.756000000001</v>
      </c>
      <c r="M49" s="22">
        <v>51390.033000000003</v>
      </c>
      <c r="N49" s="22">
        <v>53034.216999999997</v>
      </c>
      <c r="O49" s="22">
        <v>54751.476000000002</v>
      </c>
      <c r="P49" s="22">
        <v>56543.010999999999</v>
      </c>
      <c r="Q49" s="22">
        <v>58417.561999999998</v>
      </c>
      <c r="R49" s="22">
        <v>60373.608</v>
      </c>
      <c r="S49" s="22">
        <v>62409.434999999998</v>
      </c>
      <c r="T49" s="22">
        <v>64523.262999999999</v>
      </c>
      <c r="U49" s="22">
        <v>66713.596999999994</v>
      </c>
      <c r="V49" s="22">
        <v>68978.682000000001</v>
      </c>
      <c r="W49" s="22">
        <v>71316.032999999996</v>
      </c>
      <c r="X49" s="22">
        <v>73722.86</v>
      </c>
      <c r="Y49" s="22">
        <v>76196.619000000006</v>
      </c>
      <c r="Z49" s="22">
        <v>78736.153000000006</v>
      </c>
      <c r="AA49" s="22">
        <v>81339.987999999998</v>
      </c>
      <c r="AB49" s="22">
        <v>84004.989000000001</v>
      </c>
      <c r="AC49" s="22">
        <v>86727.573000000004</v>
      </c>
      <c r="AD49" s="22">
        <v>89505.201000000001</v>
      </c>
      <c r="AE49" s="22">
        <v>92336.044999999998</v>
      </c>
      <c r="AF49" s="22">
        <v>95220.379000000001</v>
      </c>
      <c r="AG49" s="22">
        <v>98160.403999999995</v>
      </c>
      <c r="AH49" s="22">
        <v>101159.625</v>
      </c>
      <c r="AI49" s="22">
        <v>104220.558</v>
      </c>
      <c r="AJ49" s="22">
        <v>107343.095</v>
      </c>
      <c r="AK49" s="22">
        <v>110526.19899999999</v>
      </c>
      <c r="AL49" s="22">
        <v>113770.32799999999</v>
      </c>
      <c r="AM49" s="22">
        <v>117075.93700000001</v>
      </c>
      <c r="AN49" s="22">
        <v>120442.943</v>
      </c>
      <c r="AO49" s="22">
        <v>123870.68399999999</v>
      </c>
      <c r="AP49" s="22">
        <v>127357.745</v>
      </c>
      <c r="AQ49" s="22">
        <v>130902.18</v>
      </c>
      <c r="AR49" s="22">
        <v>134501.533</v>
      </c>
      <c r="AS49" s="22">
        <v>138153.30900000001</v>
      </c>
      <c r="AT49" s="22">
        <v>141855.79699999999</v>
      </c>
      <c r="AU49" s="22">
        <v>145606.856</v>
      </c>
      <c r="AV49" s="22">
        <v>149402.91200000001</v>
      </c>
      <c r="AW49" s="22">
        <v>153239.842</v>
      </c>
      <c r="AX49" s="22">
        <v>157114</v>
      </c>
      <c r="AY49" s="22">
        <v>157114</v>
      </c>
      <c r="AZ49" s="22">
        <v>157114</v>
      </c>
      <c r="BA49" s="22">
        <v>157114</v>
      </c>
      <c r="BB49" s="22">
        <v>157114</v>
      </c>
      <c r="BC49" s="22">
        <v>157114</v>
      </c>
      <c r="BD49" s="22">
        <v>157114</v>
      </c>
      <c r="BE49" s="22">
        <v>157114</v>
      </c>
      <c r="BF49" s="22">
        <v>157114</v>
      </c>
      <c r="BG49" s="22">
        <v>157114</v>
      </c>
      <c r="BH49" s="22">
        <v>157114</v>
      </c>
    </row>
    <row r="50" spans="1:60" x14ac:dyDescent="0.2">
      <c r="A50" t="s">
        <v>651</v>
      </c>
      <c r="B50" t="s">
        <v>622</v>
      </c>
      <c r="C50" t="s">
        <v>478</v>
      </c>
      <c r="D50" t="s">
        <v>653</v>
      </c>
      <c r="E50" t="s">
        <v>653</v>
      </c>
      <c r="F50" t="s">
        <v>653</v>
      </c>
      <c r="G50" t="s">
        <v>653</v>
      </c>
      <c r="H50" t="s">
        <v>654</v>
      </c>
      <c r="I50" t="s">
        <v>652</v>
      </c>
      <c r="J50" s="22">
        <v>5341.1940000000004</v>
      </c>
      <c r="K50" s="22">
        <v>5358.0619999999999</v>
      </c>
      <c r="L50" s="22">
        <v>5372.8010000000004</v>
      </c>
      <c r="M50" s="22">
        <v>5386.9679999999998</v>
      </c>
      <c r="N50" s="22">
        <v>5402.7610000000004</v>
      </c>
      <c r="O50" s="22">
        <v>5421.7020000000002</v>
      </c>
      <c r="P50" s="22">
        <v>5444.3029999999999</v>
      </c>
      <c r="Q50" s="22">
        <v>5469.9570000000003</v>
      </c>
      <c r="R50" s="22">
        <v>5497.7950000000001</v>
      </c>
      <c r="S50" s="22">
        <v>5526.4470000000001</v>
      </c>
      <c r="T50" s="22">
        <v>5554.8440000000001</v>
      </c>
      <c r="U50" s="22">
        <v>5582.8729999999996</v>
      </c>
      <c r="V50" s="22">
        <v>5610.66</v>
      </c>
      <c r="W50" s="22">
        <v>5637.817</v>
      </c>
      <c r="X50" s="22">
        <v>5663.9139999999998</v>
      </c>
      <c r="Y50" s="22">
        <v>5688.6949999999997</v>
      </c>
      <c r="Z50" s="22">
        <v>5711.87</v>
      </c>
      <c r="AA50" s="22">
        <v>5733.5510000000004</v>
      </c>
      <c r="AB50" s="22">
        <v>5754.3559999999998</v>
      </c>
      <c r="AC50" s="22">
        <v>5775.2240000000002</v>
      </c>
      <c r="AD50" s="22">
        <v>5796.8</v>
      </c>
      <c r="AE50" s="22">
        <v>5819.2619999999997</v>
      </c>
      <c r="AF50" s="22">
        <v>5842.4219999999996</v>
      </c>
      <c r="AG50" s="22">
        <v>5866.0150000000003</v>
      </c>
      <c r="AH50" s="22">
        <v>5889.6729999999998</v>
      </c>
      <c r="AI50" s="22">
        <v>5913.085</v>
      </c>
      <c r="AJ50" s="22">
        <v>5936.2120000000004</v>
      </c>
      <c r="AK50" s="22">
        <v>5959.0889999999999</v>
      </c>
      <c r="AL50" s="22">
        <v>5981.5450000000001</v>
      </c>
      <c r="AM50" s="22">
        <v>6003.3980000000001</v>
      </c>
      <c r="AN50" s="22">
        <v>6024.5159999999996</v>
      </c>
      <c r="AO50" s="22">
        <v>6044.817</v>
      </c>
      <c r="AP50" s="22">
        <v>6064.2969999999996</v>
      </c>
      <c r="AQ50" s="22">
        <v>6082.9470000000001</v>
      </c>
      <c r="AR50" s="22">
        <v>6100.7839999999997</v>
      </c>
      <c r="AS50" s="22">
        <v>6117.85</v>
      </c>
      <c r="AT50" s="22">
        <v>6134.1279999999997</v>
      </c>
      <c r="AU50" s="22">
        <v>6149.6570000000002</v>
      </c>
      <c r="AV50" s="22">
        <v>6164.4780000000001</v>
      </c>
      <c r="AW50" s="22">
        <v>6178.6660000000002</v>
      </c>
      <c r="AX50" s="22">
        <v>6192.2830000000004</v>
      </c>
      <c r="AY50" s="22">
        <v>6192.2830000000004</v>
      </c>
      <c r="AZ50" s="22">
        <v>6192.2830000000004</v>
      </c>
      <c r="BA50" s="22">
        <v>6192.2830000000004</v>
      </c>
      <c r="BB50" s="22">
        <v>6192.2830000000004</v>
      </c>
      <c r="BC50" s="22">
        <v>6192.2830000000004</v>
      </c>
      <c r="BD50" s="22">
        <v>6192.2830000000004</v>
      </c>
      <c r="BE50" s="22">
        <v>6192.2830000000004</v>
      </c>
      <c r="BF50" s="22">
        <v>6192.2830000000004</v>
      </c>
      <c r="BG50" s="22">
        <v>6192.2830000000004</v>
      </c>
      <c r="BH50" s="22">
        <v>6192.2830000000004</v>
      </c>
    </row>
    <row r="51" spans="1:60" x14ac:dyDescent="0.2">
      <c r="A51" t="s">
        <v>651</v>
      </c>
      <c r="B51" t="s">
        <v>622</v>
      </c>
      <c r="C51" t="s">
        <v>479</v>
      </c>
      <c r="D51" t="s">
        <v>653</v>
      </c>
      <c r="E51" t="s">
        <v>653</v>
      </c>
      <c r="F51" t="s">
        <v>653</v>
      </c>
      <c r="G51" t="s">
        <v>653</v>
      </c>
      <c r="H51" t="s">
        <v>654</v>
      </c>
      <c r="I51" t="s">
        <v>652</v>
      </c>
      <c r="J51" s="22">
        <v>717.58399999999995</v>
      </c>
      <c r="K51" s="22">
        <v>732.71100000000001</v>
      </c>
      <c r="L51" s="22">
        <v>746.221</v>
      </c>
      <c r="M51" s="22">
        <v>758.61500000000001</v>
      </c>
      <c r="N51" s="22">
        <v>770.75199999999995</v>
      </c>
      <c r="O51" s="22">
        <v>783.25400000000002</v>
      </c>
      <c r="P51" s="22">
        <v>796.20799999999997</v>
      </c>
      <c r="Q51" s="22">
        <v>809.40200000000004</v>
      </c>
      <c r="R51" s="22">
        <v>822.93399999999997</v>
      </c>
      <c r="S51" s="22">
        <v>836.84</v>
      </c>
      <c r="T51" s="22">
        <v>851.14599999999996</v>
      </c>
      <c r="U51" s="22">
        <v>865.93700000000001</v>
      </c>
      <c r="V51" s="22">
        <v>881.18499999999995</v>
      </c>
      <c r="W51" s="22">
        <v>896.68799999999999</v>
      </c>
      <c r="X51" s="22">
        <v>912.16399999999999</v>
      </c>
      <c r="Y51" s="22">
        <v>927.41399999999999</v>
      </c>
      <c r="Z51" s="22">
        <v>942.33299999999997</v>
      </c>
      <c r="AA51" s="22">
        <v>956.98500000000001</v>
      </c>
      <c r="AB51" s="22">
        <v>971.40800000000002</v>
      </c>
      <c r="AC51" s="22">
        <v>985.69</v>
      </c>
      <c r="AD51" s="22">
        <v>999.899</v>
      </c>
      <c r="AE51" s="22">
        <v>1014.025</v>
      </c>
      <c r="AF51" s="22">
        <v>1028.0309999999999</v>
      </c>
      <c r="AG51" s="22">
        <v>1041.8800000000001</v>
      </c>
      <c r="AH51" s="22">
        <v>1055.5519999999999</v>
      </c>
      <c r="AI51" s="22">
        <v>1069.009</v>
      </c>
      <c r="AJ51" s="22">
        <v>1082.248</v>
      </c>
      <c r="AK51" s="22">
        <v>1095.2619999999999</v>
      </c>
      <c r="AL51" s="22">
        <v>1108.021</v>
      </c>
      <c r="AM51" s="22">
        <v>1120.511</v>
      </c>
      <c r="AN51" s="22">
        <v>1132.71</v>
      </c>
      <c r="AO51" s="22">
        <v>1144.6089999999999</v>
      </c>
      <c r="AP51" s="22">
        <v>1156.203</v>
      </c>
      <c r="AQ51" s="22">
        <v>1167.462</v>
      </c>
      <c r="AR51" s="22">
        <v>1178.4010000000001</v>
      </c>
      <c r="AS51" s="22">
        <v>1189.001</v>
      </c>
      <c r="AT51" s="22">
        <v>1199.2560000000001</v>
      </c>
      <c r="AU51" s="22">
        <v>1209.17</v>
      </c>
      <c r="AV51" s="22">
        <v>1218.739</v>
      </c>
      <c r="AW51" s="22">
        <v>1227.9670000000001</v>
      </c>
      <c r="AX51" s="22">
        <v>1236.8499999999999</v>
      </c>
      <c r="AY51" s="22">
        <v>1236.8499999999999</v>
      </c>
      <c r="AZ51" s="22">
        <v>1236.8499999999999</v>
      </c>
      <c r="BA51" s="22">
        <v>1236.8499999999999</v>
      </c>
      <c r="BB51" s="22">
        <v>1236.8499999999999</v>
      </c>
      <c r="BC51" s="22">
        <v>1236.8499999999999</v>
      </c>
      <c r="BD51" s="22">
        <v>1236.8499999999999</v>
      </c>
      <c r="BE51" s="22">
        <v>1236.8499999999999</v>
      </c>
      <c r="BF51" s="22">
        <v>1236.8499999999999</v>
      </c>
      <c r="BG51" s="22">
        <v>1236.8499999999999</v>
      </c>
      <c r="BH51" s="22">
        <v>1236.8499999999999</v>
      </c>
    </row>
    <row r="52" spans="1:60" x14ac:dyDescent="0.2">
      <c r="A52" t="s">
        <v>651</v>
      </c>
      <c r="B52" t="s">
        <v>622</v>
      </c>
      <c r="C52" t="s">
        <v>480</v>
      </c>
      <c r="D52" t="s">
        <v>653</v>
      </c>
      <c r="E52" t="s">
        <v>653</v>
      </c>
      <c r="F52" t="s">
        <v>653</v>
      </c>
      <c r="G52" t="s">
        <v>653</v>
      </c>
      <c r="H52" t="s">
        <v>654</v>
      </c>
      <c r="I52" t="s">
        <v>652</v>
      </c>
      <c r="J52" s="22">
        <v>69.676000000000002</v>
      </c>
      <c r="K52" s="22">
        <v>69.67</v>
      </c>
      <c r="L52" s="22">
        <v>69.823999999999998</v>
      </c>
      <c r="M52" s="22">
        <v>70.093000000000004</v>
      </c>
      <c r="N52" s="22">
        <v>70.379000000000005</v>
      </c>
      <c r="O52" s="22">
        <v>70.626999999999995</v>
      </c>
      <c r="P52" s="22">
        <v>70.807000000000002</v>
      </c>
      <c r="Q52" s="22">
        <v>70.95</v>
      </c>
      <c r="R52" s="22">
        <v>71.073999999999998</v>
      </c>
      <c r="S52" s="22">
        <v>71.228999999999999</v>
      </c>
      <c r="T52" s="22">
        <v>71.44</v>
      </c>
      <c r="U52" s="22">
        <v>71.718000000000004</v>
      </c>
      <c r="V52" s="22">
        <v>72.043999999999997</v>
      </c>
      <c r="W52" s="22">
        <v>72.400000000000006</v>
      </c>
      <c r="X52" s="22">
        <v>72.778000000000006</v>
      </c>
      <c r="Y52" s="22">
        <v>73.162000000000006</v>
      </c>
      <c r="Z52" s="22">
        <v>73.543000000000006</v>
      </c>
      <c r="AA52" s="22">
        <v>73.924999999999997</v>
      </c>
      <c r="AB52" s="22">
        <v>74.308000000000007</v>
      </c>
      <c r="AC52" s="22">
        <v>74.679000000000002</v>
      </c>
      <c r="AD52" s="22">
        <v>75.052000000000007</v>
      </c>
      <c r="AE52" s="22">
        <v>75.400999999999996</v>
      </c>
      <c r="AF52" s="22">
        <v>75.748000000000005</v>
      </c>
      <c r="AG52" s="22">
        <v>76.069999999999993</v>
      </c>
      <c r="AH52" s="22">
        <v>76.369</v>
      </c>
      <c r="AI52" s="22">
        <v>76.643000000000001</v>
      </c>
      <c r="AJ52" s="22">
        <v>76.884</v>
      </c>
      <c r="AK52" s="22">
        <v>77.105999999999995</v>
      </c>
      <c r="AL52" s="22">
        <v>77.295000000000002</v>
      </c>
      <c r="AM52" s="22">
        <v>77.453000000000003</v>
      </c>
      <c r="AN52" s="22">
        <v>77.593000000000004</v>
      </c>
      <c r="AO52" s="22">
        <v>77.694000000000003</v>
      </c>
      <c r="AP52" s="22">
        <v>77.778000000000006</v>
      </c>
      <c r="AQ52" s="22">
        <v>77.831999999999994</v>
      </c>
      <c r="AR52" s="22">
        <v>77.867999999999995</v>
      </c>
      <c r="AS52" s="22">
        <v>77.882999999999996</v>
      </c>
      <c r="AT52" s="22">
        <v>77.884</v>
      </c>
      <c r="AU52" s="22">
        <v>77.866</v>
      </c>
      <c r="AV52" s="22">
        <v>77.847999999999999</v>
      </c>
      <c r="AW52" s="22">
        <v>77.811000000000007</v>
      </c>
      <c r="AX52" s="22">
        <v>77.766000000000005</v>
      </c>
      <c r="AY52" s="22">
        <v>77.766000000000005</v>
      </c>
      <c r="AZ52" s="22">
        <v>77.766000000000005</v>
      </c>
      <c r="BA52" s="22">
        <v>77.766000000000005</v>
      </c>
      <c r="BB52" s="22">
        <v>77.766000000000005</v>
      </c>
      <c r="BC52" s="22">
        <v>77.766000000000005</v>
      </c>
      <c r="BD52" s="22">
        <v>77.766000000000005</v>
      </c>
      <c r="BE52" s="22">
        <v>77.766000000000005</v>
      </c>
      <c r="BF52" s="22">
        <v>77.766000000000005</v>
      </c>
      <c r="BG52" s="22">
        <v>77.766000000000005</v>
      </c>
      <c r="BH52" s="22">
        <v>77.766000000000005</v>
      </c>
    </row>
    <row r="53" spans="1:60" x14ac:dyDescent="0.2">
      <c r="A53" t="s">
        <v>651</v>
      </c>
      <c r="B53" t="s">
        <v>622</v>
      </c>
      <c r="C53" t="s">
        <v>480</v>
      </c>
      <c r="D53" t="s">
        <v>653</v>
      </c>
      <c r="E53" t="s">
        <v>653</v>
      </c>
      <c r="F53" t="s">
        <v>653</v>
      </c>
      <c r="G53" t="s">
        <v>653</v>
      </c>
      <c r="H53" t="s">
        <v>654</v>
      </c>
      <c r="I53" t="s">
        <v>652</v>
      </c>
      <c r="J53" s="22">
        <v>8562.6219999999994</v>
      </c>
      <c r="K53" s="22">
        <v>8697.1260000000002</v>
      </c>
      <c r="L53" s="22">
        <v>8832.2849999999999</v>
      </c>
      <c r="M53" s="22">
        <v>8967.76</v>
      </c>
      <c r="N53" s="22">
        <v>9102.9979999999996</v>
      </c>
      <c r="O53" s="22">
        <v>9237.5660000000007</v>
      </c>
      <c r="P53" s="22">
        <v>9371.3379999999997</v>
      </c>
      <c r="Q53" s="22">
        <v>9504.3529999999992</v>
      </c>
      <c r="R53" s="22">
        <v>9636.52</v>
      </c>
      <c r="S53" s="22">
        <v>9767.7579999999998</v>
      </c>
      <c r="T53" s="22">
        <v>9897.9850000000006</v>
      </c>
      <c r="U53" s="22">
        <v>10027.094999999999</v>
      </c>
      <c r="V53" s="22">
        <v>10154.950000000001</v>
      </c>
      <c r="W53" s="22">
        <v>10281.296</v>
      </c>
      <c r="X53" s="22">
        <v>10405.843999999999</v>
      </c>
      <c r="Y53" s="22">
        <v>10528.394</v>
      </c>
      <c r="Z53" s="22">
        <v>10648.790999999999</v>
      </c>
      <c r="AA53" s="22">
        <v>10766.998</v>
      </c>
      <c r="AB53" s="22">
        <v>10882.995999999999</v>
      </c>
      <c r="AC53" s="22">
        <v>10996.773999999999</v>
      </c>
      <c r="AD53" s="22">
        <v>11108.358</v>
      </c>
      <c r="AE53" s="22">
        <v>11217.656000000001</v>
      </c>
      <c r="AF53" s="22">
        <v>11324.614</v>
      </c>
      <c r="AG53" s="22">
        <v>11429.275</v>
      </c>
      <c r="AH53" s="22">
        <v>11531.725</v>
      </c>
      <c r="AI53" s="22">
        <v>11631.994000000001</v>
      </c>
      <c r="AJ53" s="22">
        <v>11730.102000000001</v>
      </c>
      <c r="AK53" s="22">
        <v>11825.968999999999</v>
      </c>
      <c r="AL53" s="22">
        <v>11919.438</v>
      </c>
      <c r="AM53" s="22">
        <v>12010.267</v>
      </c>
      <c r="AN53" s="22">
        <v>12098.32</v>
      </c>
      <c r="AO53" s="22">
        <v>12183.473</v>
      </c>
      <c r="AP53" s="22">
        <v>12265.75</v>
      </c>
      <c r="AQ53" s="22">
        <v>12345.299000000001</v>
      </c>
      <c r="AR53" s="22">
        <v>12422.304</v>
      </c>
      <c r="AS53" s="22">
        <v>12496.897000000001</v>
      </c>
      <c r="AT53" s="22">
        <v>12569.11</v>
      </c>
      <c r="AU53" s="22">
        <v>12638.824000000001</v>
      </c>
      <c r="AV53" s="22">
        <v>12705.838</v>
      </c>
      <c r="AW53" s="22">
        <v>12769.88</v>
      </c>
      <c r="AX53" s="22">
        <v>12830.731</v>
      </c>
      <c r="AY53" s="22">
        <v>12830.731</v>
      </c>
      <c r="AZ53" s="22">
        <v>12830.731</v>
      </c>
      <c r="BA53" s="22">
        <v>12830.731</v>
      </c>
      <c r="BB53" s="22">
        <v>12830.731</v>
      </c>
      <c r="BC53" s="22">
        <v>12830.731</v>
      </c>
      <c r="BD53" s="22">
        <v>12830.731</v>
      </c>
      <c r="BE53" s="22">
        <v>12830.731</v>
      </c>
      <c r="BF53" s="22">
        <v>12830.731</v>
      </c>
      <c r="BG53" s="22">
        <v>12830.731</v>
      </c>
      <c r="BH53" s="22">
        <v>12830.731</v>
      </c>
    </row>
    <row r="54" spans="1:60" x14ac:dyDescent="0.2">
      <c r="A54" t="s">
        <v>651</v>
      </c>
      <c r="B54" t="s">
        <v>622</v>
      </c>
      <c r="C54" t="s">
        <v>481</v>
      </c>
      <c r="D54" t="s">
        <v>653</v>
      </c>
      <c r="E54" t="s">
        <v>653</v>
      </c>
      <c r="F54" t="s">
        <v>653</v>
      </c>
      <c r="G54" t="s">
        <v>653</v>
      </c>
      <c r="H54" t="s">
        <v>654</v>
      </c>
      <c r="I54" t="s">
        <v>652</v>
      </c>
      <c r="J54" s="22">
        <v>12628.596</v>
      </c>
      <c r="K54" s="22">
        <v>12852.754999999999</v>
      </c>
      <c r="L54" s="22">
        <v>13072.06</v>
      </c>
      <c r="M54" s="22">
        <v>13289.601000000001</v>
      </c>
      <c r="N54" s="22">
        <v>13509.647000000001</v>
      </c>
      <c r="O54" s="22">
        <v>13735.233</v>
      </c>
      <c r="P54" s="22">
        <v>13967.48</v>
      </c>
      <c r="Q54" s="22">
        <v>14205.453</v>
      </c>
      <c r="R54" s="22">
        <v>14447.562</v>
      </c>
      <c r="S54" s="22">
        <v>14691.275</v>
      </c>
      <c r="T54" s="22">
        <v>14934.69</v>
      </c>
      <c r="U54" s="22">
        <v>15177.355</v>
      </c>
      <c r="V54" s="22">
        <v>15419.665999999999</v>
      </c>
      <c r="W54" s="22">
        <v>15661.547</v>
      </c>
      <c r="X54" s="22">
        <v>15903.111999999999</v>
      </c>
      <c r="Y54" s="22">
        <v>16144.368</v>
      </c>
      <c r="Z54" s="22">
        <v>16385.067999999999</v>
      </c>
      <c r="AA54" s="22">
        <v>16624.858</v>
      </c>
      <c r="AB54" s="22">
        <v>16863.424999999999</v>
      </c>
      <c r="AC54" s="22">
        <v>17100.444</v>
      </c>
      <c r="AD54" s="22">
        <v>17335.642</v>
      </c>
      <c r="AE54" s="22">
        <v>17568.797999999999</v>
      </c>
      <c r="AF54" s="22">
        <v>17799.78</v>
      </c>
      <c r="AG54" s="22">
        <v>18028.434000000001</v>
      </c>
      <c r="AH54" s="22">
        <v>18254.667000000001</v>
      </c>
      <c r="AI54" s="22">
        <v>18478.364000000001</v>
      </c>
      <c r="AJ54" s="22">
        <v>18699.38</v>
      </c>
      <c r="AK54" s="22">
        <v>18917.583999999999</v>
      </c>
      <c r="AL54" s="22">
        <v>19132.924999999999</v>
      </c>
      <c r="AM54" s="22">
        <v>19345.363000000001</v>
      </c>
      <c r="AN54" s="22">
        <v>19554.856</v>
      </c>
      <c r="AO54" s="22">
        <v>19761.328000000001</v>
      </c>
      <c r="AP54" s="22">
        <v>19964.651999999998</v>
      </c>
      <c r="AQ54" s="22">
        <v>20164.669000000002</v>
      </c>
      <c r="AR54" s="22">
        <v>20361.22</v>
      </c>
      <c r="AS54" s="22">
        <v>20554.155999999999</v>
      </c>
      <c r="AT54" s="22">
        <v>20743.359</v>
      </c>
      <c r="AU54" s="22">
        <v>20928.791000000001</v>
      </c>
      <c r="AV54" s="22">
        <v>21110.366999999998</v>
      </c>
      <c r="AW54" s="22">
        <v>21288.034</v>
      </c>
      <c r="AX54" s="22">
        <v>21461.74</v>
      </c>
      <c r="AY54" s="22">
        <v>21461.74</v>
      </c>
      <c r="AZ54" s="22">
        <v>21461.74</v>
      </c>
      <c r="BA54" s="22">
        <v>21461.74</v>
      </c>
      <c r="BB54" s="22">
        <v>21461.74</v>
      </c>
      <c r="BC54" s="22">
        <v>21461.74</v>
      </c>
      <c r="BD54" s="22">
        <v>21461.74</v>
      </c>
      <c r="BE54" s="22">
        <v>21461.74</v>
      </c>
      <c r="BF54" s="22">
        <v>21461.74</v>
      </c>
      <c r="BG54" s="22">
        <v>21461.74</v>
      </c>
      <c r="BH54" s="22">
        <v>21461.74</v>
      </c>
    </row>
    <row r="55" spans="1:60" x14ac:dyDescent="0.2">
      <c r="A55" t="s">
        <v>651</v>
      </c>
      <c r="B55" t="s">
        <v>622</v>
      </c>
      <c r="C55" t="s">
        <v>482</v>
      </c>
      <c r="D55" t="s">
        <v>653</v>
      </c>
      <c r="E55" t="s">
        <v>653</v>
      </c>
      <c r="F55" t="s">
        <v>653</v>
      </c>
      <c r="G55" t="s">
        <v>653</v>
      </c>
      <c r="H55" t="s">
        <v>654</v>
      </c>
      <c r="I55" t="s">
        <v>652</v>
      </c>
      <c r="J55" s="22">
        <v>69905.987999999998</v>
      </c>
      <c r="K55" s="22">
        <v>71226.94</v>
      </c>
      <c r="L55" s="22">
        <v>72590.118000000002</v>
      </c>
      <c r="M55" s="22">
        <v>73981.941999999995</v>
      </c>
      <c r="N55" s="22">
        <v>75381.899000000005</v>
      </c>
      <c r="O55" s="22">
        <v>76778.149000000005</v>
      </c>
      <c r="P55" s="22">
        <v>78159.047999999995</v>
      </c>
      <c r="Q55" s="22">
        <v>79537.252999999997</v>
      </c>
      <c r="R55" s="22">
        <v>80953.880999999994</v>
      </c>
      <c r="S55" s="22">
        <v>82465.021999999997</v>
      </c>
      <c r="T55" s="22">
        <v>84107.606</v>
      </c>
      <c r="U55" s="22">
        <v>85897.561000000002</v>
      </c>
      <c r="V55" s="22">
        <v>87813.256999999998</v>
      </c>
      <c r="W55" s="22">
        <v>89807.433000000005</v>
      </c>
      <c r="X55" s="22">
        <v>91812.566000000006</v>
      </c>
      <c r="Y55" s="22">
        <v>93778.172000000006</v>
      </c>
      <c r="Z55" s="22">
        <v>95688.680999999997</v>
      </c>
      <c r="AA55" s="22">
        <v>97553.150999999998</v>
      </c>
      <c r="AB55" s="22">
        <v>99375.740999999995</v>
      </c>
      <c r="AC55" s="22">
        <v>101168.745</v>
      </c>
      <c r="AD55" s="22">
        <v>102941.484</v>
      </c>
      <c r="AE55" s="22">
        <v>104692.18700000001</v>
      </c>
      <c r="AF55" s="22">
        <v>106416.061</v>
      </c>
      <c r="AG55" s="22">
        <v>108116.982</v>
      </c>
      <c r="AH55" s="22">
        <v>109800.30899999999</v>
      </c>
      <c r="AI55" s="22">
        <v>111470.93</v>
      </c>
      <c r="AJ55" s="22">
        <v>113130.458</v>
      </c>
      <c r="AK55" s="22">
        <v>114781.107</v>
      </c>
      <c r="AL55" s="22">
        <v>116429.178</v>
      </c>
      <c r="AM55" s="22">
        <v>118082.11900000001</v>
      </c>
      <c r="AN55" s="22">
        <v>119745.677</v>
      </c>
      <c r="AO55" s="22">
        <v>121421.618</v>
      </c>
      <c r="AP55" s="22">
        <v>123110.06200000001</v>
      </c>
      <c r="AQ55" s="22">
        <v>124812.705</v>
      </c>
      <c r="AR55" s="22">
        <v>126530.788</v>
      </c>
      <c r="AS55" s="22">
        <v>128264.287</v>
      </c>
      <c r="AT55" s="22">
        <v>130013.689</v>
      </c>
      <c r="AU55" s="22">
        <v>131776.462</v>
      </c>
      <c r="AV55" s="22">
        <v>133545.421</v>
      </c>
      <c r="AW55" s="22">
        <v>135311.04199999999</v>
      </c>
      <c r="AX55" s="22">
        <v>137065.51300000001</v>
      </c>
      <c r="AY55" s="22">
        <v>137065.51300000001</v>
      </c>
      <c r="AZ55" s="22">
        <v>137065.51300000001</v>
      </c>
      <c r="BA55" s="22">
        <v>137065.51300000001</v>
      </c>
      <c r="BB55" s="22">
        <v>137065.51300000001</v>
      </c>
      <c r="BC55" s="22">
        <v>137065.51300000001</v>
      </c>
      <c r="BD55" s="22">
        <v>137065.51300000001</v>
      </c>
      <c r="BE55" s="22">
        <v>137065.51300000001</v>
      </c>
      <c r="BF55" s="22">
        <v>137065.51300000001</v>
      </c>
      <c r="BG55" s="22">
        <v>137065.51300000001</v>
      </c>
      <c r="BH55" s="22">
        <v>137065.51300000001</v>
      </c>
    </row>
    <row r="56" spans="1:60" x14ac:dyDescent="0.2">
      <c r="A56" t="s">
        <v>651</v>
      </c>
      <c r="B56" t="s">
        <v>622</v>
      </c>
      <c r="C56" t="s">
        <v>596</v>
      </c>
      <c r="D56" t="s">
        <v>653</v>
      </c>
      <c r="E56" t="s">
        <v>653</v>
      </c>
      <c r="F56" t="s">
        <v>653</v>
      </c>
      <c r="G56" t="s">
        <v>653</v>
      </c>
      <c r="H56" t="s">
        <v>654</v>
      </c>
      <c r="I56" t="s">
        <v>652</v>
      </c>
      <c r="J56" s="22">
        <v>5867.6260000000002</v>
      </c>
      <c r="K56" s="22">
        <v>5905.9620000000004</v>
      </c>
      <c r="L56" s="22">
        <v>5940.3029999999999</v>
      </c>
      <c r="M56" s="22">
        <v>5971.5349999999999</v>
      </c>
      <c r="N56" s="22">
        <v>6000.7749999999996</v>
      </c>
      <c r="O56" s="22">
        <v>6028.9610000000002</v>
      </c>
      <c r="P56" s="22">
        <v>6056.4780000000001</v>
      </c>
      <c r="Q56" s="22">
        <v>6083.4750000000004</v>
      </c>
      <c r="R56" s="22">
        <v>6110.3010000000004</v>
      </c>
      <c r="S56" s="22">
        <v>6137.2759999999998</v>
      </c>
      <c r="T56" s="22">
        <v>6164.6260000000002</v>
      </c>
      <c r="U56" s="22">
        <v>6192.56</v>
      </c>
      <c r="V56" s="22">
        <v>6221.2460000000001</v>
      </c>
      <c r="W56" s="22">
        <v>6250.777</v>
      </c>
      <c r="X56" s="22">
        <v>6281.1890000000003</v>
      </c>
      <c r="Y56" s="22">
        <v>6312.4780000000001</v>
      </c>
      <c r="Z56" s="22">
        <v>6344.7219999999998</v>
      </c>
      <c r="AA56" s="22">
        <v>6377.8530000000001</v>
      </c>
      <c r="AB56" s="22">
        <v>6411.558</v>
      </c>
      <c r="AC56" s="22">
        <v>6445.4049999999997</v>
      </c>
      <c r="AD56" s="22">
        <v>6479.0659999999998</v>
      </c>
      <c r="AE56" s="22">
        <v>6512.3239999999996</v>
      </c>
      <c r="AF56" s="22">
        <v>6545.1729999999998</v>
      </c>
      <c r="AG56" s="22">
        <v>6577.5609999999997</v>
      </c>
      <c r="AH56" s="22">
        <v>6609.5349999999999</v>
      </c>
      <c r="AI56" s="22">
        <v>6641.0770000000002</v>
      </c>
      <c r="AJ56" s="22">
        <v>6672.1710000000003</v>
      </c>
      <c r="AK56" s="22">
        <v>6702.6120000000001</v>
      </c>
      <c r="AL56" s="22">
        <v>6731.9970000000003</v>
      </c>
      <c r="AM56" s="22">
        <v>6759.7780000000002</v>
      </c>
      <c r="AN56" s="22">
        <v>6785.5829999999996</v>
      </c>
      <c r="AO56" s="22">
        <v>6809.174</v>
      </c>
      <c r="AP56" s="22">
        <v>6830.6670000000004</v>
      </c>
      <c r="AQ56" s="22">
        <v>6850.4319999999998</v>
      </c>
      <c r="AR56" s="22">
        <v>6869.0259999999998</v>
      </c>
      <c r="AS56" s="22">
        <v>6886.84</v>
      </c>
      <c r="AT56" s="22">
        <v>6904.0119999999997</v>
      </c>
      <c r="AU56" s="22">
        <v>6920.3620000000001</v>
      </c>
      <c r="AV56" s="22">
        <v>6935.6270000000004</v>
      </c>
      <c r="AW56" s="22">
        <v>6949.4359999999997</v>
      </c>
      <c r="AX56" s="22">
        <v>6961.52</v>
      </c>
      <c r="AY56" s="22">
        <v>6961.52</v>
      </c>
      <c r="AZ56" s="22">
        <v>6961.52</v>
      </c>
      <c r="BA56" s="22">
        <v>6961.52</v>
      </c>
      <c r="BB56" s="22">
        <v>6961.52</v>
      </c>
      <c r="BC56" s="22">
        <v>6961.52</v>
      </c>
      <c r="BD56" s="22">
        <v>6961.52</v>
      </c>
      <c r="BE56" s="22">
        <v>6961.52</v>
      </c>
      <c r="BF56" s="22">
        <v>6961.52</v>
      </c>
      <c r="BG56" s="22">
        <v>6961.52</v>
      </c>
      <c r="BH56" s="22">
        <v>6961.52</v>
      </c>
    </row>
    <row r="57" spans="1:60" x14ac:dyDescent="0.2">
      <c r="A57" t="s">
        <v>651</v>
      </c>
      <c r="B57" t="s">
        <v>622</v>
      </c>
      <c r="C57" t="s">
        <v>597</v>
      </c>
      <c r="D57" t="s">
        <v>653</v>
      </c>
      <c r="E57" t="s">
        <v>653</v>
      </c>
      <c r="F57" t="s">
        <v>653</v>
      </c>
      <c r="G57" t="s">
        <v>653</v>
      </c>
      <c r="H57" t="s">
        <v>654</v>
      </c>
      <c r="I57" t="s">
        <v>652</v>
      </c>
      <c r="J57" s="22">
        <v>614.32299999999998</v>
      </c>
      <c r="K57" s="22">
        <v>639.76199999999994</v>
      </c>
      <c r="L57" s="22">
        <v>666.40700000000004</v>
      </c>
      <c r="M57" s="22">
        <v>694.61099999999999</v>
      </c>
      <c r="N57" s="22">
        <v>724.81700000000001</v>
      </c>
      <c r="O57" s="22">
        <v>757.31700000000001</v>
      </c>
      <c r="P57" s="22">
        <v>792.21699999999998</v>
      </c>
      <c r="Q57" s="22">
        <v>829.327</v>
      </c>
      <c r="R57" s="22">
        <v>868.41800000000001</v>
      </c>
      <c r="S57" s="22">
        <v>909.11099999999999</v>
      </c>
      <c r="T57" s="22">
        <v>951.10400000000004</v>
      </c>
      <c r="U57" s="22">
        <v>994.29</v>
      </c>
      <c r="V57" s="22">
        <v>1038.5930000000001</v>
      </c>
      <c r="W57" s="22">
        <v>1083.7460000000001</v>
      </c>
      <c r="X57" s="22">
        <v>1129.424</v>
      </c>
      <c r="Y57" s="22">
        <v>1175.3889999999999</v>
      </c>
      <c r="Z57" s="22">
        <v>1221.49</v>
      </c>
      <c r="AA57" s="22">
        <v>1267.6890000000001</v>
      </c>
      <c r="AB57" s="22">
        <v>1313.894</v>
      </c>
      <c r="AC57" s="22">
        <v>1360.104</v>
      </c>
      <c r="AD57" s="22">
        <v>1406.28</v>
      </c>
      <c r="AE57" s="22">
        <v>1452.35</v>
      </c>
      <c r="AF57" s="22">
        <v>1498.287</v>
      </c>
      <c r="AG57" s="22">
        <v>1544.203</v>
      </c>
      <c r="AH57" s="22">
        <v>1590.279</v>
      </c>
      <c r="AI57" s="22">
        <v>1636.6220000000001</v>
      </c>
      <c r="AJ57" s="22">
        <v>1683.298</v>
      </c>
      <c r="AK57" s="22">
        <v>1730.26</v>
      </c>
      <c r="AL57" s="22">
        <v>1777.3579999999999</v>
      </c>
      <c r="AM57" s="22">
        <v>1824.393</v>
      </c>
      <c r="AN57" s="22">
        <v>1871.22</v>
      </c>
      <c r="AO57" s="22">
        <v>1917.787</v>
      </c>
      <c r="AP57" s="22">
        <v>1964.1780000000001</v>
      </c>
      <c r="AQ57" s="22">
        <v>2010.61</v>
      </c>
      <c r="AR57" s="22">
        <v>2057.3919999999998</v>
      </c>
      <c r="AS57" s="22">
        <v>2104.7280000000001</v>
      </c>
      <c r="AT57" s="22">
        <v>2152.6889999999999</v>
      </c>
      <c r="AU57" s="22">
        <v>2201.2080000000001</v>
      </c>
      <c r="AV57" s="22">
        <v>2250.1619999999998</v>
      </c>
      <c r="AW57" s="22">
        <v>2299.375</v>
      </c>
      <c r="AX57" s="22">
        <v>2348.7139999999999</v>
      </c>
      <c r="AY57" s="22">
        <v>2348.7139999999999</v>
      </c>
      <c r="AZ57" s="22">
        <v>2348.7139999999999</v>
      </c>
      <c r="BA57" s="22">
        <v>2348.7139999999999</v>
      </c>
      <c r="BB57" s="22">
        <v>2348.7139999999999</v>
      </c>
      <c r="BC57" s="22">
        <v>2348.7139999999999</v>
      </c>
      <c r="BD57" s="22">
        <v>2348.7139999999999</v>
      </c>
      <c r="BE57" s="22">
        <v>2348.7139999999999</v>
      </c>
      <c r="BF57" s="22">
        <v>2348.7139999999999</v>
      </c>
      <c r="BG57" s="22">
        <v>2348.7139999999999</v>
      </c>
      <c r="BH57" s="22">
        <v>2348.7139999999999</v>
      </c>
    </row>
    <row r="58" spans="1:60" x14ac:dyDescent="0.2">
      <c r="A58" t="s">
        <v>651</v>
      </c>
      <c r="B58" t="s">
        <v>622</v>
      </c>
      <c r="C58" t="s">
        <v>483</v>
      </c>
      <c r="D58" t="s">
        <v>653</v>
      </c>
      <c r="E58" t="s">
        <v>653</v>
      </c>
      <c r="F58" t="s">
        <v>653</v>
      </c>
      <c r="G58" t="s">
        <v>653</v>
      </c>
      <c r="H58" t="s">
        <v>654</v>
      </c>
      <c r="I58" t="s">
        <v>652</v>
      </c>
      <c r="J58" s="22">
        <v>3392.8009999999999</v>
      </c>
      <c r="K58" s="22">
        <v>3497.1239999999998</v>
      </c>
      <c r="L58" s="22">
        <v>3614.6390000000001</v>
      </c>
      <c r="M58" s="22">
        <v>3738.2649999999999</v>
      </c>
      <c r="N58" s="22">
        <v>3858.623</v>
      </c>
      <c r="O58" s="22">
        <v>3969.0070000000001</v>
      </c>
      <c r="P58" s="22">
        <v>4066.6480000000001</v>
      </c>
      <c r="Q58" s="22">
        <v>4153.3320000000003</v>
      </c>
      <c r="R58" s="22">
        <v>4232.6360000000004</v>
      </c>
      <c r="S58" s="22">
        <v>4310.3339999999998</v>
      </c>
      <c r="T58" s="22">
        <v>4390.84</v>
      </c>
      <c r="U58" s="22">
        <v>4474.6899999999996</v>
      </c>
      <c r="V58" s="22">
        <v>4560.9769999999999</v>
      </c>
      <c r="W58" s="22">
        <v>4650.9979999999996</v>
      </c>
      <c r="X58" s="22">
        <v>4746.0450000000001</v>
      </c>
      <c r="Y58" s="22">
        <v>4846.9759999999997</v>
      </c>
      <c r="Z58" s="22">
        <v>4954.6450000000004</v>
      </c>
      <c r="AA58" s="22">
        <v>5068.8310000000001</v>
      </c>
      <c r="AB58" s="22">
        <v>5187.9480000000003</v>
      </c>
      <c r="AC58" s="22">
        <v>5309.6589999999997</v>
      </c>
      <c r="AD58" s="22">
        <v>5432.2160000000003</v>
      </c>
      <c r="AE58" s="22">
        <v>5555.1409999999996</v>
      </c>
      <c r="AF58" s="22">
        <v>5678.7979999999998</v>
      </c>
      <c r="AG58" s="22">
        <v>5803.3760000000002</v>
      </c>
      <c r="AH58" s="22">
        <v>5929.2979999999998</v>
      </c>
      <c r="AI58" s="22">
        <v>6056.88</v>
      </c>
      <c r="AJ58" s="22">
        <v>6186.0159999999996</v>
      </c>
      <c r="AK58" s="22">
        <v>6316.482</v>
      </c>
      <c r="AL58" s="22">
        <v>6448.451</v>
      </c>
      <c r="AM58" s="22">
        <v>6582.1289999999999</v>
      </c>
      <c r="AN58" s="22">
        <v>6717.6869999999999</v>
      </c>
      <c r="AO58" s="22">
        <v>6855.107</v>
      </c>
      <c r="AP58" s="22">
        <v>6994.25</v>
      </c>
      <c r="AQ58" s="22">
        <v>7135.0339999999997</v>
      </c>
      <c r="AR58" s="22">
        <v>7277.2730000000001</v>
      </c>
      <c r="AS58" s="22">
        <v>7420.8050000000003</v>
      </c>
      <c r="AT58" s="22">
        <v>7565.5429999999997</v>
      </c>
      <c r="AU58" s="22">
        <v>7711.3440000000001</v>
      </c>
      <c r="AV58" s="22">
        <v>7857.9690000000001</v>
      </c>
      <c r="AW58" s="22">
        <v>8005.125</v>
      </c>
      <c r="AX58" s="22">
        <v>8152.54</v>
      </c>
      <c r="AY58" s="22">
        <v>8152.54</v>
      </c>
      <c r="AZ58" s="22">
        <v>8152.54</v>
      </c>
      <c r="BA58" s="22">
        <v>8152.54</v>
      </c>
      <c r="BB58" s="22">
        <v>8152.54</v>
      </c>
      <c r="BC58" s="22">
        <v>8152.54</v>
      </c>
      <c r="BD58" s="22">
        <v>8152.54</v>
      </c>
      <c r="BE58" s="22">
        <v>8152.54</v>
      </c>
      <c r="BF58" s="22">
        <v>8152.54</v>
      </c>
      <c r="BG58" s="22">
        <v>8152.54</v>
      </c>
      <c r="BH58" s="22">
        <v>8152.54</v>
      </c>
    </row>
    <row r="59" spans="1:60" x14ac:dyDescent="0.2">
      <c r="A59" t="s">
        <v>651</v>
      </c>
      <c r="B59" t="s">
        <v>622</v>
      </c>
      <c r="C59" t="s">
        <v>484</v>
      </c>
      <c r="D59" t="s">
        <v>653</v>
      </c>
      <c r="E59" t="s">
        <v>653</v>
      </c>
      <c r="F59" t="s">
        <v>653</v>
      </c>
      <c r="G59" t="s">
        <v>653</v>
      </c>
      <c r="H59" t="s">
        <v>654</v>
      </c>
      <c r="I59" t="s">
        <v>652</v>
      </c>
      <c r="J59" s="22">
        <v>1399.1120000000001</v>
      </c>
      <c r="K59" s="22">
        <v>1391.729</v>
      </c>
      <c r="L59" s="22">
        <v>1382.732</v>
      </c>
      <c r="M59" s="22">
        <v>1372.9090000000001</v>
      </c>
      <c r="N59" s="22">
        <v>1363.5650000000001</v>
      </c>
      <c r="O59" s="22">
        <v>1355.6479999999999</v>
      </c>
      <c r="P59" s="22">
        <v>1349.297</v>
      </c>
      <c r="Q59" s="22">
        <v>1344.0719999999999</v>
      </c>
      <c r="R59" s="22">
        <v>1339.712</v>
      </c>
      <c r="S59" s="22">
        <v>1335.83</v>
      </c>
      <c r="T59" s="22">
        <v>1332.1020000000001</v>
      </c>
      <c r="U59" s="22">
        <v>1328.4490000000001</v>
      </c>
      <c r="V59" s="22">
        <v>1324.934</v>
      </c>
      <c r="W59" s="22">
        <v>1321.56</v>
      </c>
      <c r="X59" s="22">
        <v>1318.3589999999999</v>
      </c>
      <c r="Y59" s="22">
        <v>1315.3209999999999</v>
      </c>
      <c r="Z59" s="22">
        <v>1312.442</v>
      </c>
      <c r="AA59" s="22">
        <v>1309.6320000000001</v>
      </c>
      <c r="AB59" s="22">
        <v>1306.788</v>
      </c>
      <c r="AC59" s="22">
        <v>1303.798</v>
      </c>
      <c r="AD59" s="22">
        <v>1300.559</v>
      </c>
      <c r="AE59" s="22">
        <v>1297.038</v>
      </c>
      <c r="AF59" s="22">
        <v>1293.2329999999999</v>
      </c>
      <c r="AG59" s="22">
        <v>1289.1389999999999</v>
      </c>
      <c r="AH59" s="22">
        <v>1284.758</v>
      </c>
      <c r="AI59" s="22">
        <v>1280.134</v>
      </c>
      <c r="AJ59" s="22">
        <v>1275.23</v>
      </c>
      <c r="AK59" s="22">
        <v>1270.08</v>
      </c>
      <c r="AL59" s="22">
        <v>1264.7180000000001</v>
      </c>
      <c r="AM59" s="22">
        <v>1259.1990000000001</v>
      </c>
      <c r="AN59" s="22">
        <v>1253.5899999999999</v>
      </c>
      <c r="AO59" s="22">
        <v>1247.9069999999999</v>
      </c>
      <c r="AP59" s="22">
        <v>1242.1600000000001</v>
      </c>
      <c r="AQ59" s="22">
        <v>1236.396</v>
      </c>
      <c r="AR59" s="22">
        <v>1230.662</v>
      </c>
      <c r="AS59" s="22">
        <v>1225.001</v>
      </c>
      <c r="AT59" s="22">
        <v>1219.434</v>
      </c>
      <c r="AU59" s="22">
        <v>1213.952</v>
      </c>
      <c r="AV59" s="22">
        <v>1208.55</v>
      </c>
      <c r="AW59" s="22">
        <v>1203.2239999999999</v>
      </c>
      <c r="AX59" s="22">
        <v>1197.944</v>
      </c>
      <c r="AY59" s="22">
        <v>1197.944</v>
      </c>
      <c r="AZ59" s="22">
        <v>1197.944</v>
      </c>
      <c r="BA59" s="22">
        <v>1197.944</v>
      </c>
      <c r="BB59" s="22">
        <v>1197.944</v>
      </c>
      <c r="BC59" s="22">
        <v>1197.944</v>
      </c>
      <c r="BD59" s="22">
        <v>1197.944</v>
      </c>
      <c r="BE59" s="22">
        <v>1197.944</v>
      </c>
      <c r="BF59" s="22">
        <v>1197.944</v>
      </c>
      <c r="BG59" s="22">
        <v>1197.944</v>
      </c>
      <c r="BH59" s="22">
        <v>1197.944</v>
      </c>
    </row>
    <row r="60" spans="1:60" x14ac:dyDescent="0.2">
      <c r="A60" t="s">
        <v>651</v>
      </c>
      <c r="B60" t="s">
        <v>622</v>
      </c>
      <c r="C60" t="s">
        <v>485</v>
      </c>
      <c r="D60" t="s">
        <v>653</v>
      </c>
      <c r="E60" t="s">
        <v>653</v>
      </c>
      <c r="F60" t="s">
        <v>653</v>
      </c>
      <c r="G60" t="s">
        <v>653</v>
      </c>
      <c r="H60" t="s">
        <v>654</v>
      </c>
      <c r="I60" t="s">
        <v>652</v>
      </c>
      <c r="J60" s="22">
        <v>66537.331000000006</v>
      </c>
      <c r="K60" s="22">
        <v>68492.256999999998</v>
      </c>
      <c r="L60" s="22">
        <v>70497.191999999995</v>
      </c>
      <c r="M60" s="22">
        <v>72545.144</v>
      </c>
      <c r="N60" s="22">
        <v>74624.404999999999</v>
      </c>
      <c r="O60" s="22">
        <v>76727.082999999999</v>
      </c>
      <c r="P60" s="22">
        <v>78850.688999999998</v>
      </c>
      <c r="Q60" s="22">
        <v>81000.409</v>
      </c>
      <c r="R60" s="22">
        <v>83184.892000000007</v>
      </c>
      <c r="S60" s="22">
        <v>85416.252999999997</v>
      </c>
      <c r="T60" s="22">
        <v>87702.67</v>
      </c>
      <c r="U60" s="22">
        <v>90046.755999999994</v>
      </c>
      <c r="V60" s="22">
        <v>92444.183000000005</v>
      </c>
      <c r="W60" s="22">
        <v>94887.724000000002</v>
      </c>
      <c r="X60" s="22">
        <v>97366.774000000005</v>
      </c>
      <c r="Y60" s="22">
        <v>99873.032999999996</v>
      </c>
      <c r="Z60" s="22">
        <v>102403.196</v>
      </c>
      <c r="AA60" s="22">
        <v>104957.43799999999</v>
      </c>
      <c r="AB60" s="22">
        <v>107534.882</v>
      </c>
      <c r="AC60" s="22">
        <v>110135.63499999999</v>
      </c>
      <c r="AD60" s="22">
        <v>112759.07</v>
      </c>
      <c r="AE60" s="22">
        <v>115403.326</v>
      </c>
      <c r="AF60" s="22">
        <v>118065.22500000001</v>
      </c>
      <c r="AG60" s="22">
        <v>120741.32399999999</v>
      </c>
      <c r="AH60" s="22">
        <v>123427.617</v>
      </c>
      <c r="AI60" s="22">
        <v>126120.682</v>
      </c>
      <c r="AJ60" s="22">
        <v>128817.98</v>
      </c>
      <c r="AK60" s="22">
        <v>131517.867</v>
      </c>
      <c r="AL60" s="22">
        <v>134218.92000000001</v>
      </c>
      <c r="AM60" s="22">
        <v>136920.10699999999</v>
      </c>
      <c r="AN60" s="22">
        <v>139620.17800000001</v>
      </c>
      <c r="AO60" s="22">
        <v>142317.58600000001</v>
      </c>
      <c r="AP60" s="22">
        <v>145010.28200000001</v>
      </c>
      <c r="AQ60" s="22">
        <v>147695.897</v>
      </c>
      <c r="AR60" s="22">
        <v>150371.875</v>
      </c>
      <c r="AS60" s="22">
        <v>153036.024</v>
      </c>
      <c r="AT60" s="22">
        <v>155686.416</v>
      </c>
      <c r="AU60" s="22">
        <v>158322.00599999999</v>
      </c>
      <c r="AV60" s="22">
        <v>160942.55300000001</v>
      </c>
      <c r="AW60" s="22">
        <v>163548.40400000001</v>
      </c>
      <c r="AX60" s="22">
        <v>166139.39300000001</v>
      </c>
      <c r="AY60" s="22">
        <v>166139.39300000001</v>
      </c>
      <c r="AZ60" s="22">
        <v>166139.39300000001</v>
      </c>
      <c r="BA60" s="22">
        <v>166139.39300000001</v>
      </c>
      <c r="BB60" s="22">
        <v>166139.39300000001</v>
      </c>
      <c r="BC60" s="22">
        <v>166139.39300000001</v>
      </c>
      <c r="BD60" s="22">
        <v>166139.39300000001</v>
      </c>
      <c r="BE60" s="22">
        <v>166139.39300000001</v>
      </c>
      <c r="BF60" s="22">
        <v>166139.39300000001</v>
      </c>
      <c r="BG60" s="22">
        <v>166139.39300000001</v>
      </c>
      <c r="BH60" s="22">
        <v>166139.39300000001</v>
      </c>
    </row>
    <row r="61" spans="1:60" x14ac:dyDescent="0.2">
      <c r="A61" t="s">
        <v>651</v>
      </c>
      <c r="B61" t="s">
        <v>622</v>
      </c>
      <c r="C61" t="s">
        <v>598</v>
      </c>
      <c r="D61" t="s">
        <v>653</v>
      </c>
      <c r="E61" t="s">
        <v>653</v>
      </c>
      <c r="F61" t="s">
        <v>653</v>
      </c>
      <c r="G61" t="s">
        <v>653</v>
      </c>
      <c r="H61" t="s">
        <v>654</v>
      </c>
      <c r="I61" t="s">
        <v>652</v>
      </c>
      <c r="J61" s="22">
        <v>811.22299999999996</v>
      </c>
      <c r="K61" s="22">
        <v>814.21799999999996</v>
      </c>
      <c r="L61" s="22">
        <v>815.69100000000003</v>
      </c>
      <c r="M61" s="22">
        <v>816.62800000000004</v>
      </c>
      <c r="N61" s="22">
        <v>818.35400000000004</v>
      </c>
      <c r="O61" s="22">
        <v>821.81700000000001</v>
      </c>
      <c r="P61" s="22">
        <v>827.41099999999994</v>
      </c>
      <c r="Q61" s="22">
        <v>834.81200000000001</v>
      </c>
      <c r="R61" s="22">
        <v>843.34</v>
      </c>
      <c r="S61" s="22">
        <v>851.96699999999998</v>
      </c>
      <c r="T61" s="22">
        <v>859.95</v>
      </c>
      <c r="U61" s="22">
        <v>867.08600000000001</v>
      </c>
      <c r="V61" s="22">
        <v>873.596</v>
      </c>
      <c r="W61" s="22">
        <v>879.71500000000003</v>
      </c>
      <c r="X61" s="22">
        <v>885.80600000000004</v>
      </c>
      <c r="Y61" s="22">
        <v>892.149</v>
      </c>
      <c r="Z61" s="22">
        <v>898.76</v>
      </c>
      <c r="AA61" s="22">
        <v>905.50199999999995</v>
      </c>
      <c r="AB61" s="22">
        <v>912.24099999999999</v>
      </c>
      <c r="AC61" s="22">
        <v>918.75699999999995</v>
      </c>
      <c r="AD61" s="22">
        <v>924.91499999999996</v>
      </c>
      <c r="AE61" s="22">
        <v>930.65499999999997</v>
      </c>
      <c r="AF61" s="22">
        <v>936.02099999999996</v>
      </c>
      <c r="AG61" s="22">
        <v>941.06100000000004</v>
      </c>
      <c r="AH61" s="22">
        <v>945.84299999999996</v>
      </c>
      <c r="AI61" s="22">
        <v>950.43</v>
      </c>
      <c r="AJ61" s="22">
        <v>954.81899999999996</v>
      </c>
      <c r="AK61" s="22">
        <v>958.98500000000001</v>
      </c>
      <c r="AL61" s="22">
        <v>962.95299999999997</v>
      </c>
      <c r="AM61" s="22">
        <v>966.71100000000001</v>
      </c>
      <c r="AN61" s="22">
        <v>970.27</v>
      </c>
      <c r="AO61" s="22">
        <v>973.64</v>
      </c>
      <c r="AP61" s="22">
        <v>976.82600000000002</v>
      </c>
      <c r="AQ61" s="22">
        <v>979.803</v>
      </c>
      <c r="AR61" s="22">
        <v>982.58600000000001</v>
      </c>
      <c r="AS61" s="22">
        <v>985.15</v>
      </c>
      <c r="AT61" s="22">
        <v>987.51300000000003</v>
      </c>
      <c r="AU61" s="22">
        <v>989.65200000000004</v>
      </c>
      <c r="AV61" s="22">
        <v>991.58299999999997</v>
      </c>
      <c r="AW61" s="22">
        <v>993.298</v>
      </c>
      <c r="AX61" s="22">
        <v>994.80100000000004</v>
      </c>
      <c r="AY61" s="22">
        <v>994.80100000000004</v>
      </c>
      <c r="AZ61" s="22">
        <v>994.80100000000004</v>
      </c>
      <c r="BA61" s="22">
        <v>994.80100000000004</v>
      </c>
      <c r="BB61" s="22">
        <v>994.80100000000004</v>
      </c>
      <c r="BC61" s="22">
        <v>994.80100000000004</v>
      </c>
      <c r="BD61" s="22">
        <v>994.80100000000004</v>
      </c>
      <c r="BE61" s="22">
        <v>994.80100000000004</v>
      </c>
      <c r="BF61" s="22">
        <v>994.80100000000004</v>
      </c>
      <c r="BG61" s="22">
        <v>994.80100000000004</v>
      </c>
      <c r="BH61" s="22">
        <v>994.80100000000004</v>
      </c>
    </row>
    <row r="62" spans="1:60" x14ac:dyDescent="0.2">
      <c r="A62" t="s">
        <v>651</v>
      </c>
      <c r="B62" t="s">
        <v>622</v>
      </c>
      <c r="C62" t="s">
        <v>486</v>
      </c>
      <c r="D62" t="s">
        <v>653</v>
      </c>
      <c r="E62" t="s">
        <v>653</v>
      </c>
      <c r="F62" t="s">
        <v>653</v>
      </c>
      <c r="G62" t="s">
        <v>653</v>
      </c>
      <c r="H62" t="s">
        <v>654</v>
      </c>
      <c r="I62" t="s">
        <v>652</v>
      </c>
      <c r="J62" s="22">
        <v>5187.9539999999997</v>
      </c>
      <c r="K62" s="22">
        <v>5200.4790000000003</v>
      </c>
      <c r="L62" s="22">
        <v>5213.3729999999996</v>
      </c>
      <c r="M62" s="22">
        <v>5227.1030000000001</v>
      </c>
      <c r="N62" s="22">
        <v>5242.1850000000004</v>
      </c>
      <c r="O62" s="22">
        <v>5258.9269999999997</v>
      </c>
      <c r="P62" s="22">
        <v>5277.57</v>
      </c>
      <c r="Q62" s="22">
        <v>5298.0140000000001</v>
      </c>
      <c r="R62" s="22">
        <v>5319.902</v>
      </c>
      <c r="S62" s="22">
        <v>5342.6459999999997</v>
      </c>
      <c r="T62" s="22">
        <v>5365.7820000000002</v>
      </c>
      <c r="U62" s="22">
        <v>5389.2420000000002</v>
      </c>
      <c r="V62" s="22">
        <v>5412.98</v>
      </c>
      <c r="W62" s="22">
        <v>5436.616</v>
      </c>
      <c r="X62" s="22">
        <v>5459.7169999999996</v>
      </c>
      <c r="Y62" s="22">
        <v>5481.9660000000003</v>
      </c>
      <c r="Z62" s="22">
        <v>5503.1319999999996</v>
      </c>
      <c r="AA62" s="22">
        <v>5523.2309999999998</v>
      </c>
      <c r="AB62" s="22">
        <v>5542.5169999999998</v>
      </c>
      <c r="AC62" s="22">
        <v>5561.3890000000001</v>
      </c>
      <c r="AD62" s="22">
        <v>5580.1270000000004</v>
      </c>
      <c r="AE62" s="22">
        <v>5598.77</v>
      </c>
      <c r="AF62" s="22">
        <v>5617.1629999999996</v>
      </c>
      <c r="AG62" s="22">
        <v>5635.1620000000003</v>
      </c>
      <c r="AH62" s="22">
        <v>5652.5349999999999</v>
      </c>
      <c r="AI62" s="22">
        <v>5669.1189999999997</v>
      </c>
      <c r="AJ62" s="22">
        <v>5684.8770000000004</v>
      </c>
      <c r="AK62" s="22">
        <v>5699.8239999999996</v>
      </c>
      <c r="AL62" s="22">
        <v>5713.8909999999996</v>
      </c>
      <c r="AM62" s="22">
        <v>5726.9920000000002</v>
      </c>
      <c r="AN62" s="22">
        <v>5739.0950000000003</v>
      </c>
      <c r="AO62" s="22">
        <v>5750.1719999999996</v>
      </c>
      <c r="AP62" s="22">
        <v>5760.268</v>
      </c>
      <c r="AQ62" s="22">
        <v>5769.43</v>
      </c>
      <c r="AR62" s="22">
        <v>5777.7160000000003</v>
      </c>
      <c r="AS62" s="22">
        <v>5785.2139999999999</v>
      </c>
      <c r="AT62" s="22">
        <v>5791.9520000000002</v>
      </c>
      <c r="AU62" s="22">
        <v>5798.018</v>
      </c>
      <c r="AV62" s="22">
        <v>5803.5360000000001</v>
      </c>
      <c r="AW62" s="22">
        <v>5808.6570000000002</v>
      </c>
      <c r="AX62" s="22">
        <v>5813.5290000000005</v>
      </c>
      <c r="AY62" s="22">
        <v>5813.5290000000005</v>
      </c>
      <c r="AZ62" s="22">
        <v>5813.5290000000005</v>
      </c>
      <c r="BA62" s="22">
        <v>5813.5290000000005</v>
      </c>
      <c r="BB62" s="22">
        <v>5813.5290000000005</v>
      </c>
      <c r="BC62" s="22">
        <v>5813.5290000000005</v>
      </c>
      <c r="BD62" s="22">
        <v>5813.5290000000005</v>
      </c>
      <c r="BE62" s="22">
        <v>5813.5290000000005</v>
      </c>
      <c r="BF62" s="22">
        <v>5813.5290000000005</v>
      </c>
      <c r="BG62" s="22">
        <v>5813.5290000000005</v>
      </c>
      <c r="BH62" s="22">
        <v>5813.5290000000005</v>
      </c>
    </row>
    <row r="63" spans="1:60" x14ac:dyDescent="0.2">
      <c r="A63" t="s">
        <v>651</v>
      </c>
      <c r="B63" t="s">
        <v>622</v>
      </c>
      <c r="C63" t="s">
        <v>487</v>
      </c>
      <c r="D63" t="s">
        <v>653</v>
      </c>
      <c r="E63" t="s">
        <v>653</v>
      </c>
      <c r="F63" t="s">
        <v>653</v>
      </c>
      <c r="G63" t="s">
        <v>653</v>
      </c>
      <c r="H63" t="s">
        <v>654</v>
      </c>
      <c r="I63" t="s">
        <v>652</v>
      </c>
      <c r="J63" s="22">
        <v>59608.201000000001</v>
      </c>
      <c r="K63" s="22">
        <v>59911.252</v>
      </c>
      <c r="L63" s="22">
        <v>60225.076000000001</v>
      </c>
      <c r="M63" s="22">
        <v>60550.097000000002</v>
      </c>
      <c r="N63" s="22">
        <v>60886.607000000004</v>
      </c>
      <c r="O63" s="22">
        <v>61233.9</v>
      </c>
      <c r="P63" s="22">
        <v>61592.883999999998</v>
      </c>
      <c r="Q63" s="22">
        <v>61960.95</v>
      </c>
      <c r="R63" s="22">
        <v>62329.567000000003</v>
      </c>
      <c r="S63" s="22">
        <v>62687.521000000001</v>
      </c>
      <c r="T63" s="22">
        <v>63026.74</v>
      </c>
      <c r="U63" s="22">
        <v>63343.576999999997</v>
      </c>
      <c r="V63" s="22">
        <v>63639.873</v>
      </c>
      <c r="W63" s="22">
        <v>63919.917000000001</v>
      </c>
      <c r="X63" s="22">
        <v>64190.637999999999</v>
      </c>
      <c r="Y63" s="22">
        <v>64457.201000000001</v>
      </c>
      <c r="Z63" s="22">
        <v>64720.69</v>
      </c>
      <c r="AA63" s="22">
        <v>64979.548000000003</v>
      </c>
      <c r="AB63" s="22">
        <v>65233.271000000001</v>
      </c>
      <c r="AC63" s="22">
        <v>65480.71</v>
      </c>
      <c r="AD63" s="22">
        <v>65721.164999999994</v>
      </c>
      <c r="AE63" s="22">
        <v>65954.740999999995</v>
      </c>
      <c r="AF63" s="22">
        <v>66182.377999999997</v>
      </c>
      <c r="AG63" s="22">
        <v>66405.222999999998</v>
      </c>
      <c r="AH63" s="22">
        <v>66624.722999999998</v>
      </c>
      <c r="AI63" s="22">
        <v>66841.951000000001</v>
      </c>
      <c r="AJ63" s="22">
        <v>67057.171000000002</v>
      </c>
      <c r="AK63" s="22">
        <v>67270.163</v>
      </c>
      <c r="AL63" s="22">
        <v>67480.850000000006</v>
      </c>
      <c r="AM63" s="22">
        <v>67689.001000000004</v>
      </c>
      <c r="AN63" s="22">
        <v>67894.270999999993</v>
      </c>
      <c r="AO63" s="22">
        <v>68096.620999999999</v>
      </c>
      <c r="AP63" s="22">
        <v>68295.672999999995</v>
      </c>
      <c r="AQ63" s="22">
        <v>68490.278999999995</v>
      </c>
      <c r="AR63" s="22">
        <v>68678.97</v>
      </c>
      <c r="AS63" s="22">
        <v>68860.56</v>
      </c>
      <c r="AT63" s="22">
        <v>69034.687999999995</v>
      </c>
      <c r="AU63" s="22">
        <v>69201.203999999998</v>
      </c>
      <c r="AV63" s="22">
        <v>69359.407999999996</v>
      </c>
      <c r="AW63" s="22">
        <v>69508.593999999997</v>
      </c>
      <c r="AX63" s="22">
        <v>69648.311000000002</v>
      </c>
      <c r="AY63" s="22">
        <v>69648.311000000002</v>
      </c>
      <c r="AZ63" s="22">
        <v>69648.311000000002</v>
      </c>
      <c r="BA63" s="22">
        <v>69648.311000000002</v>
      </c>
      <c r="BB63" s="22">
        <v>69648.311000000002</v>
      </c>
      <c r="BC63" s="22">
        <v>69648.311000000002</v>
      </c>
      <c r="BD63" s="22">
        <v>69648.311000000002</v>
      </c>
      <c r="BE63" s="22">
        <v>69648.311000000002</v>
      </c>
      <c r="BF63" s="22">
        <v>69648.311000000002</v>
      </c>
      <c r="BG63" s="22">
        <v>69648.311000000002</v>
      </c>
      <c r="BH63" s="22">
        <v>69648.311000000002</v>
      </c>
    </row>
    <row r="64" spans="1:60" x14ac:dyDescent="0.2">
      <c r="A64" t="s">
        <v>651</v>
      </c>
      <c r="B64" t="s">
        <v>622</v>
      </c>
      <c r="C64" t="s">
        <v>599</v>
      </c>
      <c r="D64" t="s">
        <v>653</v>
      </c>
      <c r="E64" t="s">
        <v>653</v>
      </c>
      <c r="F64" t="s">
        <v>653</v>
      </c>
      <c r="G64" t="s">
        <v>653</v>
      </c>
      <c r="H64" t="s">
        <v>654</v>
      </c>
      <c r="I64" t="s">
        <v>652</v>
      </c>
      <c r="J64" s="22">
        <v>1231.1220000000001</v>
      </c>
      <c r="K64" s="22">
        <v>1262.259</v>
      </c>
      <c r="L64" s="22">
        <v>1294.4090000000001</v>
      </c>
      <c r="M64" s="22">
        <v>1328.146</v>
      </c>
      <c r="N64" s="22">
        <v>1364.2049999999999</v>
      </c>
      <c r="O64" s="22">
        <v>1403.126</v>
      </c>
      <c r="P64" s="22">
        <v>1444.8440000000001</v>
      </c>
      <c r="Q64" s="22">
        <v>1489.193</v>
      </c>
      <c r="R64" s="22">
        <v>1536.4110000000001</v>
      </c>
      <c r="S64" s="22">
        <v>1586.7539999999999</v>
      </c>
      <c r="T64" s="22">
        <v>1640.21</v>
      </c>
      <c r="U64" s="22">
        <v>1697.1010000000001</v>
      </c>
      <c r="V64" s="22">
        <v>1756.817</v>
      </c>
      <c r="W64" s="22">
        <v>1817.271</v>
      </c>
      <c r="X64" s="22">
        <v>1875.713</v>
      </c>
      <c r="Y64" s="22">
        <v>1930.175</v>
      </c>
      <c r="Z64" s="22">
        <v>1979.7860000000001</v>
      </c>
      <c r="AA64" s="22">
        <v>2025.1369999999999</v>
      </c>
      <c r="AB64" s="22">
        <v>2067.5610000000001</v>
      </c>
      <c r="AC64" s="22">
        <v>2109.0990000000002</v>
      </c>
      <c r="AD64" s="22">
        <v>2151.2890000000002</v>
      </c>
      <c r="AE64" s="22">
        <v>2194.4879999999998</v>
      </c>
      <c r="AF64" s="22">
        <v>2238.2820000000002</v>
      </c>
      <c r="AG64" s="22">
        <v>2282.5340000000001</v>
      </c>
      <c r="AH64" s="22">
        <v>2326.9009999999998</v>
      </c>
      <c r="AI64" s="22">
        <v>2371.1370000000002</v>
      </c>
      <c r="AJ64" s="22">
        <v>2415.3150000000001</v>
      </c>
      <c r="AK64" s="22">
        <v>2459.6170000000002</v>
      </c>
      <c r="AL64" s="22">
        <v>2504.0650000000001</v>
      </c>
      <c r="AM64" s="22">
        <v>2548.6930000000002</v>
      </c>
      <c r="AN64" s="22">
        <v>2593.5140000000001</v>
      </c>
      <c r="AO64" s="22">
        <v>2638.5419999999999</v>
      </c>
      <c r="AP64" s="22">
        <v>2683.7640000000001</v>
      </c>
      <c r="AQ64" s="22">
        <v>2729.2139999999999</v>
      </c>
      <c r="AR64" s="22">
        <v>2774.89</v>
      </c>
      <c r="AS64" s="22">
        <v>2820.808</v>
      </c>
      <c r="AT64" s="22">
        <v>2866.951</v>
      </c>
      <c r="AU64" s="22">
        <v>2913.3009999999999</v>
      </c>
      <c r="AV64" s="22">
        <v>2959.83</v>
      </c>
      <c r="AW64" s="22">
        <v>3006.498</v>
      </c>
      <c r="AX64" s="22">
        <v>3053.2640000000001</v>
      </c>
      <c r="AY64" s="22">
        <v>3053.2640000000001</v>
      </c>
      <c r="AZ64" s="22">
        <v>3053.2640000000001</v>
      </c>
      <c r="BA64" s="22">
        <v>3053.2640000000001</v>
      </c>
      <c r="BB64" s="22">
        <v>3053.2640000000001</v>
      </c>
      <c r="BC64" s="22">
        <v>3053.2640000000001</v>
      </c>
      <c r="BD64" s="22">
        <v>3053.2640000000001</v>
      </c>
      <c r="BE64" s="22">
        <v>3053.2640000000001</v>
      </c>
      <c r="BF64" s="22">
        <v>3053.2640000000001</v>
      </c>
      <c r="BG64" s="22">
        <v>3053.2640000000001</v>
      </c>
      <c r="BH64" s="22">
        <v>3053.2640000000001</v>
      </c>
    </row>
    <row r="65" spans="1:60" x14ac:dyDescent="0.2">
      <c r="A65" t="s">
        <v>651</v>
      </c>
      <c r="B65" t="s">
        <v>622</v>
      </c>
      <c r="C65" t="s">
        <v>600</v>
      </c>
      <c r="D65" t="s">
        <v>653</v>
      </c>
      <c r="E65" t="s">
        <v>653</v>
      </c>
      <c r="F65" t="s">
        <v>653</v>
      </c>
      <c r="G65" t="s">
        <v>653</v>
      </c>
      <c r="H65" t="s">
        <v>654</v>
      </c>
      <c r="I65" t="s">
        <v>652</v>
      </c>
      <c r="J65" s="22">
        <v>1231.8440000000001</v>
      </c>
      <c r="K65" s="22">
        <v>1270.4949999999999</v>
      </c>
      <c r="L65" s="22">
        <v>1311.3489999999999</v>
      </c>
      <c r="M65" s="22">
        <v>1354.194</v>
      </c>
      <c r="N65" s="22">
        <v>1398.5730000000001</v>
      </c>
      <c r="O65" s="22">
        <v>1444.204</v>
      </c>
      <c r="P65" s="22">
        <v>1491.021</v>
      </c>
      <c r="Q65" s="22">
        <v>1539.116</v>
      </c>
      <c r="R65" s="22">
        <v>1588.5719999999999</v>
      </c>
      <c r="S65" s="22">
        <v>1639.56</v>
      </c>
      <c r="T65" s="22">
        <v>1692.1489999999999</v>
      </c>
      <c r="U65" s="22">
        <v>1746.3630000000001</v>
      </c>
      <c r="V65" s="22">
        <v>1802.125</v>
      </c>
      <c r="W65" s="22">
        <v>1859.3240000000001</v>
      </c>
      <c r="X65" s="22">
        <v>1917.8520000000001</v>
      </c>
      <c r="Y65" s="22">
        <v>1977.59</v>
      </c>
      <c r="Z65" s="22">
        <v>2038.501</v>
      </c>
      <c r="AA65" s="22">
        <v>2100.5680000000002</v>
      </c>
      <c r="AB65" s="22">
        <v>2163.7649999999999</v>
      </c>
      <c r="AC65" s="22">
        <v>2228.0749999999998</v>
      </c>
      <c r="AD65" s="22">
        <v>2293.4929999999999</v>
      </c>
      <c r="AE65" s="22">
        <v>2359.9540000000002</v>
      </c>
      <c r="AF65" s="22">
        <v>2427.4229999999998</v>
      </c>
      <c r="AG65" s="22">
        <v>2495.9029999999998</v>
      </c>
      <c r="AH65" s="22">
        <v>2565.346</v>
      </c>
      <c r="AI65" s="22">
        <v>2635.74</v>
      </c>
      <c r="AJ65" s="22">
        <v>2707.0430000000001</v>
      </c>
      <c r="AK65" s="22">
        <v>2779.2249999999999</v>
      </c>
      <c r="AL65" s="22">
        <v>2852.248</v>
      </c>
      <c r="AM65" s="22">
        <v>2926.0749999999998</v>
      </c>
      <c r="AN65" s="22">
        <v>3000.6669999999999</v>
      </c>
      <c r="AO65" s="22">
        <v>3075.9969999999998</v>
      </c>
      <c r="AP65" s="22">
        <v>3151.9960000000001</v>
      </c>
      <c r="AQ65" s="22">
        <v>3228.62</v>
      </c>
      <c r="AR65" s="22">
        <v>3305.7950000000001</v>
      </c>
      <c r="AS65" s="22">
        <v>3383.4749999999999</v>
      </c>
      <c r="AT65" s="22">
        <v>3461.6060000000002</v>
      </c>
      <c r="AU65" s="22">
        <v>3540.1149999999998</v>
      </c>
      <c r="AV65" s="22">
        <v>3618.924</v>
      </c>
      <c r="AW65" s="22">
        <v>3697.953</v>
      </c>
      <c r="AX65" s="22">
        <v>3777.1019999999999</v>
      </c>
      <c r="AY65" s="22">
        <v>3777.1019999999999</v>
      </c>
      <c r="AZ65" s="22">
        <v>3777.1019999999999</v>
      </c>
      <c r="BA65" s="22">
        <v>3777.1019999999999</v>
      </c>
      <c r="BB65" s="22">
        <v>3777.1019999999999</v>
      </c>
      <c r="BC65" s="22">
        <v>3777.1019999999999</v>
      </c>
      <c r="BD65" s="22">
        <v>3777.1019999999999</v>
      </c>
      <c r="BE65" s="22">
        <v>3777.1019999999999</v>
      </c>
      <c r="BF65" s="22">
        <v>3777.1019999999999</v>
      </c>
      <c r="BG65" s="22">
        <v>3777.1019999999999</v>
      </c>
      <c r="BH65" s="22">
        <v>3777.1019999999999</v>
      </c>
    </row>
    <row r="66" spans="1:60" x14ac:dyDescent="0.2">
      <c r="A66" t="s">
        <v>651</v>
      </c>
      <c r="B66" t="s">
        <v>622</v>
      </c>
      <c r="C66" t="s">
        <v>488</v>
      </c>
      <c r="D66" t="s">
        <v>653</v>
      </c>
      <c r="E66" t="s">
        <v>653</v>
      </c>
      <c r="F66" t="s">
        <v>653</v>
      </c>
      <c r="G66" t="s">
        <v>653</v>
      </c>
      <c r="H66" t="s">
        <v>654</v>
      </c>
      <c r="I66" t="s">
        <v>652</v>
      </c>
      <c r="J66" s="22">
        <v>4722.0590000000002</v>
      </c>
      <c r="K66" s="22">
        <v>4672.1620000000003</v>
      </c>
      <c r="L66" s="22">
        <v>4624.88</v>
      </c>
      <c r="M66" s="22">
        <v>4579.0820000000003</v>
      </c>
      <c r="N66" s="22">
        <v>4533.3289999999997</v>
      </c>
      <c r="O66" s="22">
        <v>4486.5469999999996</v>
      </c>
      <c r="P66" s="22">
        <v>4438.8959999999997</v>
      </c>
      <c r="Q66" s="22">
        <v>4390.5349999999999</v>
      </c>
      <c r="R66" s="22">
        <v>4340.5140000000001</v>
      </c>
      <c r="S66" s="22">
        <v>4287.6959999999999</v>
      </c>
      <c r="T66" s="22">
        <v>4231.6610000000001</v>
      </c>
      <c r="U66" s="22">
        <v>4171.2560000000003</v>
      </c>
      <c r="V66" s="22">
        <v>4107.7190000000001</v>
      </c>
      <c r="W66" s="22">
        <v>4045.91</v>
      </c>
      <c r="X66" s="22">
        <v>3992.346</v>
      </c>
      <c r="Y66" s="22">
        <v>3951.5239999999999</v>
      </c>
      <c r="Z66" s="22">
        <v>3925.4050000000002</v>
      </c>
      <c r="AA66" s="22">
        <v>3912.0610000000001</v>
      </c>
      <c r="AB66" s="22">
        <v>3907.1309999999999</v>
      </c>
      <c r="AC66" s="22">
        <v>3904.2040000000002</v>
      </c>
      <c r="AD66" s="22">
        <v>3898.529</v>
      </c>
      <c r="AE66" s="22">
        <v>3888.72</v>
      </c>
      <c r="AF66" s="22">
        <v>3875.91</v>
      </c>
      <c r="AG66" s="22">
        <v>3860.7829999999999</v>
      </c>
      <c r="AH66" s="22">
        <v>3844.8530000000001</v>
      </c>
      <c r="AI66" s="22">
        <v>3829.2179999999998</v>
      </c>
      <c r="AJ66" s="22">
        <v>3813.7649999999999</v>
      </c>
      <c r="AK66" s="22">
        <v>3797.8789999999999</v>
      </c>
      <c r="AL66" s="22">
        <v>3781.6260000000002</v>
      </c>
      <c r="AM66" s="22">
        <v>3765.09</v>
      </c>
      <c r="AN66" s="22">
        <v>3748.35</v>
      </c>
      <c r="AO66" s="22">
        <v>3731.4279999999999</v>
      </c>
      <c r="AP66" s="22">
        <v>3714.3690000000001</v>
      </c>
      <c r="AQ66" s="22">
        <v>3697.2150000000001</v>
      </c>
      <c r="AR66" s="22">
        <v>3680.0129999999999</v>
      </c>
      <c r="AS66" s="22">
        <v>3662.8220000000001</v>
      </c>
      <c r="AT66" s="22">
        <v>3645.6509999999998</v>
      </c>
      <c r="AU66" s="22">
        <v>3628.5010000000002</v>
      </c>
      <c r="AV66" s="22">
        <v>3611.3539999999998</v>
      </c>
      <c r="AW66" s="22">
        <v>3594.1750000000002</v>
      </c>
      <c r="AX66" s="22">
        <v>3576.93</v>
      </c>
      <c r="AY66" s="22">
        <v>3576.93</v>
      </c>
      <c r="AZ66" s="22">
        <v>3576.93</v>
      </c>
      <c r="BA66" s="22">
        <v>3576.93</v>
      </c>
      <c r="BB66" s="22">
        <v>3576.93</v>
      </c>
      <c r="BC66" s="22">
        <v>3576.93</v>
      </c>
      <c r="BD66" s="22">
        <v>3576.93</v>
      </c>
      <c r="BE66" s="22">
        <v>3576.93</v>
      </c>
      <c r="BF66" s="22">
        <v>3576.93</v>
      </c>
      <c r="BG66" s="22">
        <v>3576.93</v>
      </c>
      <c r="BH66" s="22">
        <v>3576.93</v>
      </c>
    </row>
    <row r="67" spans="1:60" x14ac:dyDescent="0.2">
      <c r="A67" t="s">
        <v>651</v>
      </c>
      <c r="B67" t="s">
        <v>622</v>
      </c>
      <c r="C67" t="s">
        <v>489</v>
      </c>
      <c r="D67" t="s">
        <v>653</v>
      </c>
      <c r="E67" t="s">
        <v>653</v>
      </c>
      <c r="F67" t="s">
        <v>653</v>
      </c>
      <c r="G67" t="s">
        <v>653</v>
      </c>
      <c r="H67" t="s">
        <v>654</v>
      </c>
      <c r="I67" t="s">
        <v>652</v>
      </c>
      <c r="J67" s="22">
        <v>81487.756999999998</v>
      </c>
      <c r="K67" s="22">
        <v>81535.847999999998</v>
      </c>
      <c r="L67" s="22">
        <v>81611.868000000002</v>
      </c>
      <c r="M67" s="22">
        <v>81686.494999999995</v>
      </c>
      <c r="N67" s="22">
        <v>81715.659</v>
      </c>
      <c r="O67" s="22">
        <v>81671.233999999997</v>
      </c>
      <c r="P67" s="22">
        <v>81540.353000000003</v>
      </c>
      <c r="Q67" s="22">
        <v>81344.456999999995</v>
      </c>
      <c r="R67" s="22">
        <v>81130.944000000003</v>
      </c>
      <c r="S67" s="22">
        <v>80965.611999999994</v>
      </c>
      <c r="T67" s="22">
        <v>80894.785000000003</v>
      </c>
      <c r="U67" s="22">
        <v>80933.98</v>
      </c>
      <c r="V67" s="22">
        <v>81066.228000000003</v>
      </c>
      <c r="W67" s="22">
        <v>81265.138999999996</v>
      </c>
      <c r="X67" s="22">
        <v>81489.66</v>
      </c>
      <c r="Y67" s="22">
        <v>81707.789000000004</v>
      </c>
      <c r="Z67" s="22">
        <v>81914.672000000006</v>
      </c>
      <c r="AA67" s="22">
        <v>82114.224000000002</v>
      </c>
      <c r="AB67" s="22">
        <v>82293.456999999995</v>
      </c>
      <c r="AC67" s="22">
        <v>82438.638999999996</v>
      </c>
      <c r="AD67" s="22">
        <v>82540.45</v>
      </c>
      <c r="AE67" s="22">
        <v>82590.869000000006</v>
      </c>
      <c r="AF67" s="22">
        <v>82591.766000000003</v>
      </c>
      <c r="AG67" s="22">
        <v>82556.732000000004</v>
      </c>
      <c r="AH67" s="22">
        <v>82506.138999999996</v>
      </c>
      <c r="AI67" s="22">
        <v>82455.043999999994</v>
      </c>
      <c r="AJ67" s="22">
        <v>82407.573999999993</v>
      </c>
      <c r="AK67" s="22">
        <v>82359.998000000007</v>
      </c>
      <c r="AL67" s="22">
        <v>82310.176000000007</v>
      </c>
      <c r="AM67" s="22">
        <v>82253.517000000007</v>
      </c>
      <c r="AN67" s="22">
        <v>82186.736000000004</v>
      </c>
      <c r="AO67" s="22">
        <v>82110.138999999996</v>
      </c>
      <c r="AP67" s="22">
        <v>82025.793000000005</v>
      </c>
      <c r="AQ67" s="22">
        <v>81934.057000000001</v>
      </c>
      <c r="AR67" s="22">
        <v>81835.395999999993</v>
      </c>
      <c r="AS67" s="22">
        <v>81730.116999999998</v>
      </c>
      <c r="AT67" s="22">
        <v>81618.342000000004</v>
      </c>
      <c r="AU67" s="22">
        <v>81499.880999999994</v>
      </c>
      <c r="AV67" s="22">
        <v>81374.31</v>
      </c>
      <c r="AW67" s="22">
        <v>81241.016000000003</v>
      </c>
      <c r="AX67" s="22">
        <v>81099.557000000001</v>
      </c>
      <c r="AY67" s="22">
        <v>81099.557000000001</v>
      </c>
      <c r="AZ67" s="22">
        <v>81099.557000000001</v>
      </c>
      <c r="BA67" s="22">
        <v>81099.557000000001</v>
      </c>
      <c r="BB67" s="22">
        <v>81099.557000000001</v>
      </c>
      <c r="BC67" s="22">
        <v>81099.557000000001</v>
      </c>
      <c r="BD67" s="22">
        <v>81099.557000000001</v>
      </c>
      <c r="BE67" s="22">
        <v>81099.557000000001</v>
      </c>
      <c r="BF67" s="22">
        <v>81099.557000000001</v>
      </c>
      <c r="BG67" s="22">
        <v>81099.557000000001</v>
      </c>
      <c r="BH67" s="22">
        <v>81099.557000000001</v>
      </c>
    </row>
    <row r="68" spans="1:60" x14ac:dyDescent="0.2">
      <c r="A68" t="s">
        <v>651</v>
      </c>
      <c r="B68" t="s">
        <v>622</v>
      </c>
      <c r="C68" t="s">
        <v>490</v>
      </c>
      <c r="D68" t="s">
        <v>653</v>
      </c>
      <c r="E68" t="s">
        <v>653</v>
      </c>
      <c r="F68" t="s">
        <v>653</v>
      </c>
      <c r="G68" t="s">
        <v>653</v>
      </c>
      <c r="H68" t="s">
        <v>654</v>
      </c>
      <c r="I68" t="s">
        <v>652</v>
      </c>
      <c r="J68" s="22">
        <v>18938.761999999999</v>
      </c>
      <c r="K68" s="22">
        <v>19421.605</v>
      </c>
      <c r="L68" s="22">
        <v>19924.522000000001</v>
      </c>
      <c r="M68" s="22">
        <v>20446.781999999999</v>
      </c>
      <c r="N68" s="22">
        <v>20986.536</v>
      </c>
      <c r="O68" s="22">
        <v>21542.008999999998</v>
      </c>
      <c r="P68" s="22">
        <v>22113.424999999999</v>
      </c>
      <c r="Q68" s="22">
        <v>22700.212</v>
      </c>
      <c r="R68" s="22">
        <v>23298.639999999999</v>
      </c>
      <c r="S68" s="22">
        <v>23903.830999999998</v>
      </c>
      <c r="T68" s="22">
        <v>24512.103999999999</v>
      </c>
      <c r="U68" s="22">
        <v>25121.795999999998</v>
      </c>
      <c r="V68" s="22">
        <v>25733.048999999999</v>
      </c>
      <c r="W68" s="22">
        <v>26346.251</v>
      </c>
      <c r="X68" s="22">
        <v>26962.562999999998</v>
      </c>
      <c r="Y68" s="22">
        <v>27582.821</v>
      </c>
      <c r="Z68" s="22">
        <v>28206.727999999999</v>
      </c>
      <c r="AA68" s="22">
        <v>28833.629000000001</v>
      </c>
      <c r="AB68" s="22">
        <v>29463.643</v>
      </c>
      <c r="AC68" s="22">
        <v>30096.97</v>
      </c>
      <c r="AD68" s="22">
        <v>30733.755000000001</v>
      </c>
      <c r="AE68" s="22">
        <v>31374.052</v>
      </c>
      <c r="AF68" s="22">
        <v>32017.825000000001</v>
      </c>
      <c r="AG68" s="22">
        <v>32665.069</v>
      </c>
      <c r="AH68" s="22">
        <v>33315.707999999999</v>
      </c>
      <c r="AI68" s="22">
        <v>33969.758000000002</v>
      </c>
      <c r="AJ68" s="22">
        <v>34627.161</v>
      </c>
      <c r="AK68" s="22">
        <v>35287.968000000001</v>
      </c>
      <c r="AL68" s="22">
        <v>35952.49</v>
      </c>
      <c r="AM68" s="22">
        <v>36621.087</v>
      </c>
      <c r="AN68" s="22">
        <v>37294.019</v>
      </c>
      <c r="AO68" s="22">
        <v>37971.309000000001</v>
      </c>
      <c r="AP68" s="22">
        <v>38652.767</v>
      </c>
      <c r="AQ68" s="22">
        <v>39338.139000000003</v>
      </c>
      <c r="AR68" s="22">
        <v>40027.112999999998</v>
      </c>
      <c r="AS68" s="22">
        <v>40719.336000000003</v>
      </c>
      <c r="AT68" s="22">
        <v>41414.510999999999</v>
      </c>
      <c r="AU68" s="22">
        <v>42112.438999999998</v>
      </c>
      <c r="AV68" s="22">
        <v>42813.023000000001</v>
      </c>
      <c r="AW68" s="22">
        <v>43516.216999999997</v>
      </c>
      <c r="AX68" s="22">
        <v>44221.824000000001</v>
      </c>
      <c r="AY68" s="22">
        <v>44221.824000000001</v>
      </c>
      <c r="AZ68" s="22">
        <v>44221.824000000001</v>
      </c>
      <c r="BA68" s="22">
        <v>44221.824000000001</v>
      </c>
      <c r="BB68" s="22">
        <v>44221.824000000001</v>
      </c>
      <c r="BC68" s="22">
        <v>44221.824000000001</v>
      </c>
      <c r="BD68" s="22">
        <v>44221.824000000001</v>
      </c>
      <c r="BE68" s="22">
        <v>44221.824000000001</v>
      </c>
      <c r="BF68" s="22">
        <v>44221.824000000001</v>
      </c>
      <c r="BG68" s="22">
        <v>44221.824000000001</v>
      </c>
      <c r="BH68" s="22">
        <v>44221.824000000001</v>
      </c>
    </row>
    <row r="69" spans="1:60" x14ac:dyDescent="0.2">
      <c r="A69" t="s">
        <v>651</v>
      </c>
      <c r="B69" t="s">
        <v>622</v>
      </c>
      <c r="C69" t="s">
        <v>491</v>
      </c>
      <c r="D69" t="s">
        <v>653</v>
      </c>
      <c r="E69" t="s">
        <v>653</v>
      </c>
      <c r="F69" t="s">
        <v>653</v>
      </c>
      <c r="G69" t="s">
        <v>653</v>
      </c>
      <c r="H69" t="s">
        <v>654</v>
      </c>
      <c r="I69" t="s">
        <v>652</v>
      </c>
      <c r="J69" s="22">
        <v>11142.119000000001</v>
      </c>
      <c r="K69" s="22">
        <v>11184.397999999999</v>
      </c>
      <c r="L69" s="22">
        <v>11216.799000000001</v>
      </c>
      <c r="M69" s="22">
        <v>11243.566999999999</v>
      </c>
      <c r="N69" s="22">
        <v>11270.476000000001</v>
      </c>
      <c r="O69" s="22">
        <v>11301.204</v>
      </c>
      <c r="P69" s="22">
        <v>11338.77</v>
      </c>
      <c r="Q69" s="22">
        <v>11380.897000000001</v>
      </c>
      <c r="R69" s="22">
        <v>11419.647000000001</v>
      </c>
      <c r="S69" s="22">
        <v>11443.828</v>
      </c>
      <c r="T69" s="22">
        <v>11446.004999999999</v>
      </c>
      <c r="U69" s="22">
        <v>11422.805</v>
      </c>
      <c r="V69" s="22">
        <v>11378.257</v>
      </c>
      <c r="W69" s="22">
        <v>11321.3</v>
      </c>
      <c r="X69" s="22">
        <v>11264.726000000001</v>
      </c>
      <c r="Y69" s="22">
        <v>11217.8</v>
      </c>
      <c r="Z69" s="22">
        <v>11183.716</v>
      </c>
      <c r="AA69" s="22">
        <v>11159.772999999999</v>
      </c>
      <c r="AB69" s="22">
        <v>11142.161</v>
      </c>
      <c r="AC69" s="22">
        <v>11124.602999999999</v>
      </c>
      <c r="AD69" s="22">
        <v>11102.572</v>
      </c>
      <c r="AE69" s="22">
        <v>11075.319</v>
      </c>
      <c r="AF69" s="22">
        <v>11044.663</v>
      </c>
      <c r="AG69" s="22">
        <v>11011.602000000001</v>
      </c>
      <c r="AH69" s="22">
        <v>10977.842000000001</v>
      </c>
      <c r="AI69" s="22">
        <v>10944.624</v>
      </c>
      <c r="AJ69" s="22">
        <v>10912.058000000001</v>
      </c>
      <c r="AK69" s="22">
        <v>10879.691999999999</v>
      </c>
      <c r="AL69" s="22">
        <v>10847.537</v>
      </c>
      <c r="AM69" s="22">
        <v>10815.536</v>
      </c>
      <c r="AN69" s="22">
        <v>10783.625</v>
      </c>
      <c r="AO69" s="22">
        <v>10751.812</v>
      </c>
      <c r="AP69" s="22">
        <v>10720.084000000001</v>
      </c>
      <c r="AQ69" s="22">
        <v>10688.329</v>
      </c>
      <c r="AR69" s="22">
        <v>10656.384</v>
      </c>
      <c r="AS69" s="22">
        <v>10624.074000000001</v>
      </c>
      <c r="AT69" s="22">
        <v>10591.302</v>
      </c>
      <c r="AU69" s="22">
        <v>10557.941999999999</v>
      </c>
      <c r="AV69" s="22">
        <v>10523.758</v>
      </c>
      <c r="AW69" s="22">
        <v>10488.486999999999</v>
      </c>
      <c r="AX69" s="22">
        <v>10451.869000000001</v>
      </c>
      <c r="AY69" s="22">
        <v>10451.869000000001</v>
      </c>
      <c r="AZ69" s="22">
        <v>10451.869000000001</v>
      </c>
      <c r="BA69" s="22">
        <v>10451.869000000001</v>
      </c>
      <c r="BB69" s="22">
        <v>10451.869000000001</v>
      </c>
      <c r="BC69" s="22">
        <v>10451.869000000001</v>
      </c>
      <c r="BD69" s="22">
        <v>10451.869000000001</v>
      </c>
      <c r="BE69" s="22">
        <v>10451.869000000001</v>
      </c>
      <c r="BF69" s="22">
        <v>10451.869000000001</v>
      </c>
      <c r="BG69" s="22">
        <v>10451.869000000001</v>
      </c>
      <c r="BH69" s="22">
        <v>10451.869000000001</v>
      </c>
    </row>
    <row r="70" spans="1:60" x14ac:dyDescent="0.2">
      <c r="A70" t="s">
        <v>651</v>
      </c>
      <c r="B70" t="s">
        <v>622</v>
      </c>
      <c r="C70" t="s">
        <v>601</v>
      </c>
      <c r="D70" t="s">
        <v>653</v>
      </c>
      <c r="E70" t="s">
        <v>653</v>
      </c>
      <c r="F70" t="s">
        <v>653</v>
      </c>
      <c r="G70" t="s">
        <v>653</v>
      </c>
      <c r="H70" t="s">
        <v>654</v>
      </c>
      <c r="I70" t="s">
        <v>652</v>
      </c>
      <c r="J70" s="22">
        <v>101.619</v>
      </c>
      <c r="K70" s="22">
        <v>101.849</v>
      </c>
      <c r="L70" s="22">
        <v>102.1</v>
      </c>
      <c r="M70" s="22">
        <v>102.375</v>
      </c>
      <c r="N70" s="22">
        <v>102.65600000000001</v>
      </c>
      <c r="O70" s="22">
        <v>102.949</v>
      </c>
      <c r="P70" s="22">
        <v>103.259</v>
      </c>
      <c r="Q70" s="22">
        <v>103.586</v>
      </c>
      <c r="R70" s="22">
        <v>103.93</v>
      </c>
      <c r="S70" s="22">
        <v>104.29600000000001</v>
      </c>
      <c r="T70" s="22">
        <v>104.67700000000001</v>
      </c>
      <c r="U70" s="22">
        <v>105.075</v>
      </c>
      <c r="V70" s="22">
        <v>105.48099999999999</v>
      </c>
      <c r="W70" s="22">
        <v>105.90900000000001</v>
      </c>
      <c r="X70" s="22">
        <v>106.36</v>
      </c>
      <c r="Y70" s="22">
        <v>106.82299999999999</v>
      </c>
      <c r="Z70" s="22">
        <v>107.31699999999999</v>
      </c>
      <c r="AA70" s="22">
        <v>107.825</v>
      </c>
      <c r="AB70" s="22">
        <v>108.339</v>
      </c>
      <c r="AC70" s="22">
        <v>108.825</v>
      </c>
      <c r="AD70" s="22">
        <v>109.30800000000001</v>
      </c>
      <c r="AE70" s="22">
        <v>109.761</v>
      </c>
      <c r="AF70" s="22">
        <v>110.17</v>
      </c>
      <c r="AG70" s="22">
        <v>110.556</v>
      </c>
      <c r="AH70" s="22">
        <v>110.89400000000001</v>
      </c>
      <c r="AI70" s="22">
        <v>111.18600000000001</v>
      </c>
      <c r="AJ70" s="22">
        <v>111.437</v>
      </c>
      <c r="AK70" s="22">
        <v>111.63</v>
      </c>
      <c r="AL70" s="22">
        <v>111.785</v>
      </c>
      <c r="AM70" s="22">
        <v>111.914</v>
      </c>
      <c r="AN70" s="22">
        <v>112.024</v>
      </c>
      <c r="AO70" s="22">
        <v>112.11199999999999</v>
      </c>
      <c r="AP70" s="22">
        <v>112.18</v>
      </c>
      <c r="AQ70" s="22">
        <v>112.22499999999999</v>
      </c>
      <c r="AR70" s="22">
        <v>112.25</v>
      </c>
      <c r="AS70" s="22">
        <v>112.255</v>
      </c>
      <c r="AT70" s="22">
        <v>112.245</v>
      </c>
      <c r="AU70" s="22">
        <v>112.20699999999999</v>
      </c>
      <c r="AV70" s="22">
        <v>112.148</v>
      </c>
      <c r="AW70" s="22">
        <v>112.07</v>
      </c>
      <c r="AX70" s="22">
        <v>111.97199999999999</v>
      </c>
      <c r="AY70" s="22">
        <v>111.97199999999999</v>
      </c>
      <c r="AZ70" s="22">
        <v>111.97199999999999</v>
      </c>
      <c r="BA70" s="22">
        <v>111.97199999999999</v>
      </c>
      <c r="BB70" s="22">
        <v>111.97199999999999</v>
      </c>
      <c r="BC70" s="22">
        <v>111.97199999999999</v>
      </c>
      <c r="BD70" s="22">
        <v>111.97199999999999</v>
      </c>
      <c r="BE70" s="22">
        <v>111.97199999999999</v>
      </c>
      <c r="BF70" s="22">
        <v>111.97199999999999</v>
      </c>
      <c r="BG70" s="22">
        <v>111.97199999999999</v>
      </c>
      <c r="BH70" s="22">
        <v>111.97199999999999</v>
      </c>
    </row>
    <row r="71" spans="1:60" x14ac:dyDescent="0.2">
      <c r="A71" t="s">
        <v>651</v>
      </c>
      <c r="B71" t="s">
        <v>622</v>
      </c>
      <c r="C71" t="s">
        <v>492</v>
      </c>
      <c r="D71" t="s">
        <v>653</v>
      </c>
      <c r="E71" t="s">
        <v>653</v>
      </c>
      <c r="F71" t="s">
        <v>653</v>
      </c>
      <c r="G71" t="s">
        <v>653</v>
      </c>
      <c r="H71" t="s">
        <v>654</v>
      </c>
      <c r="I71" t="s">
        <v>652</v>
      </c>
      <c r="J71" s="22">
        <v>11650.743</v>
      </c>
      <c r="K71" s="22">
        <v>11924.946</v>
      </c>
      <c r="L71" s="22">
        <v>12208.848</v>
      </c>
      <c r="M71" s="22">
        <v>12500.477999999999</v>
      </c>
      <c r="N71" s="22">
        <v>12796.924999999999</v>
      </c>
      <c r="O71" s="22">
        <v>13096.028</v>
      </c>
      <c r="P71" s="22">
        <v>13397.008</v>
      </c>
      <c r="Q71" s="22">
        <v>13700.286</v>
      </c>
      <c r="R71" s="22">
        <v>14006.366</v>
      </c>
      <c r="S71" s="22">
        <v>14316.208000000001</v>
      </c>
      <c r="T71" s="22">
        <v>14630.416999999999</v>
      </c>
      <c r="U71" s="22">
        <v>14948.919</v>
      </c>
      <c r="V71" s="22">
        <v>15271.056</v>
      </c>
      <c r="W71" s="22">
        <v>15596.214</v>
      </c>
      <c r="X71" s="22">
        <v>15923.558999999999</v>
      </c>
      <c r="Y71" s="22">
        <v>16252.429</v>
      </c>
      <c r="Z71" s="22">
        <v>16582.469000000001</v>
      </c>
      <c r="AA71" s="22">
        <v>16913.503000000001</v>
      </c>
      <c r="AB71" s="22">
        <v>17245.346000000001</v>
      </c>
      <c r="AC71" s="22">
        <v>17577.842000000001</v>
      </c>
      <c r="AD71" s="22">
        <v>17910.812000000002</v>
      </c>
      <c r="AE71" s="22">
        <v>18243.995999999999</v>
      </c>
      <c r="AF71" s="22">
        <v>18577.063999999998</v>
      </c>
      <c r="AG71" s="22">
        <v>18909.715</v>
      </c>
      <c r="AH71" s="22">
        <v>19241.632000000001</v>
      </c>
      <c r="AI71" s="22">
        <v>19572.502</v>
      </c>
      <c r="AJ71" s="22">
        <v>19902.106</v>
      </c>
      <c r="AK71" s="22">
        <v>20230.191999999999</v>
      </c>
      <c r="AL71" s="22">
        <v>20556.505000000001</v>
      </c>
      <c r="AM71" s="22">
        <v>20880.764999999999</v>
      </c>
      <c r="AN71" s="22">
        <v>21202.725999999999</v>
      </c>
      <c r="AO71" s="22">
        <v>21522.172999999999</v>
      </c>
      <c r="AP71" s="22">
        <v>21838.955999999998</v>
      </c>
      <c r="AQ71" s="22">
        <v>22152.941999999999</v>
      </c>
      <c r="AR71" s="22">
        <v>22464.076000000001</v>
      </c>
      <c r="AS71" s="22">
        <v>22772.246999999999</v>
      </c>
      <c r="AT71" s="22">
        <v>23077.355</v>
      </c>
      <c r="AU71" s="22">
        <v>23379.241999999998</v>
      </c>
      <c r="AV71" s="22">
        <v>23677.796999999999</v>
      </c>
      <c r="AW71" s="22">
        <v>23972.906999999999</v>
      </c>
      <c r="AX71" s="22">
        <v>24264.472000000002</v>
      </c>
      <c r="AY71" s="22">
        <v>24264.472000000002</v>
      </c>
      <c r="AZ71" s="22">
        <v>24264.472000000002</v>
      </c>
      <c r="BA71" s="22">
        <v>24264.472000000002</v>
      </c>
      <c r="BB71" s="22">
        <v>24264.472000000002</v>
      </c>
      <c r="BC71" s="22">
        <v>24264.472000000002</v>
      </c>
      <c r="BD71" s="22">
        <v>24264.472000000002</v>
      </c>
      <c r="BE71" s="22">
        <v>24264.472000000002</v>
      </c>
      <c r="BF71" s="22">
        <v>24264.472000000002</v>
      </c>
      <c r="BG71" s="22">
        <v>24264.472000000002</v>
      </c>
      <c r="BH71" s="22">
        <v>24264.472000000002</v>
      </c>
    </row>
    <row r="72" spans="1:60" x14ac:dyDescent="0.2">
      <c r="A72" t="s">
        <v>651</v>
      </c>
      <c r="B72" t="s">
        <v>622</v>
      </c>
      <c r="C72" t="s">
        <v>493</v>
      </c>
      <c r="D72" t="s">
        <v>653</v>
      </c>
      <c r="E72" t="s">
        <v>653</v>
      </c>
      <c r="F72" t="s">
        <v>653</v>
      </c>
      <c r="G72" t="s">
        <v>653</v>
      </c>
      <c r="H72" t="s">
        <v>654</v>
      </c>
      <c r="I72" t="s">
        <v>652</v>
      </c>
      <c r="J72" s="22">
        <v>8808.5460000000003</v>
      </c>
      <c r="K72" s="22">
        <v>8971.1389999999992</v>
      </c>
      <c r="L72" s="22">
        <v>9137.3449999999993</v>
      </c>
      <c r="M72" s="22">
        <v>9309.848</v>
      </c>
      <c r="N72" s="22">
        <v>9490.2289999999994</v>
      </c>
      <c r="O72" s="22">
        <v>9679.7450000000008</v>
      </c>
      <c r="P72" s="22">
        <v>9881.4279999999999</v>
      </c>
      <c r="Q72" s="22">
        <v>10096.727000000001</v>
      </c>
      <c r="R72" s="22">
        <v>10323.142</v>
      </c>
      <c r="S72" s="22">
        <v>10556.523999999999</v>
      </c>
      <c r="T72" s="22">
        <v>10794.17</v>
      </c>
      <c r="U72" s="22">
        <v>11035.17</v>
      </c>
      <c r="V72" s="22">
        <v>11281.468999999999</v>
      </c>
      <c r="W72" s="22">
        <v>11536.615</v>
      </c>
      <c r="X72" s="22">
        <v>11805.509</v>
      </c>
      <c r="Y72" s="22">
        <v>12091.532999999999</v>
      </c>
      <c r="Z72" s="22">
        <v>12395.924000000001</v>
      </c>
      <c r="AA72" s="22">
        <v>12717.175999999999</v>
      </c>
      <c r="AB72" s="22">
        <v>13052.608</v>
      </c>
      <c r="AC72" s="22">
        <v>13398.18</v>
      </c>
      <c r="AD72" s="22">
        <v>13750.825999999999</v>
      </c>
      <c r="AE72" s="22">
        <v>14109.66</v>
      </c>
      <c r="AF72" s="22">
        <v>14475.130999999999</v>
      </c>
      <c r="AG72" s="22">
        <v>14847.144</v>
      </c>
      <c r="AH72" s="22">
        <v>15225.927</v>
      </c>
      <c r="AI72" s="22">
        <v>15611.6</v>
      </c>
      <c r="AJ72" s="22">
        <v>16003.772000000001</v>
      </c>
      <c r="AK72" s="22">
        <v>16401.917000000001</v>
      </c>
      <c r="AL72" s="22">
        <v>16805.924999999999</v>
      </c>
      <c r="AM72" s="22">
        <v>17215.775000000001</v>
      </c>
      <c r="AN72" s="22">
        <v>17631.38</v>
      </c>
      <c r="AO72" s="22">
        <v>18052.55</v>
      </c>
      <c r="AP72" s="22">
        <v>18479.052</v>
      </c>
      <c r="AQ72" s="22">
        <v>18910.686000000002</v>
      </c>
      <c r="AR72" s="22">
        <v>19347.252</v>
      </c>
      <c r="AS72" s="22">
        <v>19788.558000000001</v>
      </c>
      <c r="AT72" s="22">
        <v>20234.399000000001</v>
      </c>
      <c r="AU72" s="22">
        <v>20684.603999999999</v>
      </c>
      <c r="AV72" s="22">
        <v>21139.017</v>
      </c>
      <c r="AW72" s="22">
        <v>21597.511999999999</v>
      </c>
      <c r="AX72" s="22">
        <v>22059.928</v>
      </c>
      <c r="AY72" s="22">
        <v>22059.928</v>
      </c>
      <c r="AZ72" s="22">
        <v>22059.928</v>
      </c>
      <c r="BA72" s="22">
        <v>22059.928</v>
      </c>
      <c r="BB72" s="22">
        <v>22059.928</v>
      </c>
      <c r="BC72" s="22">
        <v>22059.928</v>
      </c>
      <c r="BD72" s="22">
        <v>22059.928</v>
      </c>
      <c r="BE72" s="22">
        <v>22059.928</v>
      </c>
      <c r="BF72" s="22">
        <v>22059.928</v>
      </c>
      <c r="BG72" s="22">
        <v>22059.928</v>
      </c>
      <c r="BH72" s="22">
        <v>22059.928</v>
      </c>
    </row>
    <row r="73" spans="1:60" x14ac:dyDescent="0.2">
      <c r="A73" t="s">
        <v>651</v>
      </c>
      <c r="B73" t="s">
        <v>622</v>
      </c>
      <c r="C73" t="s">
        <v>493</v>
      </c>
      <c r="D73" t="s">
        <v>653</v>
      </c>
      <c r="E73" t="s">
        <v>653</v>
      </c>
      <c r="F73" t="s">
        <v>653</v>
      </c>
      <c r="G73" t="s">
        <v>653</v>
      </c>
      <c r="H73" t="s">
        <v>654</v>
      </c>
      <c r="I73" t="s">
        <v>652</v>
      </c>
      <c r="J73" s="22">
        <v>1243.229</v>
      </c>
      <c r="K73" s="22">
        <v>1267.5119999999999</v>
      </c>
      <c r="L73" s="22">
        <v>1293.5229999999999</v>
      </c>
      <c r="M73" s="22">
        <v>1321.202</v>
      </c>
      <c r="N73" s="22">
        <v>1350.345</v>
      </c>
      <c r="O73" s="22">
        <v>1380.838</v>
      </c>
      <c r="P73" s="22">
        <v>1412.6690000000001</v>
      </c>
      <c r="Q73" s="22">
        <v>1445.9580000000001</v>
      </c>
      <c r="R73" s="22">
        <v>1480.8409999999999</v>
      </c>
      <c r="S73" s="22">
        <v>1517.4480000000001</v>
      </c>
      <c r="T73" s="22">
        <v>1555.88</v>
      </c>
      <c r="U73" s="22">
        <v>1596.154</v>
      </c>
      <c r="V73" s="22">
        <v>1638.1389999999999</v>
      </c>
      <c r="W73" s="22">
        <v>1681.4949999999999</v>
      </c>
      <c r="X73" s="22">
        <v>1725.7439999999999</v>
      </c>
      <c r="Y73" s="22">
        <v>1770.5260000000001</v>
      </c>
      <c r="Z73" s="22">
        <v>1815.6980000000001</v>
      </c>
      <c r="AA73" s="22">
        <v>1861.2829999999999</v>
      </c>
      <c r="AB73" s="22">
        <v>1907.268</v>
      </c>
      <c r="AC73" s="22">
        <v>1953.723</v>
      </c>
      <c r="AD73" s="22">
        <v>2000.694</v>
      </c>
      <c r="AE73" s="22">
        <v>2048.1390000000001</v>
      </c>
      <c r="AF73" s="22">
        <v>2096.009</v>
      </c>
      <c r="AG73" s="22">
        <v>2144.2469999999998</v>
      </c>
      <c r="AH73" s="22">
        <v>2192.88</v>
      </c>
      <c r="AI73" s="22">
        <v>2241.8649999999998</v>
      </c>
      <c r="AJ73" s="22">
        <v>2291.1990000000001</v>
      </c>
      <c r="AK73" s="22">
        <v>2340.8939999999998</v>
      </c>
      <c r="AL73" s="22">
        <v>2390.982</v>
      </c>
      <c r="AM73" s="22">
        <v>2441.5320000000002</v>
      </c>
      <c r="AN73" s="22">
        <v>2492.58</v>
      </c>
      <c r="AO73" s="22">
        <v>2544.12</v>
      </c>
      <c r="AP73" s="22">
        <v>2596.172</v>
      </c>
      <c r="AQ73" s="22">
        <v>2648.7339999999999</v>
      </c>
      <c r="AR73" s="22">
        <v>2701.8249999999998</v>
      </c>
      <c r="AS73" s="22">
        <v>2755.473</v>
      </c>
      <c r="AT73" s="22">
        <v>2809.6610000000001</v>
      </c>
      <c r="AU73" s="22">
        <v>2864.364</v>
      </c>
      <c r="AV73" s="22">
        <v>2919.5520000000001</v>
      </c>
      <c r="AW73" s="22">
        <v>2975.1680000000001</v>
      </c>
      <c r="AX73" s="22">
        <v>3031.1959999999999</v>
      </c>
      <c r="AY73" s="22">
        <v>3031.1959999999999</v>
      </c>
      <c r="AZ73" s="22">
        <v>3031.1959999999999</v>
      </c>
      <c r="BA73" s="22">
        <v>3031.1959999999999</v>
      </c>
      <c r="BB73" s="22">
        <v>3031.1959999999999</v>
      </c>
      <c r="BC73" s="22">
        <v>3031.1959999999999</v>
      </c>
      <c r="BD73" s="22">
        <v>3031.1959999999999</v>
      </c>
      <c r="BE73" s="22">
        <v>3031.1959999999999</v>
      </c>
      <c r="BF73" s="22">
        <v>3031.1959999999999</v>
      </c>
      <c r="BG73" s="22">
        <v>3031.1959999999999</v>
      </c>
      <c r="BH73" s="22">
        <v>3031.1959999999999</v>
      </c>
    </row>
    <row r="74" spans="1:60" x14ac:dyDescent="0.2">
      <c r="A74" t="s">
        <v>651</v>
      </c>
      <c r="B74" t="s">
        <v>622</v>
      </c>
      <c r="C74" t="s">
        <v>495</v>
      </c>
      <c r="D74" t="s">
        <v>653</v>
      </c>
      <c r="E74" t="s">
        <v>653</v>
      </c>
      <c r="F74" t="s">
        <v>653</v>
      </c>
      <c r="G74" t="s">
        <v>653</v>
      </c>
      <c r="H74" t="s">
        <v>654</v>
      </c>
      <c r="I74" t="s">
        <v>652</v>
      </c>
      <c r="J74" s="22">
        <v>753.30100000000004</v>
      </c>
      <c r="K74" s="22">
        <v>752.26300000000003</v>
      </c>
      <c r="L74" s="22">
        <v>751.88400000000001</v>
      </c>
      <c r="M74" s="22">
        <v>751.85699999999997</v>
      </c>
      <c r="N74" s="22">
        <v>751.65200000000004</v>
      </c>
      <c r="O74" s="22">
        <v>750.94600000000003</v>
      </c>
      <c r="P74" s="22">
        <v>749.601</v>
      </c>
      <c r="Q74" s="22">
        <v>747.86900000000003</v>
      </c>
      <c r="R74" s="22">
        <v>746.31399999999996</v>
      </c>
      <c r="S74" s="22">
        <v>745.69299999999998</v>
      </c>
      <c r="T74" s="22">
        <v>746.55600000000004</v>
      </c>
      <c r="U74" s="22">
        <v>749.1</v>
      </c>
      <c r="V74" s="22">
        <v>753.09100000000001</v>
      </c>
      <c r="W74" s="22">
        <v>758.08100000000002</v>
      </c>
      <c r="X74" s="22">
        <v>763.39300000000003</v>
      </c>
      <c r="Y74" s="22">
        <v>768.51400000000001</v>
      </c>
      <c r="Z74" s="22">
        <v>773.303</v>
      </c>
      <c r="AA74" s="22">
        <v>777.85900000000004</v>
      </c>
      <c r="AB74" s="22">
        <v>782.22500000000002</v>
      </c>
      <c r="AC74" s="22">
        <v>786.50800000000004</v>
      </c>
      <c r="AD74" s="22">
        <v>790.78200000000004</v>
      </c>
      <c r="AE74" s="22">
        <v>795.02200000000005</v>
      </c>
      <c r="AF74" s="22">
        <v>799.14599999999996</v>
      </c>
      <c r="AG74" s="22">
        <v>803.11900000000003</v>
      </c>
      <c r="AH74" s="22">
        <v>806.91399999999999</v>
      </c>
      <c r="AI74" s="22">
        <v>810.50099999999998</v>
      </c>
      <c r="AJ74" s="22">
        <v>813.86099999999999</v>
      </c>
      <c r="AK74" s="22">
        <v>816.98800000000006</v>
      </c>
      <c r="AL74" s="22">
        <v>819.88099999999997</v>
      </c>
      <c r="AM74" s="22">
        <v>822.55399999999997</v>
      </c>
      <c r="AN74" s="22">
        <v>824.98199999999997</v>
      </c>
      <c r="AO74" s="22">
        <v>827.197</v>
      </c>
      <c r="AP74" s="22">
        <v>829.16600000000005</v>
      </c>
      <c r="AQ74" s="22">
        <v>830.88900000000001</v>
      </c>
      <c r="AR74" s="22">
        <v>832.33299999999997</v>
      </c>
      <c r="AS74" s="22">
        <v>833.48900000000003</v>
      </c>
      <c r="AT74" s="22">
        <v>834.35199999999998</v>
      </c>
      <c r="AU74" s="22">
        <v>834.928</v>
      </c>
      <c r="AV74" s="22">
        <v>835.23299999999995</v>
      </c>
      <c r="AW74" s="22">
        <v>835.28800000000001</v>
      </c>
      <c r="AX74" s="22">
        <v>835.11900000000003</v>
      </c>
      <c r="AY74" s="22">
        <v>835.11900000000003</v>
      </c>
      <c r="AZ74" s="22">
        <v>835.11900000000003</v>
      </c>
      <c r="BA74" s="22">
        <v>835.11900000000003</v>
      </c>
      <c r="BB74" s="22">
        <v>835.11900000000003</v>
      </c>
      <c r="BC74" s="22">
        <v>835.11900000000003</v>
      </c>
      <c r="BD74" s="22">
        <v>835.11900000000003</v>
      </c>
      <c r="BE74" s="22">
        <v>835.11900000000003</v>
      </c>
      <c r="BF74" s="22">
        <v>835.11900000000003</v>
      </c>
      <c r="BG74" s="22">
        <v>835.11900000000003</v>
      </c>
      <c r="BH74" s="22">
        <v>835.11900000000003</v>
      </c>
    </row>
    <row r="75" spans="1:60" x14ac:dyDescent="0.2">
      <c r="A75" t="s">
        <v>651</v>
      </c>
      <c r="B75" t="s">
        <v>622</v>
      </c>
      <c r="C75" t="s">
        <v>496</v>
      </c>
      <c r="D75" t="s">
        <v>653</v>
      </c>
      <c r="E75" t="s">
        <v>653</v>
      </c>
      <c r="F75" t="s">
        <v>653</v>
      </c>
      <c r="G75" t="s">
        <v>653</v>
      </c>
      <c r="H75" t="s">
        <v>654</v>
      </c>
      <c r="I75" t="s">
        <v>652</v>
      </c>
      <c r="J75" s="22">
        <v>8549.2000000000007</v>
      </c>
      <c r="K75" s="22">
        <v>8692.5669999999991</v>
      </c>
      <c r="L75" s="22">
        <v>8834.7330000000002</v>
      </c>
      <c r="M75" s="22">
        <v>8976.5519999999997</v>
      </c>
      <c r="N75" s="22">
        <v>9119.1779999999999</v>
      </c>
      <c r="O75" s="22">
        <v>9263.4040000000005</v>
      </c>
      <c r="P75" s="22">
        <v>9409.4570000000003</v>
      </c>
      <c r="Q75" s="22">
        <v>9556.8889999999992</v>
      </c>
      <c r="R75" s="22">
        <v>9705.0290000000005</v>
      </c>
      <c r="S75" s="22">
        <v>9852.8700000000008</v>
      </c>
      <c r="T75" s="22">
        <v>9999.6170000000002</v>
      </c>
      <c r="U75" s="22">
        <v>10145.054</v>
      </c>
      <c r="V75" s="22">
        <v>10289.209999999999</v>
      </c>
      <c r="W75" s="22">
        <v>10431.776</v>
      </c>
      <c r="X75" s="22">
        <v>10572.466</v>
      </c>
      <c r="Y75" s="22">
        <v>10711.061</v>
      </c>
      <c r="Z75" s="22">
        <v>10847.334000000001</v>
      </c>
      <c r="AA75" s="22">
        <v>10981.228999999999</v>
      </c>
      <c r="AB75" s="22">
        <v>11112.945</v>
      </c>
      <c r="AC75" s="22">
        <v>11242.856</v>
      </c>
      <c r="AD75" s="22">
        <v>11371.184999999999</v>
      </c>
      <c r="AE75" s="22">
        <v>11497.950999999999</v>
      </c>
      <c r="AF75" s="22">
        <v>11622.998</v>
      </c>
      <c r="AG75" s="22">
        <v>11746.163</v>
      </c>
      <c r="AH75" s="22">
        <v>11867.239</v>
      </c>
      <c r="AI75" s="22">
        <v>11986.045</v>
      </c>
      <c r="AJ75" s="22">
        <v>12102.492</v>
      </c>
      <c r="AK75" s="22">
        <v>12216.575000000001</v>
      </c>
      <c r="AL75" s="22">
        <v>12328.207</v>
      </c>
      <c r="AM75" s="22">
        <v>12437.358</v>
      </c>
      <c r="AN75" s="22">
        <v>12543.964</v>
      </c>
      <c r="AO75" s="22">
        <v>12647.964</v>
      </c>
      <c r="AP75" s="22">
        <v>12749.288</v>
      </c>
      <c r="AQ75" s="22">
        <v>12847.84</v>
      </c>
      <c r="AR75" s="22">
        <v>12943.529</v>
      </c>
      <c r="AS75" s="22">
        <v>13036.257</v>
      </c>
      <c r="AT75" s="22">
        <v>13125.966</v>
      </c>
      <c r="AU75" s="22">
        <v>13212.592000000001</v>
      </c>
      <c r="AV75" s="22">
        <v>13296.138999999999</v>
      </c>
      <c r="AW75" s="22">
        <v>13376.643</v>
      </c>
      <c r="AX75" s="22">
        <v>13454.084999999999</v>
      </c>
      <c r="AY75" s="22">
        <v>13454.084999999999</v>
      </c>
      <c r="AZ75" s="22">
        <v>13454.084999999999</v>
      </c>
      <c r="BA75" s="22">
        <v>13454.084999999999</v>
      </c>
      <c r="BB75" s="22">
        <v>13454.084999999999</v>
      </c>
      <c r="BC75" s="22">
        <v>13454.084999999999</v>
      </c>
      <c r="BD75" s="22">
        <v>13454.084999999999</v>
      </c>
      <c r="BE75" s="22">
        <v>13454.084999999999</v>
      </c>
      <c r="BF75" s="22">
        <v>13454.084999999999</v>
      </c>
      <c r="BG75" s="22">
        <v>13454.084999999999</v>
      </c>
      <c r="BH75" s="22">
        <v>13454.084999999999</v>
      </c>
    </row>
    <row r="76" spans="1:60" x14ac:dyDescent="0.2">
      <c r="A76" t="s">
        <v>651</v>
      </c>
      <c r="B76" t="s">
        <v>622</v>
      </c>
      <c r="C76" t="s">
        <v>497</v>
      </c>
      <c r="D76" t="s">
        <v>653</v>
      </c>
      <c r="E76" t="s">
        <v>653</v>
      </c>
      <c r="F76" t="s">
        <v>653</v>
      </c>
      <c r="G76" t="s">
        <v>653</v>
      </c>
      <c r="H76" t="s">
        <v>654</v>
      </c>
      <c r="I76" t="s">
        <v>652</v>
      </c>
      <c r="J76" s="22">
        <v>6524.2830000000004</v>
      </c>
      <c r="K76" s="22">
        <v>6693.0609999999997</v>
      </c>
      <c r="L76" s="22">
        <v>6863.1570000000002</v>
      </c>
      <c r="M76" s="22">
        <v>7033.8209999999999</v>
      </c>
      <c r="N76" s="22">
        <v>7204.1530000000002</v>
      </c>
      <c r="O76" s="22">
        <v>7373.43</v>
      </c>
      <c r="P76" s="22">
        <v>7541.4059999999999</v>
      </c>
      <c r="Q76" s="22">
        <v>7707.9719999999998</v>
      </c>
      <c r="R76" s="22">
        <v>7872.6580000000004</v>
      </c>
      <c r="S76" s="22">
        <v>8035.0209999999997</v>
      </c>
      <c r="T76" s="22">
        <v>8194.7780000000002</v>
      </c>
      <c r="U76" s="22">
        <v>8351.6</v>
      </c>
      <c r="V76" s="22">
        <v>8505.6460000000006</v>
      </c>
      <c r="W76" s="22">
        <v>8657.7849999999999</v>
      </c>
      <c r="X76" s="22">
        <v>8809.2160000000003</v>
      </c>
      <c r="Y76" s="22">
        <v>8960.8289999999997</v>
      </c>
      <c r="Z76" s="22">
        <v>9112.8670000000002</v>
      </c>
      <c r="AA76" s="22">
        <v>9265.0669999999991</v>
      </c>
      <c r="AB76" s="22">
        <v>9417.1669999999995</v>
      </c>
      <c r="AC76" s="22">
        <v>9568.6880000000001</v>
      </c>
      <c r="AD76" s="22">
        <v>9719.2649999999994</v>
      </c>
      <c r="AE76" s="22">
        <v>9868.8179999999993</v>
      </c>
      <c r="AF76" s="22">
        <v>10017.325000000001</v>
      </c>
      <c r="AG76" s="22">
        <v>10164.638999999999</v>
      </c>
      <c r="AH76" s="22">
        <v>10310.545</v>
      </c>
      <c r="AI76" s="22">
        <v>10454.849</v>
      </c>
      <c r="AJ76" s="22">
        <v>10597.424999999999</v>
      </c>
      <c r="AK76" s="22">
        <v>10738.136</v>
      </c>
      <c r="AL76" s="22">
        <v>10876.813</v>
      </c>
      <c r="AM76" s="22">
        <v>11013.275</v>
      </c>
      <c r="AN76" s="22">
        <v>11147.351000000001</v>
      </c>
      <c r="AO76" s="22">
        <v>11278.945</v>
      </c>
      <c r="AP76" s="22">
        <v>11407.968000000001</v>
      </c>
      <c r="AQ76" s="22">
        <v>11534.322</v>
      </c>
      <c r="AR76" s="22">
        <v>11657.92</v>
      </c>
      <c r="AS76" s="22">
        <v>11778.686</v>
      </c>
      <c r="AT76" s="22">
        <v>11896.543</v>
      </c>
      <c r="AU76" s="22">
        <v>12011.468999999999</v>
      </c>
      <c r="AV76" s="22">
        <v>12123.518</v>
      </c>
      <c r="AW76" s="22">
        <v>12232.808000000001</v>
      </c>
      <c r="AX76" s="22">
        <v>12339.416999999999</v>
      </c>
      <c r="AY76" s="22">
        <v>12339.416999999999</v>
      </c>
      <c r="AZ76" s="22">
        <v>12339.416999999999</v>
      </c>
      <c r="BA76" s="22">
        <v>12339.416999999999</v>
      </c>
      <c r="BB76" s="22">
        <v>12339.416999999999</v>
      </c>
      <c r="BC76" s="22">
        <v>12339.416999999999</v>
      </c>
      <c r="BD76" s="22">
        <v>12339.416999999999</v>
      </c>
      <c r="BE76" s="22">
        <v>12339.416999999999</v>
      </c>
      <c r="BF76" s="22">
        <v>12339.416999999999</v>
      </c>
      <c r="BG76" s="22">
        <v>12339.416999999999</v>
      </c>
      <c r="BH76" s="22">
        <v>12339.416999999999</v>
      </c>
    </row>
    <row r="77" spans="1:60" x14ac:dyDescent="0.2">
      <c r="A77" t="s">
        <v>651</v>
      </c>
      <c r="B77" t="s">
        <v>622</v>
      </c>
      <c r="C77" t="s">
        <v>498</v>
      </c>
      <c r="D77" t="s">
        <v>653</v>
      </c>
      <c r="E77" t="s">
        <v>653</v>
      </c>
      <c r="F77" t="s">
        <v>653</v>
      </c>
      <c r="G77" t="s">
        <v>653</v>
      </c>
      <c r="H77" t="s">
        <v>654</v>
      </c>
      <c r="I77" t="s">
        <v>652</v>
      </c>
      <c r="J77" s="22">
        <v>10221.050999999999</v>
      </c>
      <c r="K77" s="22">
        <v>10194.004999999999</v>
      </c>
      <c r="L77" s="22">
        <v>10167.871999999999</v>
      </c>
      <c r="M77" s="22">
        <v>10141.956</v>
      </c>
      <c r="N77" s="22">
        <v>10115.081</v>
      </c>
      <c r="O77" s="22">
        <v>10086.465</v>
      </c>
      <c r="P77" s="22">
        <v>10055.897000000001</v>
      </c>
      <c r="Q77" s="22">
        <v>10023.887000000001</v>
      </c>
      <c r="R77" s="22">
        <v>9991.2009999999991</v>
      </c>
      <c r="S77" s="22">
        <v>9958.9419999999991</v>
      </c>
      <c r="T77" s="22">
        <v>9927.84</v>
      </c>
      <c r="U77" s="22">
        <v>9898.2039999999997</v>
      </c>
      <c r="V77" s="22">
        <v>9869.6839999999993</v>
      </c>
      <c r="W77" s="22">
        <v>9841.6970000000001</v>
      </c>
      <c r="X77" s="22">
        <v>9813.3349999999991</v>
      </c>
      <c r="Y77" s="22">
        <v>9783.9249999999993</v>
      </c>
      <c r="Z77" s="22">
        <v>9753.2810000000009</v>
      </c>
      <c r="AA77" s="22">
        <v>9721.5589999999993</v>
      </c>
      <c r="AB77" s="22">
        <v>9688.8469999999998</v>
      </c>
      <c r="AC77" s="22">
        <v>9655.3610000000008</v>
      </c>
      <c r="AD77" s="22">
        <v>9621.2540000000008</v>
      </c>
      <c r="AE77" s="22">
        <v>9586.4830000000002</v>
      </c>
      <c r="AF77" s="22">
        <v>9550.9490000000005</v>
      </c>
      <c r="AG77" s="22">
        <v>9514.6180000000004</v>
      </c>
      <c r="AH77" s="22">
        <v>9477.4719999999998</v>
      </c>
      <c r="AI77" s="22">
        <v>9439.4650000000001</v>
      </c>
      <c r="AJ77" s="22">
        <v>9400.6110000000008</v>
      </c>
      <c r="AK77" s="22">
        <v>9360.9110000000001</v>
      </c>
      <c r="AL77" s="22">
        <v>9320.24</v>
      </c>
      <c r="AM77" s="22">
        <v>9278.4419999999991</v>
      </c>
      <c r="AN77" s="22">
        <v>9235.4590000000007</v>
      </c>
      <c r="AO77" s="22">
        <v>9191.2639999999992</v>
      </c>
      <c r="AP77" s="22">
        <v>9145.9359999999997</v>
      </c>
      <c r="AQ77" s="22">
        <v>9099.5920000000006</v>
      </c>
      <c r="AR77" s="22">
        <v>9052.3860000000004</v>
      </c>
      <c r="AS77" s="22">
        <v>9004.4660000000003</v>
      </c>
      <c r="AT77" s="22">
        <v>8955.8909999999996</v>
      </c>
      <c r="AU77" s="22">
        <v>8906.7469999999994</v>
      </c>
      <c r="AV77" s="22">
        <v>8857.2180000000008</v>
      </c>
      <c r="AW77" s="22">
        <v>8807.5159999999996</v>
      </c>
      <c r="AX77" s="22">
        <v>8757.8459999999995</v>
      </c>
      <c r="AY77" s="22">
        <v>8757.8459999999995</v>
      </c>
      <c r="AZ77" s="22">
        <v>8757.8459999999995</v>
      </c>
      <c r="BA77" s="22">
        <v>8757.8459999999995</v>
      </c>
      <c r="BB77" s="22">
        <v>8757.8459999999995</v>
      </c>
      <c r="BC77" s="22">
        <v>8757.8459999999995</v>
      </c>
      <c r="BD77" s="22">
        <v>8757.8459999999995</v>
      </c>
      <c r="BE77" s="22">
        <v>8757.8459999999995</v>
      </c>
      <c r="BF77" s="22">
        <v>8757.8459999999995</v>
      </c>
      <c r="BG77" s="22">
        <v>8757.8459999999995</v>
      </c>
      <c r="BH77" s="22">
        <v>8757.8459999999995</v>
      </c>
    </row>
    <row r="78" spans="1:60" x14ac:dyDescent="0.2">
      <c r="A78" t="s">
        <v>651</v>
      </c>
      <c r="B78" t="s">
        <v>622</v>
      </c>
      <c r="C78" t="s">
        <v>499</v>
      </c>
      <c r="D78" t="s">
        <v>653</v>
      </c>
      <c r="E78" t="s">
        <v>653</v>
      </c>
      <c r="F78" t="s">
        <v>653</v>
      </c>
      <c r="G78" t="s">
        <v>653</v>
      </c>
      <c r="H78" t="s">
        <v>654</v>
      </c>
      <c r="I78" t="s">
        <v>652</v>
      </c>
      <c r="J78" s="22">
        <v>280.435</v>
      </c>
      <c r="K78" s="22">
        <v>282.90699999999998</v>
      </c>
      <c r="L78" s="22">
        <v>285.32900000000001</v>
      </c>
      <c r="M78" s="22">
        <v>287.952</v>
      </c>
      <c r="N78" s="22">
        <v>291.10399999999998</v>
      </c>
      <c r="O78" s="22">
        <v>294.97899999999998</v>
      </c>
      <c r="P78" s="22">
        <v>299.72800000000001</v>
      </c>
      <c r="Q78" s="22">
        <v>305.2</v>
      </c>
      <c r="R78" s="22">
        <v>310.88400000000001</v>
      </c>
      <c r="S78" s="22">
        <v>316.08600000000001</v>
      </c>
      <c r="T78" s="22">
        <v>320.32799999999997</v>
      </c>
      <c r="U78" s="22">
        <v>323.41800000000001</v>
      </c>
      <c r="V78" s="22">
        <v>325.52600000000001</v>
      </c>
      <c r="W78" s="22">
        <v>327.029</v>
      </c>
      <c r="X78" s="22">
        <v>328.459</v>
      </c>
      <c r="Y78" s="22">
        <v>330.24299999999999</v>
      </c>
      <c r="Z78" s="22">
        <v>332.47399999999999</v>
      </c>
      <c r="AA78" s="22">
        <v>335.02499999999998</v>
      </c>
      <c r="AB78" s="22">
        <v>337.78</v>
      </c>
      <c r="AC78" s="22">
        <v>340.56599999999997</v>
      </c>
      <c r="AD78" s="22">
        <v>343.22800000000001</v>
      </c>
      <c r="AE78" s="22">
        <v>345.76400000000001</v>
      </c>
      <c r="AF78" s="22">
        <v>348.21800000000002</v>
      </c>
      <c r="AG78" s="22">
        <v>350.59699999999998</v>
      </c>
      <c r="AH78" s="22">
        <v>352.91</v>
      </c>
      <c r="AI78" s="22">
        <v>355.18400000000003</v>
      </c>
      <c r="AJ78" s="22">
        <v>357.41</v>
      </c>
      <c r="AK78" s="22">
        <v>359.57299999999998</v>
      </c>
      <c r="AL78" s="22">
        <v>361.66199999999998</v>
      </c>
      <c r="AM78" s="22">
        <v>363.69200000000001</v>
      </c>
      <c r="AN78" s="22">
        <v>365.64600000000002</v>
      </c>
      <c r="AO78" s="22">
        <v>367.52100000000002</v>
      </c>
      <c r="AP78" s="22">
        <v>369.32499999999999</v>
      </c>
      <c r="AQ78" s="22">
        <v>371.06</v>
      </c>
      <c r="AR78" s="22">
        <v>372.71600000000001</v>
      </c>
      <c r="AS78" s="22">
        <v>374.29700000000003</v>
      </c>
      <c r="AT78" s="22">
        <v>375.80900000000003</v>
      </c>
      <c r="AU78" s="22">
        <v>377.255</v>
      </c>
      <c r="AV78" s="22">
        <v>378.61599999999999</v>
      </c>
      <c r="AW78" s="22">
        <v>379.91899999999998</v>
      </c>
      <c r="AX78" s="22">
        <v>381.15100000000001</v>
      </c>
      <c r="AY78" s="22">
        <v>381.15100000000001</v>
      </c>
      <c r="AZ78" s="22">
        <v>381.15100000000001</v>
      </c>
      <c r="BA78" s="22">
        <v>381.15100000000001</v>
      </c>
      <c r="BB78" s="22">
        <v>381.15100000000001</v>
      </c>
      <c r="BC78" s="22">
        <v>381.15100000000001</v>
      </c>
      <c r="BD78" s="22">
        <v>381.15100000000001</v>
      </c>
      <c r="BE78" s="22">
        <v>381.15100000000001</v>
      </c>
      <c r="BF78" s="22">
        <v>381.15100000000001</v>
      </c>
      <c r="BG78" s="22">
        <v>381.15100000000001</v>
      </c>
      <c r="BH78" s="22">
        <v>381.15100000000001</v>
      </c>
    </row>
    <row r="79" spans="1:60" x14ac:dyDescent="0.2">
      <c r="A79" t="s">
        <v>651</v>
      </c>
      <c r="B79" t="s">
        <v>622</v>
      </c>
      <c r="C79" t="s">
        <v>500</v>
      </c>
      <c r="D79" t="s">
        <v>653</v>
      </c>
      <c r="E79" t="s">
        <v>653</v>
      </c>
      <c r="F79" t="s">
        <v>653</v>
      </c>
      <c r="G79" t="s">
        <v>653</v>
      </c>
      <c r="H79" t="s">
        <v>654</v>
      </c>
      <c r="I79" t="s">
        <v>652</v>
      </c>
      <c r="J79" s="22">
        <v>1053050.912</v>
      </c>
      <c r="K79" s="22">
        <v>1071477.855</v>
      </c>
      <c r="L79" s="22">
        <v>1089807.112</v>
      </c>
      <c r="M79" s="22">
        <v>1108027.848</v>
      </c>
      <c r="N79" s="22">
        <v>1126135.777</v>
      </c>
      <c r="O79" s="22">
        <v>1144118.6740000001</v>
      </c>
      <c r="P79" s="22">
        <v>1161977.719</v>
      </c>
      <c r="Q79" s="22">
        <v>1179681.2390000001</v>
      </c>
      <c r="R79" s="22">
        <v>1197146.906</v>
      </c>
      <c r="S79" s="22">
        <v>1214270.132</v>
      </c>
      <c r="T79" s="22">
        <v>1230980.6910000001</v>
      </c>
      <c r="U79" s="22">
        <v>1247236.0290000001</v>
      </c>
      <c r="V79" s="22">
        <v>1263065.852</v>
      </c>
      <c r="W79" s="22">
        <v>1278562.2069999999</v>
      </c>
      <c r="X79" s="22">
        <v>1293859.294</v>
      </c>
      <c r="Y79" s="22">
        <v>1309053.98</v>
      </c>
      <c r="Z79" s="22">
        <v>1324171.3540000001</v>
      </c>
      <c r="AA79" s="22">
        <v>1339180.1270000001</v>
      </c>
      <c r="AB79" s="22">
        <v>1354051.8540000001</v>
      </c>
      <c r="AC79" s="22">
        <v>1368737.513</v>
      </c>
      <c r="AD79" s="22">
        <v>1383197.753</v>
      </c>
      <c r="AE79" s="22">
        <v>1397423.0090000001</v>
      </c>
      <c r="AF79" s="22">
        <v>1411415.2960000001</v>
      </c>
      <c r="AG79" s="22">
        <v>1425158.4809999999</v>
      </c>
      <c r="AH79" s="22">
        <v>1438635.3670000001</v>
      </c>
      <c r="AI79" s="22">
        <v>1451829.004</v>
      </c>
      <c r="AJ79" s="22">
        <v>1464726.0989999999</v>
      </c>
      <c r="AK79" s="22">
        <v>1477311.59</v>
      </c>
      <c r="AL79" s="22">
        <v>1489564.612</v>
      </c>
      <c r="AM79" s="22">
        <v>1501462.3740000001</v>
      </c>
      <c r="AN79" s="22">
        <v>1512985.2069999999</v>
      </c>
      <c r="AO79" s="22">
        <v>1524123.804</v>
      </c>
      <c r="AP79" s="22">
        <v>1534869.1740000001</v>
      </c>
      <c r="AQ79" s="22">
        <v>1545203.584</v>
      </c>
      <c r="AR79" s="22">
        <v>1555108.108</v>
      </c>
      <c r="AS79" s="22">
        <v>1564570.223</v>
      </c>
      <c r="AT79" s="22">
        <v>1573581.733</v>
      </c>
      <c r="AU79" s="22">
        <v>1582146.821</v>
      </c>
      <c r="AV79" s="22">
        <v>1590281.8870000001</v>
      </c>
      <c r="AW79" s="22">
        <v>1598011.486</v>
      </c>
      <c r="AX79" s="22">
        <v>1605355.574</v>
      </c>
      <c r="AY79" s="22">
        <v>1605355.574</v>
      </c>
      <c r="AZ79" s="22">
        <v>1605355.574</v>
      </c>
      <c r="BA79" s="22">
        <v>1605355.574</v>
      </c>
      <c r="BB79" s="22">
        <v>1605355.574</v>
      </c>
      <c r="BC79" s="22">
        <v>1605355.574</v>
      </c>
      <c r="BD79" s="22">
        <v>1605355.574</v>
      </c>
      <c r="BE79" s="22">
        <v>1605355.574</v>
      </c>
      <c r="BF79" s="22">
        <v>1605355.574</v>
      </c>
      <c r="BG79" s="22">
        <v>1605355.574</v>
      </c>
      <c r="BH79" s="22">
        <v>1605355.574</v>
      </c>
    </row>
    <row r="80" spans="1:60" x14ac:dyDescent="0.2">
      <c r="A80" t="s">
        <v>651</v>
      </c>
      <c r="B80" t="s">
        <v>622</v>
      </c>
      <c r="C80" t="s">
        <v>501</v>
      </c>
      <c r="D80" t="s">
        <v>653</v>
      </c>
      <c r="E80" t="s">
        <v>653</v>
      </c>
      <c r="F80" t="s">
        <v>653</v>
      </c>
      <c r="G80" t="s">
        <v>653</v>
      </c>
      <c r="H80" t="s">
        <v>654</v>
      </c>
      <c r="I80" t="s">
        <v>652</v>
      </c>
      <c r="J80" s="22">
        <v>211540.429</v>
      </c>
      <c r="K80" s="22">
        <v>214506.50200000001</v>
      </c>
      <c r="L80" s="22">
        <v>217508.05900000001</v>
      </c>
      <c r="M80" s="22">
        <v>220545.21400000001</v>
      </c>
      <c r="N80" s="22">
        <v>223614.649</v>
      </c>
      <c r="O80" s="22">
        <v>226712.73</v>
      </c>
      <c r="P80" s="22">
        <v>229838.20199999999</v>
      </c>
      <c r="Q80" s="22">
        <v>232989.141</v>
      </c>
      <c r="R80" s="22">
        <v>236159.27600000001</v>
      </c>
      <c r="S80" s="22">
        <v>239340.478</v>
      </c>
      <c r="T80" s="22">
        <v>242524.12299999999</v>
      </c>
      <c r="U80" s="22">
        <v>245707.511</v>
      </c>
      <c r="V80" s="22">
        <v>248883.23199999999</v>
      </c>
      <c r="W80" s="22">
        <v>252032.26300000001</v>
      </c>
      <c r="X80" s="22">
        <v>255131.11600000001</v>
      </c>
      <c r="Y80" s="22">
        <v>258162.11300000001</v>
      </c>
      <c r="Z80" s="22">
        <v>261115.45600000001</v>
      </c>
      <c r="AA80" s="22">
        <v>263991.37900000002</v>
      </c>
      <c r="AB80" s="22">
        <v>266794.98</v>
      </c>
      <c r="AC80" s="22">
        <v>269536.48200000002</v>
      </c>
      <c r="AD80" s="22">
        <v>272222.98700000002</v>
      </c>
      <c r="AE80" s="22">
        <v>274854.18699999998</v>
      </c>
      <c r="AF80" s="22">
        <v>277425.26899999997</v>
      </c>
      <c r="AG80" s="22">
        <v>279933.83899999998</v>
      </c>
      <c r="AH80" s="22">
        <v>282376.57699999999</v>
      </c>
      <c r="AI80" s="22">
        <v>284751.04499999998</v>
      </c>
      <c r="AJ80" s="22">
        <v>287056.00400000002</v>
      </c>
      <c r="AK80" s="22">
        <v>289291.76400000002</v>
      </c>
      <c r="AL80" s="22">
        <v>291459.26199999999</v>
      </c>
      <c r="AM80" s="22">
        <v>293560.09399999998</v>
      </c>
      <c r="AN80" s="22">
        <v>295595.234</v>
      </c>
      <c r="AO80" s="22">
        <v>297564.83199999999</v>
      </c>
      <c r="AP80" s="22">
        <v>299467.79499999998</v>
      </c>
      <c r="AQ80" s="22">
        <v>301302.46299999999</v>
      </c>
      <c r="AR80" s="22">
        <v>303066.62300000002</v>
      </c>
      <c r="AS80" s="22">
        <v>304758.62699999998</v>
      </c>
      <c r="AT80" s="22">
        <v>306377.78200000001</v>
      </c>
      <c r="AU80" s="22">
        <v>307924.33199999999</v>
      </c>
      <c r="AV80" s="22">
        <v>309398.71500000003</v>
      </c>
      <c r="AW80" s="22">
        <v>310801.79800000001</v>
      </c>
      <c r="AX80" s="22">
        <v>312134.18800000002</v>
      </c>
      <c r="AY80" s="22">
        <v>312134.18800000002</v>
      </c>
      <c r="AZ80" s="22">
        <v>312134.18800000002</v>
      </c>
      <c r="BA80" s="22">
        <v>312134.18800000002</v>
      </c>
      <c r="BB80" s="22">
        <v>312134.18800000002</v>
      </c>
      <c r="BC80" s="22">
        <v>312134.18800000002</v>
      </c>
      <c r="BD80" s="22">
        <v>312134.18800000002</v>
      </c>
      <c r="BE80" s="22">
        <v>312134.18800000002</v>
      </c>
      <c r="BF80" s="22">
        <v>312134.18800000002</v>
      </c>
      <c r="BG80" s="22">
        <v>312134.18800000002</v>
      </c>
      <c r="BH80" s="22">
        <v>312134.18800000002</v>
      </c>
    </row>
    <row r="81" spans="1:60" x14ac:dyDescent="0.2">
      <c r="A81" t="s">
        <v>651</v>
      </c>
      <c r="B81" t="s">
        <v>622</v>
      </c>
      <c r="C81" t="s">
        <v>503</v>
      </c>
      <c r="D81" t="s">
        <v>653</v>
      </c>
      <c r="E81" t="s">
        <v>653</v>
      </c>
      <c r="F81" t="s">
        <v>653</v>
      </c>
      <c r="G81" t="s">
        <v>653</v>
      </c>
      <c r="H81" t="s">
        <v>654</v>
      </c>
      <c r="I81" t="s">
        <v>652</v>
      </c>
      <c r="J81" s="22">
        <v>66131.854000000007</v>
      </c>
      <c r="K81" s="22">
        <v>67096.414000000004</v>
      </c>
      <c r="L81" s="22">
        <v>67983.33</v>
      </c>
      <c r="M81" s="22">
        <v>68812.713000000003</v>
      </c>
      <c r="N81" s="22">
        <v>69617.100000000006</v>
      </c>
      <c r="O81" s="22">
        <v>70421.811000000002</v>
      </c>
      <c r="P81" s="22">
        <v>71227.88</v>
      </c>
      <c r="Q81" s="22">
        <v>72031.103000000003</v>
      </c>
      <c r="R81" s="22">
        <v>72845.542000000001</v>
      </c>
      <c r="S81" s="22">
        <v>73687.565000000002</v>
      </c>
      <c r="T81" s="22">
        <v>74567.510999999999</v>
      </c>
      <c r="U81" s="22">
        <v>75491.581999999995</v>
      </c>
      <c r="V81" s="22">
        <v>76453.573999999993</v>
      </c>
      <c r="W81" s="22">
        <v>77435.384000000005</v>
      </c>
      <c r="X81" s="22">
        <v>78411.092000000004</v>
      </c>
      <c r="Y81" s="22">
        <v>79360.486999999994</v>
      </c>
      <c r="Z81" s="22">
        <v>80277.428</v>
      </c>
      <c r="AA81" s="22">
        <v>81162.788</v>
      </c>
      <c r="AB81" s="22">
        <v>82011.735000000001</v>
      </c>
      <c r="AC81" s="22">
        <v>82820.766000000003</v>
      </c>
      <c r="AD81" s="22">
        <v>83587.129000000001</v>
      </c>
      <c r="AE81" s="22">
        <v>84308.039000000004</v>
      </c>
      <c r="AF81" s="22">
        <v>84981.813999999998</v>
      </c>
      <c r="AG81" s="22">
        <v>85608.868000000002</v>
      </c>
      <c r="AH81" s="22">
        <v>86190.846000000005</v>
      </c>
      <c r="AI81" s="22">
        <v>86729.781000000003</v>
      </c>
      <c r="AJ81" s="22">
        <v>87225.919999999998</v>
      </c>
      <c r="AK81" s="22">
        <v>87681.034</v>
      </c>
      <c r="AL81" s="22">
        <v>88100.892999999996</v>
      </c>
      <c r="AM81" s="22">
        <v>88492.921000000002</v>
      </c>
      <c r="AN81" s="22">
        <v>88863.308000000005</v>
      </c>
      <c r="AO81" s="22">
        <v>89214.452000000005</v>
      </c>
      <c r="AP81" s="22">
        <v>89547.755999999994</v>
      </c>
      <c r="AQ81" s="22">
        <v>89867.077999999994</v>
      </c>
      <c r="AR81" s="22">
        <v>90176.445000000007</v>
      </c>
      <c r="AS81" s="22">
        <v>90478.778999999995</v>
      </c>
      <c r="AT81" s="22">
        <v>90775.584000000003</v>
      </c>
      <c r="AU81" s="22">
        <v>91066.937999999995</v>
      </c>
      <c r="AV81" s="22">
        <v>91352.327999999994</v>
      </c>
      <c r="AW81" s="22">
        <v>91630.373000000007</v>
      </c>
      <c r="AX81" s="22">
        <v>91899.463000000003</v>
      </c>
      <c r="AY81" s="22">
        <v>91899.463000000003</v>
      </c>
      <c r="AZ81" s="22">
        <v>91899.463000000003</v>
      </c>
      <c r="BA81" s="22">
        <v>91899.463000000003</v>
      </c>
      <c r="BB81" s="22">
        <v>91899.463000000003</v>
      </c>
      <c r="BC81" s="22">
        <v>91899.463000000003</v>
      </c>
      <c r="BD81" s="22">
        <v>91899.463000000003</v>
      </c>
      <c r="BE81" s="22">
        <v>91899.463000000003</v>
      </c>
      <c r="BF81" s="22">
        <v>91899.463000000003</v>
      </c>
      <c r="BG81" s="22">
        <v>91899.463000000003</v>
      </c>
      <c r="BH81" s="22">
        <v>91899.463000000003</v>
      </c>
    </row>
    <row r="82" spans="1:60" x14ac:dyDescent="0.2">
      <c r="A82" t="s">
        <v>651</v>
      </c>
      <c r="B82" t="s">
        <v>622</v>
      </c>
      <c r="C82" t="s">
        <v>504</v>
      </c>
      <c r="D82" t="s">
        <v>653</v>
      </c>
      <c r="E82" t="s">
        <v>653</v>
      </c>
      <c r="F82" t="s">
        <v>653</v>
      </c>
      <c r="G82" t="s">
        <v>653</v>
      </c>
      <c r="H82" t="s">
        <v>654</v>
      </c>
      <c r="I82" t="s">
        <v>652</v>
      </c>
      <c r="J82" s="22">
        <v>23565.413</v>
      </c>
      <c r="K82" s="22">
        <v>24251.649000000001</v>
      </c>
      <c r="L82" s="22">
        <v>24939.298999999999</v>
      </c>
      <c r="M82" s="22">
        <v>25627.626</v>
      </c>
      <c r="N82" s="22">
        <v>26316.609</v>
      </c>
      <c r="O82" s="22">
        <v>27008.425999999999</v>
      </c>
      <c r="P82" s="22">
        <v>27697.912</v>
      </c>
      <c r="Q82" s="22">
        <v>28390.433000000001</v>
      </c>
      <c r="R82" s="22">
        <v>29111.417000000001</v>
      </c>
      <c r="S82" s="22">
        <v>29894.651999999998</v>
      </c>
      <c r="T82" s="22">
        <v>30762.701000000001</v>
      </c>
      <c r="U82" s="22">
        <v>31727.053</v>
      </c>
      <c r="V82" s="22">
        <v>32776.571000000004</v>
      </c>
      <c r="W82" s="22">
        <v>33883.144999999997</v>
      </c>
      <c r="X82" s="22">
        <v>35006.080000000002</v>
      </c>
      <c r="Y82" s="22">
        <v>36115.648999999998</v>
      </c>
      <c r="Z82" s="22">
        <v>37202.572</v>
      </c>
      <c r="AA82" s="22">
        <v>38274.618000000002</v>
      </c>
      <c r="AB82" s="22">
        <v>39339.752999999997</v>
      </c>
      <c r="AC82" s="22">
        <v>40412.298999999999</v>
      </c>
      <c r="AD82" s="22">
        <v>41502.885000000002</v>
      </c>
      <c r="AE82" s="22">
        <v>42612.21</v>
      </c>
      <c r="AF82" s="22">
        <v>43736.205000000002</v>
      </c>
      <c r="AG82" s="22">
        <v>44875.406000000003</v>
      </c>
      <c r="AH82" s="22">
        <v>46029.845000000001</v>
      </c>
      <c r="AI82" s="22">
        <v>47199.652999999998</v>
      </c>
      <c r="AJ82" s="22">
        <v>48385.485999999997</v>
      </c>
      <c r="AK82" s="22">
        <v>49588.072999999997</v>
      </c>
      <c r="AL82" s="22">
        <v>50807.61</v>
      </c>
      <c r="AM82" s="22">
        <v>52044.137000000002</v>
      </c>
      <c r="AN82" s="22">
        <v>53297.665999999997</v>
      </c>
      <c r="AO82" s="22">
        <v>54568.209000000003</v>
      </c>
      <c r="AP82" s="22">
        <v>55855.800999999999</v>
      </c>
      <c r="AQ82" s="22">
        <v>57160.478999999999</v>
      </c>
      <c r="AR82" s="22">
        <v>58482.252999999997</v>
      </c>
      <c r="AS82" s="22">
        <v>59820.983999999997</v>
      </c>
      <c r="AT82" s="22">
        <v>61176.440999999999</v>
      </c>
      <c r="AU82" s="22">
        <v>62548.131999999998</v>
      </c>
      <c r="AV82" s="22">
        <v>63935.269</v>
      </c>
      <c r="AW82" s="22">
        <v>65336.862000000001</v>
      </c>
      <c r="AX82" s="22">
        <v>66751.983999999997</v>
      </c>
      <c r="AY82" s="22">
        <v>66751.983999999997</v>
      </c>
      <c r="AZ82" s="22">
        <v>66751.983999999997</v>
      </c>
      <c r="BA82" s="22">
        <v>66751.983999999997</v>
      </c>
      <c r="BB82" s="22">
        <v>66751.983999999997</v>
      </c>
      <c r="BC82" s="22">
        <v>66751.983999999997</v>
      </c>
      <c r="BD82" s="22">
        <v>66751.983999999997</v>
      </c>
      <c r="BE82" s="22">
        <v>66751.983999999997</v>
      </c>
      <c r="BF82" s="22">
        <v>66751.983999999997</v>
      </c>
      <c r="BG82" s="22">
        <v>66751.983999999997</v>
      </c>
      <c r="BH82" s="22">
        <v>66751.983999999997</v>
      </c>
    </row>
    <row r="83" spans="1:60" x14ac:dyDescent="0.2">
      <c r="A83" t="s">
        <v>651</v>
      </c>
      <c r="B83" t="s">
        <v>622</v>
      </c>
      <c r="C83" t="s">
        <v>505</v>
      </c>
      <c r="D83" t="s">
        <v>653</v>
      </c>
      <c r="E83" t="s">
        <v>653</v>
      </c>
      <c r="F83" t="s">
        <v>653</v>
      </c>
      <c r="G83" t="s">
        <v>653</v>
      </c>
      <c r="H83" t="s">
        <v>654</v>
      </c>
      <c r="I83" t="s">
        <v>652</v>
      </c>
      <c r="J83" s="22">
        <v>3848.7759999999998</v>
      </c>
      <c r="K83" s="22">
        <v>3909.2930000000001</v>
      </c>
      <c r="L83" s="22">
        <v>3976.288</v>
      </c>
      <c r="M83" s="22">
        <v>4049.547</v>
      </c>
      <c r="N83" s="22">
        <v>4128.7489999999998</v>
      </c>
      <c r="O83" s="22">
        <v>4212.9769999999999</v>
      </c>
      <c r="P83" s="22">
        <v>4303.37</v>
      </c>
      <c r="Q83" s="22">
        <v>4398.0730000000003</v>
      </c>
      <c r="R83" s="22">
        <v>4489.5889999999999</v>
      </c>
      <c r="S83" s="22">
        <v>4568.0640000000003</v>
      </c>
      <c r="T83" s="22">
        <v>4626.9279999999999</v>
      </c>
      <c r="U83" s="22">
        <v>4662.5789999999997</v>
      </c>
      <c r="V83" s="22">
        <v>4678.1170000000002</v>
      </c>
      <c r="W83" s="22">
        <v>4681.9669999999996</v>
      </c>
      <c r="X83" s="22">
        <v>4686.3469999999998</v>
      </c>
      <c r="Y83" s="22">
        <v>4700.107</v>
      </c>
      <c r="Z83" s="22">
        <v>4726.0780000000004</v>
      </c>
      <c r="AA83" s="22">
        <v>4761.6570000000002</v>
      </c>
      <c r="AB83" s="22">
        <v>4803.7479999999996</v>
      </c>
      <c r="AC83" s="22">
        <v>4847.1390000000001</v>
      </c>
      <c r="AD83" s="22">
        <v>4887.9920000000002</v>
      </c>
      <c r="AE83" s="22">
        <v>4925.8389999999999</v>
      </c>
      <c r="AF83" s="22">
        <v>4962.0739999999996</v>
      </c>
      <c r="AG83" s="22">
        <v>4996.848</v>
      </c>
      <c r="AH83" s="22">
        <v>5030.66</v>
      </c>
      <c r="AI83" s="22">
        <v>5063.8760000000002</v>
      </c>
      <c r="AJ83" s="22">
        <v>5096.3599999999997</v>
      </c>
      <c r="AK83" s="22">
        <v>5127.8969999999999</v>
      </c>
      <c r="AL83" s="22">
        <v>5158.7650000000003</v>
      </c>
      <c r="AM83" s="22">
        <v>5189.3469999999998</v>
      </c>
      <c r="AN83" s="22">
        <v>5219.951</v>
      </c>
      <c r="AO83" s="22">
        <v>5250.643</v>
      </c>
      <c r="AP83" s="22">
        <v>5281.3869999999997</v>
      </c>
      <c r="AQ83" s="22">
        <v>5312.2330000000002</v>
      </c>
      <c r="AR83" s="22">
        <v>5343.2139999999999</v>
      </c>
      <c r="AS83" s="22">
        <v>5374.3379999999997</v>
      </c>
      <c r="AT83" s="22">
        <v>5405.6049999999996</v>
      </c>
      <c r="AU83" s="22">
        <v>5436.991</v>
      </c>
      <c r="AV83" s="22">
        <v>5468.3860000000004</v>
      </c>
      <c r="AW83" s="22">
        <v>5499.6120000000001</v>
      </c>
      <c r="AX83" s="22">
        <v>5530.5609999999997</v>
      </c>
      <c r="AY83" s="22">
        <v>5530.5609999999997</v>
      </c>
      <c r="AZ83" s="22">
        <v>5530.5609999999997</v>
      </c>
      <c r="BA83" s="22">
        <v>5530.5609999999997</v>
      </c>
      <c r="BB83" s="22">
        <v>5530.5609999999997</v>
      </c>
      <c r="BC83" s="22">
        <v>5530.5609999999997</v>
      </c>
      <c r="BD83" s="22">
        <v>5530.5609999999997</v>
      </c>
      <c r="BE83" s="22">
        <v>5530.5609999999997</v>
      </c>
      <c r="BF83" s="22">
        <v>5530.5609999999997</v>
      </c>
      <c r="BG83" s="22">
        <v>5530.5609999999997</v>
      </c>
      <c r="BH83" s="22">
        <v>5530.5609999999997</v>
      </c>
    </row>
    <row r="84" spans="1:60" x14ac:dyDescent="0.2">
      <c r="A84" t="s">
        <v>651</v>
      </c>
      <c r="B84" t="s">
        <v>622</v>
      </c>
      <c r="C84" t="s">
        <v>506</v>
      </c>
      <c r="D84" t="s">
        <v>653</v>
      </c>
      <c r="E84" t="s">
        <v>653</v>
      </c>
      <c r="F84" t="s">
        <v>653</v>
      </c>
      <c r="G84" t="s">
        <v>653</v>
      </c>
      <c r="H84" t="s">
        <v>654</v>
      </c>
      <c r="I84" t="s">
        <v>652</v>
      </c>
      <c r="J84" s="22">
        <v>6013.741</v>
      </c>
      <c r="K84" s="22">
        <v>6129.53</v>
      </c>
      <c r="L84" s="22">
        <v>6239.2849999999999</v>
      </c>
      <c r="M84" s="22">
        <v>6349.5190000000002</v>
      </c>
      <c r="N84" s="22">
        <v>6468.8270000000002</v>
      </c>
      <c r="O84" s="22">
        <v>6602.97</v>
      </c>
      <c r="P84" s="22">
        <v>6755.2110000000002</v>
      </c>
      <c r="Q84" s="22">
        <v>6922.6850000000004</v>
      </c>
      <c r="R84" s="22">
        <v>7097.41</v>
      </c>
      <c r="S84" s="22">
        <v>7267.8950000000004</v>
      </c>
      <c r="T84" s="22">
        <v>7425.9589999999998</v>
      </c>
      <c r="U84" s="22">
        <v>7568.7740000000003</v>
      </c>
      <c r="V84" s="22">
        <v>7699.1049999999996</v>
      </c>
      <c r="W84" s="22">
        <v>7821.1049999999996</v>
      </c>
      <c r="X84" s="22">
        <v>7941.3289999999997</v>
      </c>
      <c r="Y84" s="22">
        <v>8064.5469999999996</v>
      </c>
      <c r="Z84" s="22">
        <v>8191.8280000000004</v>
      </c>
      <c r="AA84" s="22">
        <v>8321.57</v>
      </c>
      <c r="AB84" s="22">
        <v>8452.8410000000003</v>
      </c>
      <c r="AC84" s="22">
        <v>8583.9159999999993</v>
      </c>
      <c r="AD84" s="22">
        <v>8713.5589999999993</v>
      </c>
      <c r="AE84" s="22">
        <v>8841.7360000000008</v>
      </c>
      <c r="AF84" s="22">
        <v>8969.1059999999998</v>
      </c>
      <c r="AG84" s="22">
        <v>9095.8829999999998</v>
      </c>
      <c r="AH84" s="22">
        <v>9222.4169999999995</v>
      </c>
      <c r="AI84" s="22">
        <v>9348.9539999999997</v>
      </c>
      <c r="AJ84" s="22">
        <v>9475.5550000000003</v>
      </c>
      <c r="AK84" s="22">
        <v>9602.1980000000003</v>
      </c>
      <c r="AL84" s="22">
        <v>9729.0139999999992</v>
      </c>
      <c r="AM84" s="22">
        <v>9856.1290000000008</v>
      </c>
      <c r="AN84" s="22">
        <v>9983.6450000000004</v>
      </c>
      <c r="AO84" s="22">
        <v>10111.605</v>
      </c>
      <c r="AP84" s="22">
        <v>10240.043</v>
      </c>
      <c r="AQ84" s="22">
        <v>10368.933999999999</v>
      </c>
      <c r="AR84" s="22">
        <v>10498.267</v>
      </c>
      <c r="AS84" s="22">
        <v>10628</v>
      </c>
      <c r="AT84" s="22">
        <v>10758.097</v>
      </c>
      <c r="AU84" s="22">
        <v>10888.539000000001</v>
      </c>
      <c r="AV84" s="22">
        <v>11019.303</v>
      </c>
      <c r="AW84" s="22">
        <v>11150.331</v>
      </c>
      <c r="AX84" s="22">
        <v>11281.554</v>
      </c>
      <c r="AY84" s="22">
        <v>11281.554</v>
      </c>
      <c r="AZ84" s="22">
        <v>11281.554</v>
      </c>
      <c r="BA84" s="22">
        <v>11281.554</v>
      </c>
      <c r="BB84" s="22">
        <v>11281.554</v>
      </c>
      <c r="BC84" s="22">
        <v>11281.554</v>
      </c>
      <c r="BD84" s="22">
        <v>11281.554</v>
      </c>
      <c r="BE84" s="22">
        <v>11281.554</v>
      </c>
      <c r="BF84" s="22">
        <v>11281.554</v>
      </c>
      <c r="BG84" s="22">
        <v>11281.554</v>
      </c>
      <c r="BH84" s="22">
        <v>11281.554</v>
      </c>
    </row>
    <row r="85" spans="1:60" x14ac:dyDescent="0.2">
      <c r="A85" t="s">
        <v>651</v>
      </c>
      <c r="B85" t="s">
        <v>622</v>
      </c>
      <c r="C85" t="s">
        <v>507</v>
      </c>
      <c r="D85" t="s">
        <v>653</v>
      </c>
      <c r="E85" t="s">
        <v>653</v>
      </c>
      <c r="F85" t="s">
        <v>653</v>
      </c>
      <c r="G85" t="s">
        <v>653</v>
      </c>
      <c r="H85" t="s">
        <v>654</v>
      </c>
      <c r="I85" t="s">
        <v>652</v>
      </c>
      <c r="J85" s="22">
        <v>57293.720999999998</v>
      </c>
      <c r="K85" s="22">
        <v>57506.366999999998</v>
      </c>
      <c r="L85" s="22">
        <v>57801.762999999999</v>
      </c>
      <c r="M85" s="22">
        <v>58147.036999999997</v>
      </c>
      <c r="N85" s="22">
        <v>58494.703999999998</v>
      </c>
      <c r="O85" s="22">
        <v>58808.483</v>
      </c>
      <c r="P85" s="22">
        <v>59079.868999999999</v>
      </c>
      <c r="Q85" s="22">
        <v>59313.510999999999</v>
      </c>
      <c r="R85" s="22">
        <v>59502.385000000002</v>
      </c>
      <c r="S85" s="22">
        <v>59641.853000000003</v>
      </c>
      <c r="T85" s="22">
        <v>59729.807000000001</v>
      </c>
      <c r="U85" s="22">
        <v>59759.928999999996</v>
      </c>
      <c r="V85" s="22">
        <v>59733.834000000003</v>
      </c>
      <c r="W85" s="22">
        <v>59668</v>
      </c>
      <c r="X85" s="22">
        <v>59585.667999999998</v>
      </c>
      <c r="Y85" s="22">
        <v>59504.212</v>
      </c>
      <c r="Z85" s="22">
        <v>59429.938000000002</v>
      </c>
      <c r="AA85" s="22">
        <v>59359.9</v>
      </c>
      <c r="AB85" s="22">
        <v>59290.968999999997</v>
      </c>
      <c r="AC85" s="22">
        <v>59216.525000000001</v>
      </c>
      <c r="AD85" s="22">
        <v>59132.072999999997</v>
      </c>
      <c r="AE85" s="22">
        <v>59037.892999999996</v>
      </c>
      <c r="AF85" s="22">
        <v>58937.472999999998</v>
      </c>
      <c r="AG85" s="22">
        <v>58833.036</v>
      </c>
      <c r="AH85" s="22">
        <v>58727.51</v>
      </c>
      <c r="AI85" s="22">
        <v>58623.031999999999</v>
      </c>
      <c r="AJ85" s="22">
        <v>58520.455000000002</v>
      </c>
      <c r="AK85" s="22">
        <v>58419.22</v>
      </c>
      <c r="AL85" s="22">
        <v>58318.194000000003</v>
      </c>
      <c r="AM85" s="22">
        <v>58215.557000000001</v>
      </c>
      <c r="AN85" s="22">
        <v>58109.917999999998</v>
      </c>
      <c r="AO85" s="22">
        <v>58000.902999999998</v>
      </c>
      <c r="AP85" s="22">
        <v>57888.773999999998</v>
      </c>
      <c r="AQ85" s="22">
        <v>57773.546000000002</v>
      </c>
      <c r="AR85" s="22">
        <v>57655.4</v>
      </c>
      <c r="AS85" s="22">
        <v>57534.36</v>
      </c>
      <c r="AT85" s="22">
        <v>57410.228000000003</v>
      </c>
      <c r="AU85" s="22">
        <v>57282.52</v>
      </c>
      <c r="AV85" s="22">
        <v>57150.705999999998</v>
      </c>
      <c r="AW85" s="22">
        <v>57014.108999999997</v>
      </c>
      <c r="AX85" s="22">
        <v>56872.173999999999</v>
      </c>
      <c r="AY85" s="22">
        <v>56872.173999999999</v>
      </c>
      <c r="AZ85" s="22">
        <v>56872.173999999999</v>
      </c>
      <c r="BA85" s="22">
        <v>56872.173999999999</v>
      </c>
      <c r="BB85" s="22">
        <v>56872.173999999999</v>
      </c>
      <c r="BC85" s="22">
        <v>56872.173999999999</v>
      </c>
      <c r="BD85" s="22">
        <v>56872.173999999999</v>
      </c>
      <c r="BE85" s="22">
        <v>56872.173999999999</v>
      </c>
      <c r="BF85" s="22">
        <v>56872.173999999999</v>
      </c>
      <c r="BG85" s="22">
        <v>56872.173999999999</v>
      </c>
      <c r="BH85" s="22">
        <v>56872.173999999999</v>
      </c>
    </row>
    <row r="86" spans="1:60" x14ac:dyDescent="0.2">
      <c r="A86" t="s">
        <v>651</v>
      </c>
      <c r="B86" t="s">
        <v>622</v>
      </c>
      <c r="C86" t="s">
        <v>508</v>
      </c>
      <c r="D86" t="s">
        <v>653</v>
      </c>
      <c r="E86" t="s">
        <v>653</v>
      </c>
      <c r="F86" t="s">
        <v>653</v>
      </c>
      <c r="G86" t="s">
        <v>653</v>
      </c>
      <c r="H86" t="s">
        <v>654</v>
      </c>
      <c r="I86" t="s">
        <v>652</v>
      </c>
      <c r="J86" s="22">
        <v>2656.864</v>
      </c>
      <c r="K86" s="22">
        <v>2677.011</v>
      </c>
      <c r="L86" s="22">
        <v>2695.4459999999999</v>
      </c>
      <c r="M86" s="22">
        <v>2712.511</v>
      </c>
      <c r="N86" s="22">
        <v>2728.777</v>
      </c>
      <c r="O86" s="22">
        <v>2744.6729999999998</v>
      </c>
      <c r="P86" s="22">
        <v>2760.279</v>
      </c>
      <c r="Q86" s="22">
        <v>2775.4670000000001</v>
      </c>
      <c r="R86" s="22">
        <v>2790.1219999999998</v>
      </c>
      <c r="S86" s="22">
        <v>2804.0819999999999</v>
      </c>
      <c r="T86" s="22">
        <v>2817.21</v>
      </c>
      <c r="U86" s="22">
        <v>2829.4929999999999</v>
      </c>
      <c r="V86" s="22">
        <v>2840.9920000000002</v>
      </c>
      <c r="W86" s="22">
        <v>2851.8069999999998</v>
      </c>
      <c r="X86" s="22">
        <v>2862.087</v>
      </c>
      <c r="Y86" s="22">
        <v>2871.9340000000002</v>
      </c>
      <c r="Z86" s="22">
        <v>2881.355</v>
      </c>
      <c r="AA86" s="22">
        <v>2890.299</v>
      </c>
      <c r="AB86" s="22">
        <v>2898.6770000000001</v>
      </c>
      <c r="AC86" s="22">
        <v>2906.3389999999999</v>
      </c>
      <c r="AD86" s="22">
        <v>2913.16</v>
      </c>
      <c r="AE86" s="22">
        <v>2919.1280000000002</v>
      </c>
      <c r="AF86" s="22">
        <v>2924.2260000000001</v>
      </c>
      <c r="AG86" s="22">
        <v>2928.4450000000002</v>
      </c>
      <c r="AH86" s="22">
        <v>2931.7840000000001</v>
      </c>
      <c r="AI86" s="22">
        <v>2934.223</v>
      </c>
      <c r="AJ86" s="22">
        <v>2935.75</v>
      </c>
      <c r="AK86" s="22">
        <v>2936.3440000000001</v>
      </c>
      <c r="AL86" s="22">
        <v>2935.9989999999998</v>
      </c>
      <c r="AM86" s="22">
        <v>2934.7649999999999</v>
      </c>
      <c r="AN86" s="22">
        <v>2932.6289999999999</v>
      </c>
      <c r="AO86" s="22">
        <v>2929.625</v>
      </c>
      <c r="AP86" s="22">
        <v>2925.7220000000002</v>
      </c>
      <c r="AQ86" s="22">
        <v>2920.875</v>
      </c>
      <c r="AR86" s="22">
        <v>2915.009</v>
      </c>
      <c r="AS86" s="22">
        <v>2908.0639999999999</v>
      </c>
      <c r="AT86" s="22">
        <v>2900.0479999999998</v>
      </c>
      <c r="AU86" s="22">
        <v>2890.9850000000001</v>
      </c>
      <c r="AV86" s="22">
        <v>2880.9609999999998</v>
      </c>
      <c r="AW86" s="22">
        <v>2870.0610000000001</v>
      </c>
      <c r="AX86" s="22">
        <v>2858.3809999999999</v>
      </c>
      <c r="AY86" s="22">
        <v>2858.3809999999999</v>
      </c>
      <c r="AZ86" s="22">
        <v>2858.3809999999999</v>
      </c>
      <c r="BA86" s="22">
        <v>2858.3809999999999</v>
      </c>
      <c r="BB86" s="22">
        <v>2858.3809999999999</v>
      </c>
      <c r="BC86" s="22">
        <v>2858.3809999999999</v>
      </c>
      <c r="BD86" s="22">
        <v>2858.3809999999999</v>
      </c>
      <c r="BE86" s="22">
        <v>2858.3809999999999</v>
      </c>
      <c r="BF86" s="22">
        <v>2858.3809999999999</v>
      </c>
      <c r="BG86" s="22">
        <v>2858.3809999999999</v>
      </c>
      <c r="BH86" s="22">
        <v>2858.3809999999999</v>
      </c>
    </row>
    <row r="87" spans="1:60" x14ac:dyDescent="0.2">
      <c r="A87" t="s">
        <v>651</v>
      </c>
      <c r="B87" t="s">
        <v>622</v>
      </c>
      <c r="C87" t="s">
        <v>509</v>
      </c>
      <c r="D87" t="s">
        <v>653</v>
      </c>
      <c r="E87" t="s">
        <v>653</v>
      </c>
      <c r="F87" t="s">
        <v>653</v>
      </c>
      <c r="G87" t="s">
        <v>653</v>
      </c>
      <c r="H87" t="s">
        <v>654</v>
      </c>
      <c r="I87" t="s">
        <v>652</v>
      </c>
      <c r="J87" s="22">
        <v>127533.93399999999</v>
      </c>
      <c r="K87" s="22">
        <v>127723.51300000001</v>
      </c>
      <c r="L87" s="22">
        <v>127902.617</v>
      </c>
      <c r="M87" s="22">
        <v>128067.79399999999</v>
      </c>
      <c r="N87" s="22">
        <v>128213.632</v>
      </c>
      <c r="O87" s="22">
        <v>128335.76700000001</v>
      </c>
      <c r="P87" s="22">
        <v>128432.99400000001</v>
      </c>
      <c r="Q87" s="22">
        <v>128505.251</v>
      </c>
      <c r="R87" s="22">
        <v>128550.508</v>
      </c>
      <c r="S87" s="22">
        <v>128566.659</v>
      </c>
      <c r="T87" s="22">
        <v>128551.87300000001</v>
      </c>
      <c r="U87" s="22">
        <v>128505.399</v>
      </c>
      <c r="V87" s="22">
        <v>128426.38400000001</v>
      </c>
      <c r="W87" s="22">
        <v>128312.92</v>
      </c>
      <c r="X87" s="22">
        <v>128162.87300000001</v>
      </c>
      <c r="Y87" s="22">
        <v>127974.958</v>
      </c>
      <c r="Z87" s="22">
        <v>127748.51300000001</v>
      </c>
      <c r="AA87" s="22">
        <v>127484.45</v>
      </c>
      <c r="AB87" s="22">
        <v>127185.33199999999</v>
      </c>
      <c r="AC87" s="22">
        <v>126854.745</v>
      </c>
      <c r="AD87" s="22">
        <v>126495.647</v>
      </c>
      <c r="AE87" s="22">
        <v>126109.47500000001</v>
      </c>
      <c r="AF87" s="22">
        <v>125696.76300000001</v>
      </c>
      <c r="AG87" s="22">
        <v>125258.6</v>
      </c>
      <c r="AH87" s="22">
        <v>124795.916</v>
      </c>
      <c r="AI87" s="22">
        <v>124309.808</v>
      </c>
      <c r="AJ87" s="22">
        <v>123801.486</v>
      </c>
      <c r="AK87" s="22">
        <v>123272.52800000001</v>
      </c>
      <c r="AL87" s="22">
        <v>122724.751</v>
      </c>
      <c r="AM87" s="22">
        <v>122160.14200000001</v>
      </c>
      <c r="AN87" s="22">
        <v>121580.505</v>
      </c>
      <c r="AO87" s="22">
        <v>120987.465</v>
      </c>
      <c r="AP87" s="22">
        <v>120382.18700000001</v>
      </c>
      <c r="AQ87" s="22">
        <v>119765.44</v>
      </c>
      <c r="AR87" s="22">
        <v>119137.70699999999</v>
      </c>
      <c r="AS87" s="22">
        <v>118499.79</v>
      </c>
      <c r="AT87" s="22">
        <v>117852.825</v>
      </c>
      <c r="AU87" s="22">
        <v>117198.46799999999</v>
      </c>
      <c r="AV87" s="22">
        <v>116538.74</v>
      </c>
      <c r="AW87" s="22">
        <v>115875.93</v>
      </c>
      <c r="AX87" s="22">
        <v>115212.067</v>
      </c>
      <c r="AY87" s="22">
        <v>115212.067</v>
      </c>
      <c r="AZ87" s="22">
        <v>115212.067</v>
      </c>
      <c r="BA87" s="22">
        <v>115212.067</v>
      </c>
      <c r="BB87" s="22">
        <v>115212.067</v>
      </c>
      <c r="BC87" s="22">
        <v>115212.067</v>
      </c>
      <c r="BD87" s="22">
        <v>115212.067</v>
      </c>
      <c r="BE87" s="22">
        <v>115212.067</v>
      </c>
      <c r="BF87" s="22">
        <v>115212.067</v>
      </c>
      <c r="BG87" s="22">
        <v>115212.067</v>
      </c>
      <c r="BH87" s="22">
        <v>115212.067</v>
      </c>
    </row>
    <row r="88" spans="1:60" x14ac:dyDescent="0.2">
      <c r="A88" t="s">
        <v>651</v>
      </c>
      <c r="B88" t="s">
        <v>622</v>
      </c>
      <c r="C88" t="s">
        <v>510</v>
      </c>
      <c r="D88" t="s">
        <v>653</v>
      </c>
      <c r="E88" t="s">
        <v>653</v>
      </c>
      <c r="F88" t="s">
        <v>653</v>
      </c>
      <c r="G88" t="s">
        <v>653</v>
      </c>
      <c r="H88" t="s">
        <v>654</v>
      </c>
      <c r="I88" t="s">
        <v>652</v>
      </c>
      <c r="J88" s="22">
        <v>5103.13</v>
      </c>
      <c r="K88" s="22">
        <v>5193.482</v>
      </c>
      <c r="L88" s="22">
        <v>5287.4880000000003</v>
      </c>
      <c r="M88" s="22">
        <v>5396.7740000000003</v>
      </c>
      <c r="N88" s="22">
        <v>5535.5950000000003</v>
      </c>
      <c r="O88" s="22">
        <v>5714.1109999999999</v>
      </c>
      <c r="P88" s="22">
        <v>5934.232</v>
      </c>
      <c r="Q88" s="22">
        <v>6193.1909999999998</v>
      </c>
      <c r="R88" s="22">
        <v>6489.8220000000001</v>
      </c>
      <c r="S88" s="22">
        <v>6821.116</v>
      </c>
      <c r="T88" s="22">
        <v>7182.39</v>
      </c>
      <c r="U88" s="22">
        <v>7574.9430000000002</v>
      </c>
      <c r="V88" s="22">
        <v>7992.5730000000003</v>
      </c>
      <c r="W88" s="22">
        <v>8413.4639999999999</v>
      </c>
      <c r="X88" s="22">
        <v>8809.3060000000005</v>
      </c>
      <c r="Y88" s="22">
        <v>9159.3019999999997</v>
      </c>
      <c r="Z88" s="22">
        <v>9455.8019999999997</v>
      </c>
      <c r="AA88" s="22">
        <v>9702.3529999999992</v>
      </c>
      <c r="AB88" s="22">
        <v>9903.8019999999997</v>
      </c>
      <c r="AC88" s="22">
        <v>10069.794</v>
      </c>
      <c r="AD88" s="22">
        <v>10208.662</v>
      </c>
      <c r="AE88" s="22">
        <v>10320.353999999999</v>
      </c>
      <c r="AF88" s="22">
        <v>10405.374</v>
      </c>
      <c r="AG88" s="22">
        <v>10473.934999999999</v>
      </c>
      <c r="AH88" s="22">
        <v>10538.924999999999</v>
      </c>
      <c r="AI88" s="22">
        <v>10610.245999999999</v>
      </c>
      <c r="AJ88" s="22">
        <v>10692.47</v>
      </c>
      <c r="AK88" s="22">
        <v>10785.678</v>
      </c>
      <c r="AL88" s="22">
        <v>10889.656999999999</v>
      </c>
      <c r="AM88" s="22">
        <v>11002.308999999999</v>
      </c>
      <c r="AN88" s="22">
        <v>11122.063</v>
      </c>
      <c r="AO88" s="22">
        <v>11249.66</v>
      </c>
      <c r="AP88" s="22">
        <v>11386.35</v>
      </c>
      <c r="AQ88" s="22">
        <v>11531.302</v>
      </c>
      <c r="AR88" s="22">
        <v>11683.198</v>
      </c>
      <c r="AS88" s="22">
        <v>11840.789000000001</v>
      </c>
      <c r="AT88" s="22">
        <v>12003.793</v>
      </c>
      <c r="AU88" s="22">
        <v>12171.512000000001</v>
      </c>
      <c r="AV88" s="22">
        <v>12341.787</v>
      </c>
      <c r="AW88" s="22">
        <v>12511.915000000001</v>
      </c>
      <c r="AX88" s="22">
        <v>12679.815000000001</v>
      </c>
      <c r="AY88" s="22">
        <v>12679.815000000001</v>
      </c>
      <c r="AZ88" s="22">
        <v>12679.815000000001</v>
      </c>
      <c r="BA88" s="22">
        <v>12679.815000000001</v>
      </c>
      <c r="BB88" s="22">
        <v>12679.815000000001</v>
      </c>
      <c r="BC88" s="22">
        <v>12679.815000000001</v>
      </c>
      <c r="BD88" s="22">
        <v>12679.815000000001</v>
      </c>
      <c r="BE88" s="22">
        <v>12679.815000000001</v>
      </c>
      <c r="BF88" s="22">
        <v>12679.815000000001</v>
      </c>
      <c r="BG88" s="22">
        <v>12679.815000000001</v>
      </c>
      <c r="BH88" s="22">
        <v>12679.815000000001</v>
      </c>
    </row>
    <row r="89" spans="1:60" x14ac:dyDescent="0.2">
      <c r="A89" t="s">
        <v>651</v>
      </c>
      <c r="B89" t="s">
        <v>622</v>
      </c>
      <c r="C89" t="s">
        <v>511</v>
      </c>
      <c r="D89" t="s">
        <v>653</v>
      </c>
      <c r="E89" t="s">
        <v>653</v>
      </c>
      <c r="F89" t="s">
        <v>653</v>
      </c>
      <c r="G89" t="s">
        <v>653</v>
      </c>
      <c r="H89" t="s">
        <v>654</v>
      </c>
      <c r="I89" t="s">
        <v>652</v>
      </c>
      <c r="J89" s="22">
        <v>15057.362999999999</v>
      </c>
      <c r="K89" s="22">
        <v>15039.971</v>
      </c>
      <c r="L89" s="22">
        <v>15105.645</v>
      </c>
      <c r="M89" s="22">
        <v>15232.325000000001</v>
      </c>
      <c r="N89" s="22">
        <v>15385.915999999999</v>
      </c>
      <c r="O89" s="22">
        <v>15541.457</v>
      </c>
      <c r="P89" s="22">
        <v>15690.861000000001</v>
      </c>
      <c r="Q89" s="22">
        <v>15841.355</v>
      </c>
      <c r="R89" s="22">
        <v>16001.175999999999</v>
      </c>
      <c r="S89" s="22">
        <v>16184.163</v>
      </c>
      <c r="T89" s="22">
        <v>16398.975999999999</v>
      </c>
      <c r="U89" s="22">
        <v>16647.38</v>
      </c>
      <c r="V89" s="22">
        <v>16921.179</v>
      </c>
      <c r="W89" s="22">
        <v>17207.257000000001</v>
      </c>
      <c r="X89" s="22">
        <v>17487.778999999999</v>
      </c>
      <c r="Y89" s="22">
        <v>17749.648000000001</v>
      </c>
      <c r="Z89" s="22">
        <v>17987.736000000001</v>
      </c>
      <c r="AA89" s="22">
        <v>18204.499</v>
      </c>
      <c r="AB89" s="22">
        <v>18403.86</v>
      </c>
      <c r="AC89" s="22">
        <v>18592.97</v>
      </c>
      <c r="AD89" s="22">
        <v>18777.138999999999</v>
      </c>
      <c r="AE89" s="22">
        <v>18956.867999999999</v>
      </c>
      <c r="AF89" s="22">
        <v>19130.148000000001</v>
      </c>
      <c r="AG89" s="22">
        <v>19296.971000000001</v>
      </c>
      <c r="AH89" s="22">
        <v>19457.023000000001</v>
      </c>
      <c r="AI89" s="22">
        <v>19610.258000000002</v>
      </c>
      <c r="AJ89" s="22">
        <v>19757.087</v>
      </c>
      <c r="AK89" s="22">
        <v>19898.462</v>
      </c>
      <c r="AL89" s="22">
        <v>20035.454000000002</v>
      </c>
      <c r="AM89" s="22">
        <v>20169.368999999999</v>
      </c>
      <c r="AN89" s="22">
        <v>20301.322</v>
      </c>
      <c r="AO89" s="22">
        <v>20431.842000000001</v>
      </c>
      <c r="AP89" s="22">
        <v>20561.319</v>
      </c>
      <c r="AQ89" s="22">
        <v>20690.458999999999</v>
      </c>
      <c r="AR89" s="22">
        <v>20819.956999999999</v>
      </c>
      <c r="AS89" s="22">
        <v>20950.36</v>
      </c>
      <c r="AT89" s="22">
        <v>21081.969000000001</v>
      </c>
      <c r="AU89" s="22">
        <v>21214.884999999998</v>
      </c>
      <c r="AV89" s="22">
        <v>21349.153999999999</v>
      </c>
      <c r="AW89" s="22">
        <v>21484.633999999998</v>
      </c>
      <c r="AX89" s="22">
        <v>21621.166000000001</v>
      </c>
      <c r="AY89" s="22">
        <v>21621.166000000001</v>
      </c>
      <c r="AZ89" s="22">
        <v>21621.166000000001</v>
      </c>
      <c r="BA89" s="22">
        <v>21621.166000000001</v>
      </c>
      <c r="BB89" s="22">
        <v>21621.166000000001</v>
      </c>
      <c r="BC89" s="22">
        <v>21621.166000000001</v>
      </c>
      <c r="BD89" s="22">
        <v>21621.166000000001</v>
      </c>
      <c r="BE89" s="22">
        <v>21621.166000000001</v>
      </c>
      <c r="BF89" s="22">
        <v>21621.166000000001</v>
      </c>
      <c r="BG89" s="22">
        <v>21621.166000000001</v>
      </c>
      <c r="BH89" s="22">
        <v>21621.166000000001</v>
      </c>
    </row>
    <row r="90" spans="1:60" x14ac:dyDescent="0.2">
      <c r="A90" t="s">
        <v>651</v>
      </c>
      <c r="B90" t="s">
        <v>622</v>
      </c>
      <c r="C90" t="s">
        <v>512</v>
      </c>
      <c r="D90" t="s">
        <v>653</v>
      </c>
      <c r="E90" t="s">
        <v>653</v>
      </c>
      <c r="F90" t="s">
        <v>653</v>
      </c>
      <c r="G90" t="s">
        <v>653</v>
      </c>
      <c r="H90" t="s">
        <v>654</v>
      </c>
      <c r="I90" t="s">
        <v>652</v>
      </c>
      <c r="J90" s="22">
        <v>31450.483</v>
      </c>
      <c r="K90" s="22">
        <v>32321.482</v>
      </c>
      <c r="L90" s="22">
        <v>33214.008999999998</v>
      </c>
      <c r="M90" s="22">
        <v>34130.851999999999</v>
      </c>
      <c r="N90" s="22">
        <v>35074.930999999997</v>
      </c>
      <c r="O90" s="22">
        <v>36048.288</v>
      </c>
      <c r="P90" s="22">
        <v>37052.050000000003</v>
      </c>
      <c r="Q90" s="22">
        <v>38085.909</v>
      </c>
      <c r="R90" s="22">
        <v>39148.415999999997</v>
      </c>
      <c r="S90" s="22">
        <v>40237.203999999998</v>
      </c>
      <c r="T90" s="22">
        <v>41350.152000000002</v>
      </c>
      <c r="U90" s="22">
        <v>42486.839</v>
      </c>
      <c r="V90" s="22">
        <v>43646.629000000001</v>
      </c>
      <c r="W90" s="22">
        <v>44826.849000000002</v>
      </c>
      <c r="X90" s="22">
        <v>46024.25</v>
      </c>
      <c r="Y90" s="22">
        <v>47236.258999999998</v>
      </c>
      <c r="Z90" s="22">
        <v>48461.567000000003</v>
      </c>
      <c r="AA90" s="22">
        <v>49699.862000000001</v>
      </c>
      <c r="AB90" s="22">
        <v>50950.879000000001</v>
      </c>
      <c r="AC90" s="22">
        <v>52214.790999999997</v>
      </c>
      <c r="AD90" s="22">
        <v>53491.697</v>
      </c>
      <c r="AE90" s="22">
        <v>54780.851999999999</v>
      </c>
      <c r="AF90" s="22">
        <v>56081.771999999997</v>
      </c>
      <c r="AG90" s="22">
        <v>57395.144999999997</v>
      </c>
      <c r="AH90" s="22">
        <v>58722.067999999999</v>
      </c>
      <c r="AI90" s="22">
        <v>60063.158000000003</v>
      </c>
      <c r="AJ90" s="22">
        <v>61418.175999999999</v>
      </c>
      <c r="AK90" s="22">
        <v>62786.271999999997</v>
      </c>
      <c r="AL90" s="22">
        <v>64166.646999999997</v>
      </c>
      <c r="AM90" s="22">
        <v>65558.241999999998</v>
      </c>
      <c r="AN90" s="22">
        <v>66959.993000000002</v>
      </c>
      <c r="AO90" s="22">
        <v>68371.214000000007</v>
      </c>
      <c r="AP90" s="22">
        <v>69791.017000000007</v>
      </c>
      <c r="AQ90" s="22">
        <v>71217.896999999997</v>
      </c>
      <c r="AR90" s="22">
        <v>72650.119000000006</v>
      </c>
      <c r="AS90" s="22">
        <v>74086.106</v>
      </c>
      <c r="AT90" s="22">
        <v>75524.881999999998</v>
      </c>
      <c r="AU90" s="22">
        <v>76965.577000000005</v>
      </c>
      <c r="AV90" s="22">
        <v>78406.959000000003</v>
      </c>
      <c r="AW90" s="22">
        <v>79847.748000000007</v>
      </c>
      <c r="AX90" s="22">
        <v>81286.865000000005</v>
      </c>
      <c r="AY90" s="22">
        <v>81286.865000000005</v>
      </c>
      <c r="AZ90" s="22">
        <v>81286.865000000005</v>
      </c>
      <c r="BA90" s="22">
        <v>81286.865000000005</v>
      </c>
      <c r="BB90" s="22">
        <v>81286.865000000005</v>
      </c>
      <c r="BC90" s="22">
        <v>81286.865000000005</v>
      </c>
      <c r="BD90" s="22">
        <v>81286.865000000005</v>
      </c>
      <c r="BE90" s="22">
        <v>81286.865000000005</v>
      </c>
      <c r="BF90" s="22">
        <v>81286.865000000005</v>
      </c>
      <c r="BG90" s="22">
        <v>81286.865000000005</v>
      </c>
      <c r="BH90" s="22">
        <v>81286.865000000005</v>
      </c>
    </row>
    <row r="91" spans="1:60" x14ac:dyDescent="0.2">
      <c r="A91" t="s">
        <v>651</v>
      </c>
      <c r="B91" t="s">
        <v>622</v>
      </c>
      <c r="C91" t="s">
        <v>513</v>
      </c>
      <c r="D91" t="s">
        <v>653</v>
      </c>
      <c r="E91" t="s">
        <v>653</v>
      </c>
      <c r="F91" t="s">
        <v>653</v>
      </c>
      <c r="G91" t="s">
        <v>653</v>
      </c>
      <c r="H91" t="s">
        <v>654</v>
      </c>
      <c r="I91" t="s">
        <v>652</v>
      </c>
      <c r="J91" s="22">
        <v>84.406000000000006</v>
      </c>
      <c r="K91" s="22">
        <v>85.858000000000004</v>
      </c>
      <c r="L91" s="22">
        <v>87.343000000000004</v>
      </c>
      <c r="M91" s="22">
        <v>88.894999999999996</v>
      </c>
      <c r="N91" s="22">
        <v>90.542000000000002</v>
      </c>
      <c r="O91" s="22">
        <v>92.325000000000003</v>
      </c>
      <c r="P91" s="22">
        <v>94.26</v>
      </c>
      <c r="Q91" s="22">
        <v>96.311000000000007</v>
      </c>
      <c r="R91" s="22">
        <v>98.44</v>
      </c>
      <c r="S91" s="22">
        <v>100.568</v>
      </c>
      <c r="T91" s="22">
        <v>102.652</v>
      </c>
      <c r="U91" s="22">
        <v>104.65600000000001</v>
      </c>
      <c r="V91" s="22">
        <v>106.613</v>
      </c>
      <c r="W91" s="22">
        <v>108.535</v>
      </c>
      <c r="X91" s="22">
        <v>110.458</v>
      </c>
      <c r="Y91" s="22">
        <v>112.407</v>
      </c>
      <c r="Z91" s="22">
        <v>114.395</v>
      </c>
      <c r="AA91" s="22">
        <v>116.398</v>
      </c>
      <c r="AB91" s="22">
        <v>118.414</v>
      </c>
      <c r="AC91" s="22">
        <v>120.428</v>
      </c>
      <c r="AD91" s="22">
        <v>122.43899999999999</v>
      </c>
      <c r="AE91" s="22">
        <v>124.43300000000001</v>
      </c>
      <c r="AF91" s="22">
        <v>126.413</v>
      </c>
      <c r="AG91" s="22">
        <v>128.38800000000001</v>
      </c>
      <c r="AH91" s="22">
        <v>130.34299999999999</v>
      </c>
      <c r="AI91" s="22">
        <v>132.27000000000001</v>
      </c>
      <c r="AJ91" s="22">
        <v>134.18</v>
      </c>
      <c r="AK91" s="22">
        <v>136.05799999999999</v>
      </c>
      <c r="AL91" s="22">
        <v>137.90899999999999</v>
      </c>
      <c r="AM91" s="22">
        <v>139.739</v>
      </c>
      <c r="AN91" s="22">
        <v>141.53800000000001</v>
      </c>
      <c r="AO91" s="22">
        <v>143.32900000000001</v>
      </c>
      <c r="AP91" s="22">
        <v>145.08500000000001</v>
      </c>
      <c r="AQ91" s="22">
        <v>146.83199999999999</v>
      </c>
      <c r="AR91" s="22">
        <v>148.583</v>
      </c>
      <c r="AS91" s="22">
        <v>150.34</v>
      </c>
      <c r="AT91" s="22">
        <v>152.09899999999999</v>
      </c>
      <c r="AU91" s="22">
        <v>153.87200000000001</v>
      </c>
      <c r="AV91" s="22">
        <v>155.66200000000001</v>
      </c>
      <c r="AW91" s="22">
        <v>157.46</v>
      </c>
      <c r="AX91" s="22">
        <v>159.29499999999999</v>
      </c>
      <c r="AY91" s="22">
        <v>159.29499999999999</v>
      </c>
      <c r="AZ91" s="22">
        <v>159.29499999999999</v>
      </c>
      <c r="BA91" s="22">
        <v>159.29499999999999</v>
      </c>
      <c r="BB91" s="22">
        <v>159.29499999999999</v>
      </c>
      <c r="BC91" s="22">
        <v>159.29499999999999</v>
      </c>
      <c r="BD91" s="22">
        <v>159.29499999999999</v>
      </c>
      <c r="BE91" s="22">
        <v>159.29499999999999</v>
      </c>
      <c r="BF91" s="22">
        <v>159.29499999999999</v>
      </c>
      <c r="BG91" s="22">
        <v>159.29499999999999</v>
      </c>
      <c r="BH91" s="22">
        <v>159.29499999999999</v>
      </c>
    </row>
    <row r="92" spans="1:60" x14ac:dyDescent="0.2">
      <c r="A92" t="s">
        <v>651</v>
      </c>
      <c r="B92" t="s">
        <v>622</v>
      </c>
      <c r="C92" t="s">
        <v>514</v>
      </c>
      <c r="D92" t="s">
        <v>653</v>
      </c>
      <c r="E92" t="s">
        <v>653</v>
      </c>
      <c r="F92" t="s">
        <v>653</v>
      </c>
      <c r="G92" t="s">
        <v>653</v>
      </c>
      <c r="H92" t="s">
        <v>654</v>
      </c>
      <c r="I92" t="s">
        <v>652</v>
      </c>
      <c r="J92" s="22">
        <v>2050.741</v>
      </c>
      <c r="K92" s="22">
        <v>2109.355</v>
      </c>
      <c r="L92" s="22">
        <v>2143.8330000000001</v>
      </c>
      <c r="M92" s="22">
        <v>2169.1179999999999</v>
      </c>
      <c r="N92" s="22">
        <v>2207.9389999999999</v>
      </c>
      <c r="O92" s="22">
        <v>2276.623</v>
      </c>
      <c r="P92" s="22">
        <v>2377.2579999999998</v>
      </c>
      <c r="Q92" s="22">
        <v>2503.41</v>
      </c>
      <c r="R92" s="22">
        <v>2652.34</v>
      </c>
      <c r="S92" s="22">
        <v>2818.9389999999999</v>
      </c>
      <c r="T92" s="22">
        <v>2998.0830000000001</v>
      </c>
      <c r="U92" s="22">
        <v>3191.0509999999999</v>
      </c>
      <c r="V92" s="22">
        <v>3395.556</v>
      </c>
      <c r="W92" s="22">
        <v>3598.3850000000002</v>
      </c>
      <c r="X92" s="22">
        <v>3782.45</v>
      </c>
      <c r="Y92" s="22">
        <v>3935.7939999999999</v>
      </c>
      <c r="Z92" s="22">
        <v>4052.5839999999998</v>
      </c>
      <c r="AA92" s="22">
        <v>4136.5280000000002</v>
      </c>
      <c r="AB92" s="22">
        <v>4197.1279999999997</v>
      </c>
      <c r="AC92" s="22">
        <v>4248.9740000000002</v>
      </c>
      <c r="AD92" s="22">
        <v>4302.875</v>
      </c>
      <c r="AE92" s="22">
        <v>4361.47</v>
      </c>
      <c r="AF92" s="22">
        <v>4422.07</v>
      </c>
      <c r="AG92" s="22">
        <v>4483.8980000000001</v>
      </c>
      <c r="AH92" s="22">
        <v>4544.7039999999997</v>
      </c>
      <c r="AI92" s="22">
        <v>4602.9139999999998</v>
      </c>
      <c r="AJ92" s="22">
        <v>4659.0780000000004</v>
      </c>
      <c r="AK92" s="22">
        <v>4714.4830000000002</v>
      </c>
      <c r="AL92" s="22">
        <v>4768.9319999999998</v>
      </c>
      <c r="AM92" s="22">
        <v>4822.0770000000002</v>
      </c>
      <c r="AN92" s="22">
        <v>4873.674</v>
      </c>
      <c r="AO92" s="22">
        <v>4923.6980000000003</v>
      </c>
      <c r="AP92" s="22">
        <v>4972.299</v>
      </c>
      <c r="AQ92" s="22">
        <v>5019.6310000000003</v>
      </c>
      <c r="AR92" s="22">
        <v>5065.9170000000004</v>
      </c>
      <c r="AS92" s="22">
        <v>5111.3230000000003</v>
      </c>
      <c r="AT92" s="22">
        <v>5155.8710000000001</v>
      </c>
      <c r="AU92" s="22">
        <v>5199.4920000000002</v>
      </c>
      <c r="AV92" s="22">
        <v>5242.0929999999998</v>
      </c>
      <c r="AW92" s="22">
        <v>5283.5789999999997</v>
      </c>
      <c r="AX92" s="22">
        <v>5323.8209999999999</v>
      </c>
      <c r="AY92" s="22">
        <v>5323.8209999999999</v>
      </c>
      <c r="AZ92" s="22">
        <v>5323.8209999999999</v>
      </c>
      <c r="BA92" s="22">
        <v>5323.8209999999999</v>
      </c>
      <c r="BB92" s="22">
        <v>5323.8209999999999</v>
      </c>
      <c r="BC92" s="22">
        <v>5323.8209999999999</v>
      </c>
      <c r="BD92" s="22">
        <v>5323.8209999999999</v>
      </c>
      <c r="BE92" s="22">
        <v>5323.8209999999999</v>
      </c>
      <c r="BF92" s="22">
        <v>5323.8209999999999</v>
      </c>
      <c r="BG92" s="22">
        <v>5323.8209999999999</v>
      </c>
      <c r="BH92" s="22">
        <v>5323.8209999999999</v>
      </c>
    </row>
    <row r="93" spans="1:60" x14ac:dyDescent="0.2">
      <c r="A93" t="s">
        <v>651</v>
      </c>
      <c r="B93" t="s">
        <v>622</v>
      </c>
      <c r="C93" t="s">
        <v>515</v>
      </c>
      <c r="D93" t="s">
        <v>653</v>
      </c>
      <c r="E93" t="s">
        <v>653</v>
      </c>
      <c r="F93" t="s">
        <v>653</v>
      </c>
      <c r="G93" t="s">
        <v>653</v>
      </c>
      <c r="H93" t="s">
        <v>654</v>
      </c>
      <c r="I93" t="s">
        <v>652</v>
      </c>
      <c r="J93" s="22">
        <v>4920.7179999999998</v>
      </c>
      <c r="K93" s="22">
        <v>4962.59</v>
      </c>
      <c r="L93" s="22">
        <v>4990.6869999999999</v>
      </c>
      <c r="M93" s="22">
        <v>5012.2690000000002</v>
      </c>
      <c r="N93" s="22">
        <v>5037.9290000000001</v>
      </c>
      <c r="O93" s="22">
        <v>5075.38</v>
      </c>
      <c r="P93" s="22">
        <v>5126.7299999999996</v>
      </c>
      <c r="Q93" s="22">
        <v>5189.72</v>
      </c>
      <c r="R93" s="22">
        <v>5262.2939999999999</v>
      </c>
      <c r="S93" s="22">
        <v>5340.7809999999999</v>
      </c>
      <c r="T93" s="22">
        <v>5422.3370000000004</v>
      </c>
      <c r="U93" s="22">
        <v>5506.6009999999997</v>
      </c>
      <c r="V93" s="22">
        <v>5594.1080000000002</v>
      </c>
      <c r="W93" s="22">
        <v>5683.808</v>
      </c>
      <c r="X93" s="22">
        <v>5774.5659999999998</v>
      </c>
      <c r="Y93" s="22">
        <v>5865.4009999999998</v>
      </c>
      <c r="Z93" s="22">
        <v>5955.7340000000004</v>
      </c>
      <c r="AA93" s="22">
        <v>6045.1170000000002</v>
      </c>
      <c r="AB93" s="22">
        <v>6132.9319999999998</v>
      </c>
      <c r="AC93" s="22">
        <v>6218.616</v>
      </c>
      <c r="AD93" s="22">
        <v>6301.7179999999998</v>
      </c>
      <c r="AE93" s="22">
        <v>6381.8980000000001</v>
      </c>
      <c r="AF93" s="22">
        <v>6459.0550000000003</v>
      </c>
      <c r="AG93" s="22">
        <v>6533.3940000000002</v>
      </c>
      <c r="AH93" s="22">
        <v>6605.2910000000002</v>
      </c>
      <c r="AI93" s="22">
        <v>6675.0720000000001</v>
      </c>
      <c r="AJ93" s="22">
        <v>6742.7629999999999</v>
      </c>
      <c r="AK93" s="22">
        <v>6808.4120000000003</v>
      </c>
      <c r="AL93" s="22">
        <v>6872.4</v>
      </c>
      <c r="AM93" s="22">
        <v>6935.2240000000002</v>
      </c>
      <c r="AN93" s="22">
        <v>6997.2839999999997</v>
      </c>
      <c r="AO93" s="22">
        <v>7058.7389999999996</v>
      </c>
      <c r="AP93" s="22">
        <v>7119.6289999999999</v>
      </c>
      <c r="AQ93" s="22">
        <v>7180.1130000000003</v>
      </c>
      <c r="AR93" s="22">
        <v>7240.3010000000004</v>
      </c>
      <c r="AS93" s="22">
        <v>7300.2839999999997</v>
      </c>
      <c r="AT93" s="22">
        <v>7360.1329999999998</v>
      </c>
      <c r="AU93" s="22">
        <v>7419.8109999999997</v>
      </c>
      <c r="AV93" s="22">
        <v>7479.1949999999997</v>
      </c>
      <c r="AW93" s="22">
        <v>7538.049</v>
      </c>
      <c r="AX93" s="22">
        <v>7596.1779999999999</v>
      </c>
      <c r="AY93" s="22">
        <v>7596.1779999999999</v>
      </c>
      <c r="AZ93" s="22">
        <v>7596.1779999999999</v>
      </c>
      <c r="BA93" s="22">
        <v>7596.1779999999999</v>
      </c>
      <c r="BB93" s="22">
        <v>7596.1779999999999</v>
      </c>
      <c r="BC93" s="22">
        <v>7596.1779999999999</v>
      </c>
      <c r="BD93" s="22">
        <v>7596.1779999999999</v>
      </c>
      <c r="BE93" s="22">
        <v>7596.1779999999999</v>
      </c>
      <c r="BF93" s="22">
        <v>7596.1779999999999</v>
      </c>
      <c r="BG93" s="22">
        <v>7596.1779999999999</v>
      </c>
      <c r="BH93" s="22">
        <v>7596.1779999999999</v>
      </c>
    </row>
    <row r="94" spans="1:60" x14ac:dyDescent="0.2">
      <c r="A94" t="s">
        <v>651</v>
      </c>
      <c r="B94" t="s">
        <v>622</v>
      </c>
      <c r="C94" t="s">
        <v>602</v>
      </c>
      <c r="D94" t="s">
        <v>653</v>
      </c>
      <c r="E94" t="s">
        <v>653</v>
      </c>
      <c r="F94" t="s">
        <v>653</v>
      </c>
      <c r="G94" t="s">
        <v>653</v>
      </c>
      <c r="H94" t="s">
        <v>654</v>
      </c>
      <c r="I94" t="s">
        <v>652</v>
      </c>
      <c r="J94" s="22">
        <v>5329.3040000000001</v>
      </c>
      <c r="K94" s="22">
        <v>5414.5680000000002</v>
      </c>
      <c r="L94" s="22">
        <v>5497.2730000000001</v>
      </c>
      <c r="M94" s="22">
        <v>5579.6559999999999</v>
      </c>
      <c r="N94" s="22">
        <v>5664.6049999999996</v>
      </c>
      <c r="O94" s="22">
        <v>5754.0259999999998</v>
      </c>
      <c r="P94" s="22">
        <v>5849.3559999999998</v>
      </c>
      <c r="Q94" s="22">
        <v>5949.7870000000003</v>
      </c>
      <c r="R94" s="22">
        <v>6052.19</v>
      </c>
      <c r="S94" s="22">
        <v>6152.0360000000001</v>
      </c>
      <c r="T94" s="22">
        <v>6246.2740000000003</v>
      </c>
      <c r="U94" s="22">
        <v>6333.4870000000001</v>
      </c>
      <c r="V94" s="22">
        <v>6415.1689999999999</v>
      </c>
      <c r="W94" s="22">
        <v>6494.5569999999998</v>
      </c>
      <c r="X94" s="22">
        <v>6576.3969999999999</v>
      </c>
      <c r="Y94" s="22">
        <v>6663.9669999999996</v>
      </c>
      <c r="Z94" s="22">
        <v>6758.3530000000001</v>
      </c>
      <c r="AA94" s="22">
        <v>6858.16</v>
      </c>
      <c r="AB94" s="22">
        <v>6961.21</v>
      </c>
      <c r="AC94" s="22">
        <v>7064.2420000000002</v>
      </c>
      <c r="AD94" s="22">
        <v>7164.8220000000001</v>
      </c>
      <c r="AE94" s="22">
        <v>7262.3010000000004</v>
      </c>
      <c r="AF94" s="22">
        <v>7357.2129999999997</v>
      </c>
      <c r="AG94" s="22">
        <v>7449.7650000000003</v>
      </c>
      <c r="AH94" s="22">
        <v>7540.4949999999999</v>
      </c>
      <c r="AI94" s="22">
        <v>7629.7730000000001</v>
      </c>
      <c r="AJ94" s="22">
        <v>7717.4629999999997</v>
      </c>
      <c r="AK94" s="22">
        <v>7803.2209999999995</v>
      </c>
      <c r="AL94" s="22">
        <v>7887.0209999999997</v>
      </c>
      <c r="AM94" s="22">
        <v>7968.8509999999997</v>
      </c>
      <c r="AN94" s="22">
        <v>8048.6980000000003</v>
      </c>
      <c r="AO94" s="22">
        <v>8126.5060000000003</v>
      </c>
      <c r="AP94" s="22">
        <v>8202.2350000000006</v>
      </c>
      <c r="AQ94" s="22">
        <v>8275.8330000000005</v>
      </c>
      <c r="AR94" s="22">
        <v>8347.2520000000004</v>
      </c>
      <c r="AS94" s="22">
        <v>8416.4670000000006</v>
      </c>
      <c r="AT94" s="22">
        <v>8483.42</v>
      </c>
      <c r="AU94" s="22">
        <v>8548.0779999999995</v>
      </c>
      <c r="AV94" s="22">
        <v>8610.4120000000003</v>
      </c>
      <c r="AW94" s="22">
        <v>8670.3629999999994</v>
      </c>
      <c r="AX94" s="22">
        <v>8727.9050000000007</v>
      </c>
      <c r="AY94" s="22">
        <v>8727.9050000000007</v>
      </c>
      <c r="AZ94" s="22">
        <v>8727.9050000000007</v>
      </c>
      <c r="BA94" s="22">
        <v>8727.9050000000007</v>
      </c>
      <c r="BB94" s="22">
        <v>8727.9050000000007</v>
      </c>
      <c r="BC94" s="22">
        <v>8727.9050000000007</v>
      </c>
      <c r="BD94" s="22">
        <v>8727.9050000000007</v>
      </c>
      <c r="BE94" s="22">
        <v>8727.9050000000007</v>
      </c>
      <c r="BF94" s="22">
        <v>8727.9050000000007</v>
      </c>
      <c r="BG94" s="22">
        <v>8727.9050000000007</v>
      </c>
      <c r="BH94" s="22">
        <v>8727.9050000000007</v>
      </c>
    </row>
    <row r="95" spans="1:60" x14ac:dyDescent="0.2">
      <c r="A95" t="s">
        <v>651</v>
      </c>
      <c r="B95" t="s">
        <v>622</v>
      </c>
      <c r="C95" t="s">
        <v>516</v>
      </c>
      <c r="D95" t="s">
        <v>653</v>
      </c>
      <c r="E95" t="s">
        <v>653</v>
      </c>
      <c r="F95" t="s">
        <v>653</v>
      </c>
      <c r="G95" t="s">
        <v>653</v>
      </c>
      <c r="H95" t="s">
        <v>654</v>
      </c>
      <c r="I95" t="s">
        <v>652</v>
      </c>
      <c r="J95" s="22">
        <v>2384.163</v>
      </c>
      <c r="K95" s="22">
        <v>2358.6770000000001</v>
      </c>
      <c r="L95" s="22">
        <v>2332.4920000000002</v>
      </c>
      <c r="M95" s="22">
        <v>2305.7750000000001</v>
      </c>
      <c r="N95" s="22">
        <v>2278.855</v>
      </c>
      <c r="O95" s="22">
        <v>2251.9830000000002</v>
      </c>
      <c r="P95" s="22">
        <v>2225.223</v>
      </c>
      <c r="Q95" s="22">
        <v>2198.518</v>
      </c>
      <c r="R95" s="22">
        <v>2171.8809999999999</v>
      </c>
      <c r="S95" s="22">
        <v>2145.3090000000002</v>
      </c>
      <c r="T95" s="22">
        <v>2118.848</v>
      </c>
      <c r="U95" s="22">
        <v>2092.4929999999999</v>
      </c>
      <c r="V95" s="22">
        <v>2066.3739999999998</v>
      </c>
      <c r="W95" s="22">
        <v>2040.7840000000001</v>
      </c>
      <c r="X95" s="22">
        <v>2016.125</v>
      </c>
      <c r="Y95" s="22">
        <v>1992.663</v>
      </c>
      <c r="Z95" s="22">
        <v>1970.53</v>
      </c>
      <c r="AA95" s="22">
        <v>1949.67</v>
      </c>
      <c r="AB95" s="22">
        <v>1929.9380000000001</v>
      </c>
      <c r="AC95" s="22">
        <v>1911.1079999999999</v>
      </c>
      <c r="AD95" s="22">
        <v>1892.9929999999999</v>
      </c>
      <c r="AE95" s="22">
        <v>1875.529</v>
      </c>
      <c r="AF95" s="22">
        <v>1858.748</v>
      </c>
      <c r="AG95" s="22">
        <v>1842.6579999999999</v>
      </c>
      <c r="AH95" s="22">
        <v>1827.31</v>
      </c>
      <c r="AI95" s="22">
        <v>1812.682</v>
      </c>
      <c r="AJ95" s="22">
        <v>1798.806</v>
      </c>
      <c r="AK95" s="22">
        <v>1785.5730000000001</v>
      </c>
      <c r="AL95" s="22">
        <v>1772.7439999999999</v>
      </c>
      <c r="AM95" s="22">
        <v>1760.0229999999999</v>
      </c>
      <c r="AN95" s="22">
        <v>1747.192</v>
      </c>
      <c r="AO95" s="22">
        <v>1734.1510000000001</v>
      </c>
      <c r="AP95" s="22">
        <v>1720.9469999999999</v>
      </c>
      <c r="AQ95" s="22">
        <v>1707.704</v>
      </c>
      <c r="AR95" s="22">
        <v>1694.6289999999999</v>
      </c>
      <c r="AS95" s="22">
        <v>1681.894</v>
      </c>
      <c r="AT95" s="22">
        <v>1669.5029999999999</v>
      </c>
      <c r="AU95" s="22">
        <v>1657.404</v>
      </c>
      <c r="AV95" s="22">
        <v>1645.6030000000001</v>
      </c>
      <c r="AW95" s="22">
        <v>1634.066</v>
      </c>
      <c r="AX95" s="22">
        <v>1622.7539999999999</v>
      </c>
      <c r="AY95" s="22">
        <v>1622.7539999999999</v>
      </c>
      <c r="AZ95" s="22">
        <v>1622.7539999999999</v>
      </c>
      <c r="BA95" s="22">
        <v>1622.7539999999999</v>
      </c>
      <c r="BB95" s="22">
        <v>1622.7539999999999</v>
      </c>
      <c r="BC95" s="22">
        <v>1622.7539999999999</v>
      </c>
      <c r="BD95" s="22">
        <v>1622.7539999999999</v>
      </c>
      <c r="BE95" s="22">
        <v>1622.7539999999999</v>
      </c>
      <c r="BF95" s="22">
        <v>1622.7539999999999</v>
      </c>
      <c r="BG95" s="22">
        <v>1622.7539999999999</v>
      </c>
      <c r="BH95" s="22">
        <v>1622.7539999999999</v>
      </c>
    </row>
    <row r="96" spans="1:60" x14ac:dyDescent="0.2">
      <c r="A96" t="s">
        <v>651</v>
      </c>
      <c r="B96" t="s">
        <v>622</v>
      </c>
      <c r="C96" t="s">
        <v>517</v>
      </c>
      <c r="D96" t="s">
        <v>653</v>
      </c>
      <c r="E96" t="s">
        <v>653</v>
      </c>
      <c r="F96" t="s">
        <v>653</v>
      </c>
      <c r="G96" t="s">
        <v>653</v>
      </c>
      <c r="H96" t="s">
        <v>654</v>
      </c>
      <c r="I96" t="s">
        <v>652</v>
      </c>
      <c r="J96" s="22">
        <v>3235.366</v>
      </c>
      <c r="K96" s="22">
        <v>3359.8589999999999</v>
      </c>
      <c r="L96" s="22">
        <v>3522.837</v>
      </c>
      <c r="M96" s="22">
        <v>3701.4639999999999</v>
      </c>
      <c r="N96" s="22">
        <v>3863.2669999999998</v>
      </c>
      <c r="O96" s="22">
        <v>3986.8519999999999</v>
      </c>
      <c r="P96" s="22">
        <v>4057.35</v>
      </c>
      <c r="Q96" s="22">
        <v>4086.4659999999999</v>
      </c>
      <c r="R96" s="22">
        <v>4111.0469999999996</v>
      </c>
      <c r="S96" s="22">
        <v>4183.1559999999999</v>
      </c>
      <c r="T96" s="22">
        <v>4337.1409999999996</v>
      </c>
      <c r="U96" s="22">
        <v>4588.3680000000004</v>
      </c>
      <c r="V96" s="22">
        <v>4916.4040000000005</v>
      </c>
      <c r="W96" s="22">
        <v>5276.1019999999999</v>
      </c>
      <c r="X96" s="22">
        <v>5603.2790000000005</v>
      </c>
      <c r="Y96" s="22">
        <v>5851.4790000000003</v>
      </c>
      <c r="Z96" s="22">
        <v>6006.6679999999997</v>
      </c>
      <c r="AA96" s="22">
        <v>6082.357</v>
      </c>
      <c r="AB96" s="22">
        <v>6093.509</v>
      </c>
      <c r="AC96" s="22">
        <v>6065.9219999999996</v>
      </c>
      <c r="AD96" s="22">
        <v>6019.7950000000001</v>
      </c>
      <c r="AE96" s="22">
        <v>5957.2939999999999</v>
      </c>
      <c r="AF96" s="22">
        <v>5875.2179999999998</v>
      </c>
      <c r="AG96" s="22">
        <v>5782.76</v>
      </c>
      <c r="AH96" s="22">
        <v>5690.3469999999998</v>
      </c>
      <c r="AI96" s="22">
        <v>5605.9870000000001</v>
      </c>
      <c r="AJ96" s="22">
        <v>5534.5709999999999</v>
      </c>
      <c r="AK96" s="22">
        <v>5477.0540000000001</v>
      </c>
      <c r="AL96" s="22">
        <v>5432.2969999999996</v>
      </c>
      <c r="AM96" s="22">
        <v>5396.99</v>
      </c>
      <c r="AN96" s="22">
        <v>5368.598</v>
      </c>
      <c r="AO96" s="22">
        <v>5347.6009999999997</v>
      </c>
      <c r="AP96" s="22">
        <v>5335.1959999999999</v>
      </c>
      <c r="AQ96" s="22">
        <v>5330.1390000000001</v>
      </c>
      <c r="AR96" s="22">
        <v>5330.7439999999997</v>
      </c>
      <c r="AS96" s="22">
        <v>5335.52</v>
      </c>
      <c r="AT96" s="22">
        <v>5344.0150000000003</v>
      </c>
      <c r="AU96" s="22">
        <v>5355.6980000000003</v>
      </c>
      <c r="AV96" s="22">
        <v>5368.8739999999998</v>
      </c>
      <c r="AW96" s="22">
        <v>5381.6019999999999</v>
      </c>
      <c r="AX96" s="22">
        <v>5392.4189999999999</v>
      </c>
      <c r="AY96" s="22">
        <v>5392.4189999999999</v>
      </c>
      <c r="AZ96" s="22">
        <v>5392.4189999999999</v>
      </c>
      <c r="BA96" s="22">
        <v>5392.4189999999999</v>
      </c>
      <c r="BB96" s="22">
        <v>5392.4189999999999</v>
      </c>
      <c r="BC96" s="22">
        <v>5392.4189999999999</v>
      </c>
      <c r="BD96" s="22">
        <v>5392.4189999999999</v>
      </c>
      <c r="BE96" s="22">
        <v>5392.4189999999999</v>
      </c>
      <c r="BF96" s="22">
        <v>5392.4189999999999</v>
      </c>
      <c r="BG96" s="22">
        <v>5392.4189999999999</v>
      </c>
      <c r="BH96" s="22">
        <v>5392.4189999999999</v>
      </c>
    </row>
    <row r="97" spans="1:60" x14ac:dyDescent="0.2">
      <c r="A97" t="s">
        <v>651</v>
      </c>
      <c r="B97" t="s">
        <v>622</v>
      </c>
      <c r="C97" t="s">
        <v>518</v>
      </c>
      <c r="D97" t="s">
        <v>653</v>
      </c>
      <c r="E97" t="s">
        <v>653</v>
      </c>
      <c r="F97" t="s">
        <v>653</v>
      </c>
      <c r="G97" t="s">
        <v>653</v>
      </c>
      <c r="H97" t="s">
        <v>654</v>
      </c>
      <c r="I97" t="s">
        <v>652</v>
      </c>
      <c r="J97" s="22">
        <v>1868.6990000000001</v>
      </c>
      <c r="K97" s="22">
        <v>1885.9549999999999</v>
      </c>
      <c r="L97" s="22">
        <v>1902.3119999999999</v>
      </c>
      <c r="M97" s="22">
        <v>1918.097</v>
      </c>
      <c r="N97" s="22">
        <v>1933.7280000000001</v>
      </c>
      <c r="O97" s="22">
        <v>1949.5429999999999</v>
      </c>
      <c r="P97" s="22">
        <v>1965.662</v>
      </c>
      <c r="Q97" s="22">
        <v>1982.287</v>
      </c>
      <c r="R97" s="22">
        <v>1999.93</v>
      </c>
      <c r="S97" s="22">
        <v>2019.2090000000001</v>
      </c>
      <c r="T97" s="22">
        <v>2040.5509999999999</v>
      </c>
      <c r="U97" s="22">
        <v>2064.1660000000002</v>
      </c>
      <c r="V97" s="22">
        <v>2089.9279999999999</v>
      </c>
      <c r="W97" s="22">
        <v>2117.3609999999999</v>
      </c>
      <c r="X97" s="22">
        <v>2145.7849999999999</v>
      </c>
      <c r="Y97" s="22">
        <v>2174.645</v>
      </c>
      <c r="Z97" s="22">
        <v>2203.8209999999999</v>
      </c>
      <c r="AA97" s="22">
        <v>2233.3389999999999</v>
      </c>
      <c r="AB97" s="22">
        <v>2263.0100000000002</v>
      </c>
      <c r="AC97" s="22">
        <v>2292.6819999999998</v>
      </c>
      <c r="AD97" s="22">
        <v>2322.2170000000001</v>
      </c>
      <c r="AE97" s="22">
        <v>2351.5030000000002</v>
      </c>
      <c r="AF97" s="22">
        <v>2380.5010000000002</v>
      </c>
      <c r="AG97" s="22">
        <v>2409.2469999999998</v>
      </c>
      <c r="AH97" s="22">
        <v>2437.84</v>
      </c>
      <c r="AI97" s="22">
        <v>2466.33</v>
      </c>
      <c r="AJ97" s="22">
        <v>2494.7199999999998</v>
      </c>
      <c r="AK97" s="22">
        <v>2523.002</v>
      </c>
      <c r="AL97" s="22">
        <v>2551.2489999999998</v>
      </c>
      <c r="AM97" s="22">
        <v>2579.5430000000001</v>
      </c>
      <c r="AN97" s="22">
        <v>2607.9569999999999</v>
      </c>
      <c r="AO97" s="22">
        <v>2636.529</v>
      </c>
      <c r="AP97" s="22">
        <v>2665.2429999999999</v>
      </c>
      <c r="AQ97" s="22">
        <v>2694.1439999999998</v>
      </c>
      <c r="AR97" s="22">
        <v>2723.2420000000002</v>
      </c>
      <c r="AS97" s="22">
        <v>2752.5610000000001</v>
      </c>
      <c r="AT97" s="22">
        <v>2782.1</v>
      </c>
      <c r="AU97" s="22">
        <v>2811.8580000000002</v>
      </c>
      <c r="AV97" s="22">
        <v>2841.8049999999998</v>
      </c>
      <c r="AW97" s="22">
        <v>2871.9340000000002</v>
      </c>
      <c r="AX97" s="22">
        <v>2902.1970000000001</v>
      </c>
      <c r="AY97" s="22">
        <v>2902.1970000000001</v>
      </c>
      <c r="AZ97" s="22">
        <v>2902.1970000000001</v>
      </c>
      <c r="BA97" s="22">
        <v>2902.1970000000001</v>
      </c>
      <c r="BB97" s="22">
        <v>2902.1970000000001</v>
      </c>
      <c r="BC97" s="22">
        <v>2902.1970000000001</v>
      </c>
      <c r="BD97" s="22">
        <v>2902.1970000000001</v>
      </c>
      <c r="BE97" s="22">
        <v>2902.1970000000001</v>
      </c>
      <c r="BF97" s="22">
        <v>2902.1970000000001</v>
      </c>
      <c r="BG97" s="22">
        <v>2902.1970000000001</v>
      </c>
      <c r="BH97" s="22">
        <v>2902.1970000000001</v>
      </c>
    </row>
    <row r="98" spans="1:60" x14ac:dyDescent="0.2">
      <c r="A98" t="s">
        <v>651</v>
      </c>
      <c r="B98" t="s">
        <v>622</v>
      </c>
      <c r="C98" t="s">
        <v>519</v>
      </c>
      <c r="D98" t="s">
        <v>653</v>
      </c>
      <c r="E98" t="s">
        <v>653</v>
      </c>
      <c r="F98" t="s">
        <v>653</v>
      </c>
      <c r="G98" t="s">
        <v>653</v>
      </c>
      <c r="H98" t="s">
        <v>654</v>
      </c>
      <c r="I98" t="s">
        <v>652</v>
      </c>
      <c r="J98" s="22">
        <v>2884.5219999999999</v>
      </c>
      <c r="K98" s="22">
        <v>2991.1320000000001</v>
      </c>
      <c r="L98" s="22">
        <v>3062.8629999999998</v>
      </c>
      <c r="M98" s="22">
        <v>3116.2330000000002</v>
      </c>
      <c r="N98" s="22">
        <v>3176.4140000000002</v>
      </c>
      <c r="O98" s="22">
        <v>3261.23</v>
      </c>
      <c r="P98" s="22">
        <v>3375.8380000000002</v>
      </c>
      <c r="Q98" s="22">
        <v>3512.9319999999998</v>
      </c>
      <c r="R98" s="22">
        <v>3662.9929999999999</v>
      </c>
      <c r="S98" s="22">
        <v>3811.5279999999998</v>
      </c>
      <c r="T98" s="22">
        <v>3948.125</v>
      </c>
      <c r="U98" s="22">
        <v>4070.1669999999999</v>
      </c>
      <c r="V98" s="22">
        <v>4181.5630000000001</v>
      </c>
      <c r="W98" s="22">
        <v>4286.2910000000002</v>
      </c>
      <c r="X98" s="22">
        <v>4390.7370000000001</v>
      </c>
      <c r="Y98" s="22">
        <v>4499.6210000000001</v>
      </c>
      <c r="Z98" s="22">
        <v>4613.8230000000003</v>
      </c>
      <c r="AA98" s="22">
        <v>4731.9059999999999</v>
      </c>
      <c r="AB98" s="22">
        <v>4853.5159999999996</v>
      </c>
      <c r="AC98" s="22">
        <v>4977.72</v>
      </c>
      <c r="AD98" s="22">
        <v>5103.8530000000001</v>
      </c>
      <c r="AE98" s="22">
        <v>5232.0820000000003</v>
      </c>
      <c r="AF98" s="22">
        <v>5362.8630000000003</v>
      </c>
      <c r="AG98" s="22">
        <v>5496.1769999999997</v>
      </c>
      <c r="AH98" s="22">
        <v>5631.9390000000003</v>
      </c>
      <c r="AI98" s="22">
        <v>5770.0959999999995</v>
      </c>
      <c r="AJ98" s="22">
        <v>5910.6279999999997</v>
      </c>
      <c r="AK98" s="22">
        <v>6053.5110000000004</v>
      </c>
      <c r="AL98" s="22">
        <v>6198.65</v>
      </c>
      <c r="AM98" s="22">
        <v>6345.9610000000002</v>
      </c>
      <c r="AN98" s="22">
        <v>6495.3770000000004</v>
      </c>
      <c r="AO98" s="22">
        <v>6646.8130000000001</v>
      </c>
      <c r="AP98" s="22">
        <v>6800.2020000000002</v>
      </c>
      <c r="AQ98" s="22">
        <v>6955.4759999999997</v>
      </c>
      <c r="AR98" s="22">
        <v>7112.5320000000002</v>
      </c>
      <c r="AS98" s="22">
        <v>7271.2610000000004</v>
      </c>
      <c r="AT98" s="22">
        <v>7431.6139999999996</v>
      </c>
      <c r="AU98" s="22">
        <v>7593.4989999999998</v>
      </c>
      <c r="AV98" s="22">
        <v>7756.8509999999997</v>
      </c>
      <c r="AW98" s="22">
        <v>7921.5780000000004</v>
      </c>
      <c r="AX98" s="22">
        <v>8087.6109999999999</v>
      </c>
      <c r="AY98" s="22">
        <v>8087.6109999999999</v>
      </c>
      <c r="AZ98" s="22">
        <v>8087.6109999999999</v>
      </c>
      <c r="BA98" s="22">
        <v>8087.6109999999999</v>
      </c>
      <c r="BB98" s="22">
        <v>8087.6109999999999</v>
      </c>
      <c r="BC98" s="22">
        <v>8087.6109999999999</v>
      </c>
      <c r="BD98" s="22">
        <v>8087.6109999999999</v>
      </c>
      <c r="BE98" s="22">
        <v>8087.6109999999999</v>
      </c>
      <c r="BF98" s="22">
        <v>8087.6109999999999</v>
      </c>
      <c r="BG98" s="22">
        <v>8087.6109999999999</v>
      </c>
      <c r="BH98" s="22">
        <v>8087.6109999999999</v>
      </c>
    </row>
    <row r="99" spans="1:60" x14ac:dyDescent="0.2">
      <c r="A99" t="s">
        <v>651</v>
      </c>
      <c r="B99" t="s">
        <v>622</v>
      </c>
      <c r="C99" t="s">
        <v>520</v>
      </c>
      <c r="D99" t="s">
        <v>653</v>
      </c>
      <c r="E99" t="s">
        <v>653</v>
      </c>
      <c r="F99" t="s">
        <v>653</v>
      </c>
      <c r="G99" t="s">
        <v>653</v>
      </c>
      <c r="H99" t="s">
        <v>654</v>
      </c>
      <c r="I99" t="s">
        <v>652</v>
      </c>
      <c r="J99" s="22">
        <v>5355.7510000000002</v>
      </c>
      <c r="K99" s="22">
        <v>5440.5659999999998</v>
      </c>
      <c r="L99" s="22">
        <v>5527.5150000000003</v>
      </c>
      <c r="M99" s="22">
        <v>5615.9520000000002</v>
      </c>
      <c r="N99" s="22">
        <v>5704.759</v>
      </c>
      <c r="O99" s="22">
        <v>5792.6880000000001</v>
      </c>
      <c r="P99" s="22">
        <v>5881.4350000000004</v>
      </c>
      <c r="Q99" s="22">
        <v>5970.3620000000001</v>
      </c>
      <c r="R99" s="22">
        <v>6053.0780000000004</v>
      </c>
      <c r="S99" s="22">
        <v>6121.0529999999999</v>
      </c>
      <c r="T99" s="22">
        <v>6169.14</v>
      </c>
      <c r="U99" s="22">
        <v>6193.5010000000002</v>
      </c>
      <c r="V99" s="22">
        <v>6198.2579999999998</v>
      </c>
      <c r="W99" s="22">
        <v>6195.97</v>
      </c>
      <c r="X99" s="22">
        <v>6204.1080000000002</v>
      </c>
      <c r="Y99" s="22">
        <v>6234.9549999999999</v>
      </c>
      <c r="Z99" s="22">
        <v>6293.2529999999997</v>
      </c>
      <c r="AA99" s="22">
        <v>6374.616</v>
      </c>
      <c r="AB99" s="22">
        <v>6470.9560000000001</v>
      </c>
      <c r="AC99" s="22">
        <v>6569.8639999999996</v>
      </c>
      <c r="AD99" s="22">
        <v>6662.1729999999998</v>
      </c>
      <c r="AE99" s="22">
        <v>6745.6729999999998</v>
      </c>
      <c r="AF99" s="22">
        <v>6822.8519999999999</v>
      </c>
      <c r="AG99" s="22">
        <v>6894.768</v>
      </c>
      <c r="AH99" s="22">
        <v>6963.84</v>
      </c>
      <c r="AI99" s="22">
        <v>7031.8320000000003</v>
      </c>
      <c r="AJ99" s="22">
        <v>7098.4759999999997</v>
      </c>
      <c r="AK99" s="22">
        <v>7162.7259999999997</v>
      </c>
      <c r="AL99" s="22">
        <v>7224.6869999999999</v>
      </c>
      <c r="AM99" s="22">
        <v>7284.5079999999998</v>
      </c>
      <c r="AN99" s="22">
        <v>7342.3459999999995</v>
      </c>
      <c r="AO99" s="22">
        <v>7398.2129999999997</v>
      </c>
      <c r="AP99" s="22">
        <v>7452.1610000000001</v>
      </c>
      <c r="AQ99" s="22">
        <v>7504.3059999999996</v>
      </c>
      <c r="AR99" s="22">
        <v>7554.8010000000004</v>
      </c>
      <c r="AS99" s="22">
        <v>7603.7430000000004</v>
      </c>
      <c r="AT99" s="22">
        <v>7651.1580000000004</v>
      </c>
      <c r="AU99" s="22">
        <v>7697.0330000000004</v>
      </c>
      <c r="AV99" s="22">
        <v>7741.3720000000003</v>
      </c>
      <c r="AW99" s="22">
        <v>7784.1170000000002</v>
      </c>
      <c r="AX99" s="22">
        <v>7825.2510000000002</v>
      </c>
      <c r="AY99" s="22">
        <v>7825.2510000000002</v>
      </c>
      <c r="AZ99" s="22">
        <v>7825.2510000000002</v>
      </c>
      <c r="BA99" s="22">
        <v>7825.2510000000002</v>
      </c>
      <c r="BB99" s="22">
        <v>7825.2510000000002</v>
      </c>
      <c r="BC99" s="22">
        <v>7825.2510000000002</v>
      </c>
      <c r="BD99" s="22">
        <v>7825.2510000000002</v>
      </c>
      <c r="BE99" s="22">
        <v>7825.2510000000002</v>
      </c>
      <c r="BF99" s="22">
        <v>7825.2510000000002</v>
      </c>
      <c r="BG99" s="22">
        <v>7825.2510000000002</v>
      </c>
      <c r="BH99" s="22">
        <v>7825.2510000000002</v>
      </c>
    </row>
    <row r="100" spans="1:60" x14ac:dyDescent="0.2">
      <c r="A100" t="s">
        <v>651</v>
      </c>
      <c r="B100" t="s">
        <v>622</v>
      </c>
      <c r="C100" t="s">
        <v>521</v>
      </c>
      <c r="D100" t="s">
        <v>653</v>
      </c>
      <c r="E100" t="s">
        <v>653</v>
      </c>
      <c r="F100" t="s">
        <v>653</v>
      </c>
      <c r="G100" t="s">
        <v>653</v>
      </c>
      <c r="H100" t="s">
        <v>654</v>
      </c>
      <c r="I100" t="s">
        <v>652</v>
      </c>
      <c r="J100" s="22">
        <v>3501.835</v>
      </c>
      <c r="K100" s="22">
        <v>3473.6170000000002</v>
      </c>
      <c r="L100" s="22">
        <v>3444.7539999999999</v>
      </c>
      <c r="M100" s="22">
        <v>3414.3519999999999</v>
      </c>
      <c r="N100" s="22">
        <v>3381.1179999999999</v>
      </c>
      <c r="O100" s="22">
        <v>3344.252</v>
      </c>
      <c r="P100" s="22">
        <v>3303.6709999999998</v>
      </c>
      <c r="Q100" s="22">
        <v>3260.0909999999999</v>
      </c>
      <c r="R100" s="22">
        <v>3214.627</v>
      </c>
      <c r="S100" s="22">
        <v>3168.7719999999999</v>
      </c>
      <c r="T100" s="22">
        <v>3123.8029999999999</v>
      </c>
      <c r="U100" s="22">
        <v>3079.8809999999999</v>
      </c>
      <c r="V100" s="22">
        <v>3037.2460000000001</v>
      </c>
      <c r="W100" s="22">
        <v>2997.3339999999998</v>
      </c>
      <c r="X100" s="22">
        <v>2961.846</v>
      </c>
      <c r="Y100" s="22">
        <v>2931.9259999999999</v>
      </c>
      <c r="Z100" s="22">
        <v>2908.2489999999998</v>
      </c>
      <c r="AA100" s="22">
        <v>2890.297</v>
      </c>
      <c r="AB100" s="22">
        <v>2876.4749999999999</v>
      </c>
      <c r="AC100" s="22">
        <v>2864.4589999999998</v>
      </c>
      <c r="AD100" s="22">
        <v>2852.4780000000001</v>
      </c>
      <c r="AE100" s="22">
        <v>2839.9989999999998</v>
      </c>
      <c r="AF100" s="22">
        <v>2827.2660000000001</v>
      </c>
      <c r="AG100" s="22">
        <v>2814.2449999999999</v>
      </c>
      <c r="AH100" s="22">
        <v>2801.1289999999999</v>
      </c>
      <c r="AI100" s="22">
        <v>2788.01</v>
      </c>
      <c r="AJ100" s="22">
        <v>2774.739</v>
      </c>
      <c r="AK100" s="22">
        <v>2761.0630000000001</v>
      </c>
      <c r="AL100" s="22">
        <v>2746.9870000000001</v>
      </c>
      <c r="AM100" s="22">
        <v>2732.518</v>
      </c>
      <c r="AN100" s="22">
        <v>2717.7310000000002</v>
      </c>
      <c r="AO100" s="22">
        <v>2702.5610000000001</v>
      </c>
      <c r="AP100" s="22">
        <v>2687.0210000000002</v>
      </c>
      <c r="AQ100" s="22">
        <v>2671.18</v>
      </c>
      <c r="AR100" s="22">
        <v>2655.143</v>
      </c>
      <c r="AS100" s="22">
        <v>2638.998</v>
      </c>
      <c r="AT100" s="22">
        <v>2622.7660000000001</v>
      </c>
      <c r="AU100" s="22">
        <v>2606.4740000000002</v>
      </c>
      <c r="AV100" s="22">
        <v>2590.1779999999999</v>
      </c>
      <c r="AW100" s="22">
        <v>2573.9780000000001</v>
      </c>
      <c r="AX100" s="22">
        <v>2557.9</v>
      </c>
      <c r="AY100" s="22">
        <v>2557.9</v>
      </c>
      <c r="AZ100" s="22">
        <v>2557.9</v>
      </c>
      <c r="BA100" s="22">
        <v>2557.9</v>
      </c>
      <c r="BB100" s="22">
        <v>2557.9</v>
      </c>
      <c r="BC100" s="22">
        <v>2557.9</v>
      </c>
      <c r="BD100" s="22">
        <v>2557.9</v>
      </c>
      <c r="BE100" s="22">
        <v>2557.9</v>
      </c>
      <c r="BF100" s="22">
        <v>2557.9</v>
      </c>
      <c r="BG100" s="22">
        <v>2557.9</v>
      </c>
      <c r="BH100" s="22">
        <v>2557.9</v>
      </c>
    </row>
    <row r="101" spans="1:60" x14ac:dyDescent="0.2">
      <c r="A101" t="s">
        <v>651</v>
      </c>
      <c r="B101" t="s">
        <v>622</v>
      </c>
      <c r="C101" t="s">
        <v>522</v>
      </c>
      <c r="D101" t="s">
        <v>653</v>
      </c>
      <c r="E101" t="s">
        <v>653</v>
      </c>
      <c r="F101" t="s">
        <v>653</v>
      </c>
      <c r="G101" t="s">
        <v>653</v>
      </c>
      <c r="H101" t="s">
        <v>654</v>
      </c>
      <c r="I101" t="s">
        <v>652</v>
      </c>
      <c r="J101" s="22">
        <v>436.10300000000001</v>
      </c>
      <c r="K101" s="22">
        <v>440.19799999999998</v>
      </c>
      <c r="L101" s="22">
        <v>443.726</v>
      </c>
      <c r="M101" s="22">
        <v>447.322</v>
      </c>
      <c r="N101" s="22">
        <v>451.81900000000002</v>
      </c>
      <c r="O101" s="22">
        <v>457.84199999999998</v>
      </c>
      <c r="P101" s="22">
        <v>465.55399999999997</v>
      </c>
      <c r="Q101" s="22">
        <v>474.72199999999998</v>
      </c>
      <c r="R101" s="22">
        <v>485.10500000000002</v>
      </c>
      <c r="S101" s="22">
        <v>496.279</v>
      </c>
      <c r="T101" s="22">
        <v>507.88900000000001</v>
      </c>
      <c r="U101" s="22">
        <v>519.94100000000003</v>
      </c>
      <c r="V101" s="22">
        <v>532.38699999999994</v>
      </c>
      <c r="W101" s="22">
        <v>544.721</v>
      </c>
      <c r="X101" s="22">
        <v>556.31600000000003</v>
      </c>
      <c r="Y101" s="22">
        <v>566.74099999999999</v>
      </c>
      <c r="Z101" s="22">
        <v>575.74699999999996</v>
      </c>
      <c r="AA101" s="22">
        <v>583.45500000000004</v>
      </c>
      <c r="AB101" s="22">
        <v>590.32100000000003</v>
      </c>
      <c r="AC101" s="22">
        <v>596.99199999999996</v>
      </c>
      <c r="AD101" s="22">
        <v>603.94399999999996</v>
      </c>
      <c r="AE101" s="22">
        <v>611.33799999999997</v>
      </c>
      <c r="AF101" s="22">
        <v>618.99800000000005</v>
      </c>
      <c r="AG101" s="22">
        <v>626.79100000000005</v>
      </c>
      <c r="AH101" s="22">
        <v>634.43700000000001</v>
      </c>
      <c r="AI101" s="22">
        <v>641.75699999999995</v>
      </c>
      <c r="AJ101" s="22">
        <v>648.71799999999996</v>
      </c>
      <c r="AK101" s="22">
        <v>655.41800000000001</v>
      </c>
      <c r="AL101" s="22">
        <v>661.93200000000002</v>
      </c>
      <c r="AM101" s="22">
        <v>668.38699999999994</v>
      </c>
      <c r="AN101" s="22">
        <v>674.86400000000003</v>
      </c>
      <c r="AO101" s="22">
        <v>681.38499999999999</v>
      </c>
      <c r="AP101" s="22">
        <v>687.92899999999997</v>
      </c>
      <c r="AQ101" s="22">
        <v>694.46600000000001</v>
      </c>
      <c r="AR101" s="22">
        <v>700.95500000000004</v>
      </c>
      <c r="AS101" s="22">
        <v>707.37300000000005</v>
      </c>
      <c r="AT101" s="22">
        <v>713.71299999999997</v>
      </c>
      <c r="AU101" s="22">
        <v>719.995</v>
      </c>
      <c r="AV101" s="22">
        <v>726.20299999999997</v>
      </c>
      <c r="AW101" s="22">
        <v>732.35500000000002</v>
      </c>
      <c r="AX101" s="22">
        <v>738.428</v>
      </c>
      <c r="AY101" s="22">
        <v>738.428</v>
      </c>
      <c r="AZ101" s="22">
        <v>738.428</v>
      </c>
      <c r="BA101" s="22">
        <v>738.428</v>
      </c>
      <c r="BB101" s="22">
        <v>738.428</v>
      </c>
      <c r="BC101" s="22">
        <v>738.428</v>
      </c>
      <c r="BD101" s="22">
        <v>738.428</v>
      </c>
      <c r="BE101" s="22">
        <v>738.428</v>
      </c>
      <c r="BF101" s="22">
        <v>738.428</v>
      </c>
      <c r="BG101" s="22">
        <v>738.428</v>
      </c>
      <c r="BH101" s="22">
        <v>738.428</v>
      </c>
    </row>
    <row r="102" spans="1:60" x14ac:dyDescent="0.2">
      <c r="A102" t="s">
        <v>651</v>
      </c>
      <c r="B102" t="s">
        <v>622</v>
      </c>
      <c r="C102" t="s">
        <v>523</v>
      </c>
      <c r="D102" t="s">
        <v>653</v>
      </c>
      <c r="E102" t="s">
        <v>653</v>
      </c>
      <c r="F102" t="s">
        <v>653</v>
      </c>
      <c r="G102" t="s">
        <v>653</v>
      </c>
      <c r="H102" t="s">
        <v>654</v>
      </c>
      <c r="I102" t="s">
        <v>652</v>
      </c>
      <c r="J102" s="22">
        <v>15766.806</v>
      </c>
      <c r="K102" s="22">
        <v>16260.932000000001</v>
      </c>
      <c r="L102" s="22">
        <v>16765.116999999998</v>
      </c>
      <c r="M102" s="22">
        <v>17279.141</v>
      </c>
      <c r="N102" s="22">
        <v>17802.996999999999</v>
      </c>
      <c r="O102" s="22">
        <v>18336.723999999998</v>
      </c>
      <c r="P102" s="22">
        <v>18880.268</v>
      </c>
      <c r="Q102" s="22">
        <v>19433.523000000001</v>
      </c>
      <c r="R102" s="22">
        <v>19996.469000000001</v>
      </c>
      <c r="S102" s="22">
        <v>20569.120999999999</v>
      </c>
      <c r="T102" s="22">
        <v>21151.64</v>
      </c>
      <c r="U102" s="22">
        <v>21743.949000000001</v>
      </c>
      <c r="V102" s="22">
        <v>22346.573</v>
      </c>
      <c r="W102" s="22">
        <v>22961.146000000001</v>
      </c>
      <c r="X102" s="22">
        <v>23589.800999999999</v>
      </c>
      <c r="Y102" s="22">
        <v>24234.088</v>
      </c>
      <c r="Z102" s="22">
        <v>24894.550999999999</v>
      </c>
      <c r="AA102" s="22">
        <v>25570.895</v>
      </c>
      <c r="AB102" s="22">
        <v>26262.81</v>
      </c>
      <c r="AC102" s="22">
        <v>26969.642</v>
      </c>
      <c r="AD102" s="22">
        <v>27690.797999999999</v>
      </c>
      <c r="AE102" s="22">
        <v>28426.106</v>
      </c>
      <c r="AF102" s="22">
        <v>29175.412</v>
      </c>
      <c r="AG102" s="22">
        <v>29938.052</v>
      </c>
      <c r="AH102" s="22">
        <v>30713.196</v>
      </c>
      <c r="AI102" s="22">
        <v>31500.077000000001</v>
      </c>
      <c r="AJ102" s="22">
        <v>32298.311000000002</v>
      </c>
      <c r="AK102" s="22">
        <v>33107.434000000001</v>
      </c>
      <c r="AL102" s="22">
        <v>33926.654000000002</v>
      </c>
      <c r="AM102" s="22">
        <v>34755.061999999998</v>
      </c>
      <c r="AN102" s="22">
        <v>35591.942999999999</v>
      </c>
      <c r="AO102" s="22">
        <v>36436.781999999999</v>
      </c>
      <c r="AP102" s="22">
        <v>37289.343000000001</v>
      </c>
      <c r="AQ102" s="22">
        <v>38149.373</v>
      </c>
      <c r="AR102" s="22">
        <v>39016.760999999999</v>
      </c>
      <c r="AS102" s="22">
        <v>39891.387999999999</v>
      </c>
      <c r="AT102" s="22">
        <v>40772.970999999998</v>
      </c>
      <c r="AU102" s="22">
        <v>41661.283000000003</v>
      </c>
      <c r="AV102" s="22">
        <v>42556.396999999997</v>
      </c>
      <c r="AW102" s="22">
        <v>43458.493999999999</v>
      </c>
      <c r="AX102" s="22">
        <v>44367.656000000003</v>
      </c>
      <c r="AY102" s="22">
        <v>44367.656000000003</v>
      </c>
      <c r="AZ102" s="22">
        <v>44367.656000000003</v>
      </c>
      <c r="BA102" s="22">
        <v>44367.656000000003</v>
      </c>
      <c r="BB102" s="22">
        <v>44367.656000000003</v>
      </c>
      <c r="BC102" s="22">
        <v>44367.656000000003</v>
      </c>
      <c r="BD102" s="22">
        <v>44367.656000000003</v>
      </c>
      <c r="BE102" s="22">
        <v>44367.656000000003</v>
      </c>
      <c r="BF102" s="22">
        <v>44367.656000000003</v>
      </c>
      <c r="BG102" s="22">
        <v>44367.656000000003</v>
      </c>
      <c r="BH102" s="22">
        <v>44367.656000000003</v>
      </c>
    </row>
    <row r="103" spans="1:60" x14ac:dyDescent="0.2">
      <c r="A103" t="s">
        <v>651</v>
      </c>
      <c r="B103" t="s">
        <v>622</v>
      </c>
      <c r="C103" t="s">
        <v>524</v>
      </c>
      <c r="D103" t="s">
        <v>653</v>
      </c>
      <c r="E103" t="s">
        <v>653</v>
      </c>
      <c r="F103" t="s">
        <v>653</v>
      </c>
      <c r="G103" t="s">
        <v>653</v>
      </c>
      <c r="H103" t="s">
        <v>654</v>
      </c>
      <c r="I103" t="s">
        <v>652</v>
      </c>
      <c r="J103" s="22">
        <v>11376.172</v>
      </c>
      <c r="K103" s="22">
        <v>11695.862999999999</v>
      </c>
      <c r="L103" s="22">
        <v>12013.710999999999</v>
      </c>
      <c r="M103" s="22">
        <v>12336.687</v>
      </c>
      <c r="N103" s="22">
        <v>12676.038</v>
      </c>
      <c r="O103" s="22">
        <v>13039.710999999999</v>
      </c>
      <c r="P103" s="22">
        <v>13429.262000000001</v>
      </c>
      <c r="Q103" s="22">
        <v>13840.968999999999</v>
      </c>
      <c r="R103" s="22">
        <v>14271.234</v>
      </c>
      <c r="S103" s="22">
        <v>14714.602000000001</v>
      </c>
      <c r="T103" s="22">
        <v>15167.094999999999</v>
      </c>
      <c r="U103" s="22">
        <v>15627.618</v>
      </c>
      <c r="V103" s="22">
        <v>16097.305</v>
      </c>
      <c r="W103" s="22">
        <v>16577.147000000001</v>
      </c>
      <c r="X103" s="22">
        <v>17068.838</v>
      </c>
      <c r="Y103" s="22">
        <v>17573.607</v>
      </c>
      <c r="Z103" s="22">
        <v>18091.575000000001</v>
      </c>
      <c r="AA103" s="22">
        <v>18622.103999999999</v>
      </c>
      <c r="AB103" s="22">
        <v>19164.727999999999</v>
      </c>
      <c r="AC103" s="22">
        <v>19718.742999999999</v>
      </c>
      <c r="AD103" s="22">
        <v>20283.690999999999</v>
      </c>
      <c r="AE103" s="22">
        <v>20859.190999999999</v>
      </c>
      <c r="AF103" s="22">
        <v>21445.468000000001</v>
      </c>
      <c r="AG103" s="22">
        <v>22043.258000000002</v>
      </c>
      <c r="AH103" s="22">
        <v>22653.625</v>
      </c>
      <c r="AI103" s="22">
        <v>23277.223999999998</v>
      </c>
      <c r="AJ103" s="22">
        <v>23914.217000000001</v>
      </c>
      <c r="AK103" s="22">
        <v>24564.021000000001</v>
      </c>
      <c r="AL103" s="22">
        <v>25225.544999999998</v>
      </c>
      <c r="AM103" s="22">
        <v>25897.347000000002</v>
      </c>
      <c r="AN103" s="22">
        <v>26578.246999999999</v>
      </c>
      <c r="AO103" s="22">
        <v>27267.73</v>
      </c>
      <c r="AP103" s="22">
        <v>27965.73</v>
      </c>
      <c r="AQ103" s="22">
        <v>28672.108</v>
      </c>
      <c r="AR103" s="22">
        <v>29386.842000000001</v>
      </c>
      <c r="AS103" s="22">
        <v>30109.857</v>
      </c>
      <c r="AT103" s="22">
        <v>30840.793000000001</v>
      </c>
      <c r="AU103" s="22">
        <v>31579.218000000001</v>
      </c>
      <c r="AV103" s="22">
        <v>32324.868999999999</v>
      </c>
      <c r="AW103" s="22">
        <v>33077.453999999998</v>
      </c>
      <c r="AX103" s="22">
        <v>33836.707000000002</v>
      </c>
      <c r="AY103" s="22">
        <v>33836.707000000002</v>
      </c>
      <c r="AZ103" s="22">
        <v>33836.707000000002</v>
      </c>
      <c r="BA103" s="22">
        <v>33836.707000000002</v>
      </c>
      <c r="BB103" s="22">
        <v>33836.707000000002</v>
      </c>
      <c r="BC103" s="22">
        <v>33836.707000000002</v>
      </c>
      <c r="BD103" s="22">
        <v>33836.707000000002</v>
      </c>
      <c r="BE103" s="22">
        <v>33836.707000000002</v>
      </c>
      <c r="BF103" s="22">
        <v>33836.707000000002</v>
      </c>
      <c r="BG103" s="22">
        <v>33836.707000000002</v>
      </c>
      <c r="BH103" s="22">
        <v>33836.707000000002</v>
      </c>
    </row>
    <row r="104" spans="1:60" x14ac:dyDescent="0.2">
      <c r="A104" t="s">
        <v>651</v>
      </c>
      <c r="B104" t="s">
        <v>622</v>
      </c>
      <c r="C104" t="s">
        <v>525</v>
      </c>
      <c r="D104" t="s">
        <v>653</v>
      </c>
      <c r="E104" t="s">
        <v>653</v>
      </c>
      <c r="F104" t="s">
        <v>653</v>
      </c>
      <c r="G104" t="s">
        <v>653</v>
      </c>
      <c r="H104" t="s">
        <v>654</v>
      </c>
      <c r="I104" t="s">
        <v>652</v>
      </c>
      <c r="J104" s="22">
        <v>23185.608</v>
      </c>
      <c r="K104" s="22">
        <v>23698.906999999999</v>
      </c>
      <c r="L104" s="22">
        <v>24198.811000000002</v>
      </c>
      <c r="M104" s="22">
        <v>24688.703000000001</v>
      </c>
      <c r="N104" s="22">
        <v>25174.109</v>
      </c>
      <c r="O104" s="22">
        <v>25659.393</v>
      </c>
      <c r="P104" s="22">
        <v>26143.565999999999</v>
      </c>
      <c r="Q104" s="22">
        <v>26625.845000000001</v>
      </c>
      <c r="R104" s="22">
        <v>27111.069</v>
      </c>
      <c r="S104" s="22">
        <v>27605.383000000002</v>
      </c>
      <c r="T104" s="22">
        <v>28112.289000000001</v>
      </c>
      <c r="U104" s="22">
        <v>28635.128000000001</v>
      </c>
      <c r="V104" s="22">
        <v>29170.455999999998</v>
      </c>
      <c r="W104" s="22">
        <v>29706.723999999998</v>
      </c>
      <c r="X104" s="22">
        <v>30228.017</v>
      </c>
      <c r="Y104" s="22">
        <v>30723.154999999999</v>
      </c>
      <c r="Z104" s="22">
        <v>31187.264999999999</v>
      </c>
      <c r="AA104" s="22">
        <v>31624.263999999999</v>
      </c>
      <c r="AB104" s="22">
        <v>32042.457999999999</v>
      </c>
      <c r="AC104" s="22">
        <v>32454.455000000002</v>
      </c>
      <c r="AD104" s="22">
        <v>32869.322999999997</v>
      </c>
      <c r="AE104" s="22">
        <v>33289.213000000003</v>
      </c>
      <c r="AF104" s="22">
        <v>33710.811000000002</v>
      </c>
      <c r="AG104" s="22">
        <v>34131.17</v>
      </c>
      <c r="AH104" s="22">
        <v>34545.392999999996</v>
      </c>
      <c r="AI104" s="22">
        <v>34949.758000000002</v>
      </c>
      <c r="AJ104" s="22">
        <v>35343.767</v>
      </c>
      <c r="AK104" s="22">
        <v>35728.205000000002</v>
      </c>
      <c r="AL104" s="22">
        <v>36102.129000000001</v>
      </c>
      <c r="AM104" s="22">
        <v>36464.597000000002</v>
      </c>
      <c r="AN104" s="22">
        <v>36814.968000000001</v>
      </c>
      <c r="AO104" s="22">
        <v>37152.788999999997</v>
      </c>
      <c r="AP104" s="22">
        <v>37477.978000000003</v>
      </c>
      <c r="AQ104" s="22">
        <v>37790.724000000002</v>
      </c>
      <c r="AR104" s="22">
        <v>38091.466999999997</v>
      </c>
      <c r="AS104" s="22">
        <v>38380.67</v>
      </c>
      <c r="AT104" s="22">
        <v>38658.468000000001</v>
      </c>
      <c r="AU104" s="22">
        <v>38925.160000000003</v>
      </c>
      <c r="AV104" s="22">
        <v>39181.635999999999</v>
      </c>
      <c r="AW104" s="22">
        <v>39429.021999999997</v>
      </c>
      <c r="AX104" s="22">
        <v>39668.262000000002</v>
      </c>
      <c r="AY104" s="22">
        <v>39668.262000000002</v>
      </c>
      <c r="AZ104" s="22">
        <v>39668.262000000002</v>
      </c>
      <c r="BA104" s="22">
        <v>39668.262000000002</v>
      </c>
      <c r="BB104" s="22">
        <v>39668.262000000002</v>
      </c>
      <c r="BC104" s="22">
        <v>39668.262000000002</v>
      </c>
      <c r="BD104" s="22">
        <v>39668.262000000002</v>
      </c>
      <c r="BE104" s="22">
        <v>39668.262000000002</v>
      </c>
      <c r="BF104" s="22">
        <v>39668.262000000002</v>
      </c>
      <c r="BG104" s="22">
        <v>39668.262000000002</v>
      </c>
      <c r="BH104" s="22">
        <v>39668.262000000002</v>
      </c>
    </row>
    <row r="105" spans="1:60" x14ac:dyDescent="0.2">
      <c r="A105" t="s">
        <v>651</v>
      </c>
      <c r="B105" t="s">
        <v>622</v>
      </c>
      <c r="C105" t="s">
        <v>526</v>
      </c>
      <c r="D105" t="s">
        <v>653</v>
      </c>
      <c r="E105" t="s">
        <v>653</v>
      </c>
      <c r="F105" t="s">
        <v>653</v>
      </c>
      <c r="G105" t="s">
        <v>653</v>
      </c>
      <c r="H105" t="s">
        <v>654</v>
      </c>
      <c r="I105" t="s">
        <v>652</v>
      </c>
      <c r="J105" s="22">
        <v>280.38400000000001</v>
      </c>
      <c r="K105" s="22">
        <v>287.02699999999999</v>
      </c>
      <c r="L105" s="22">
        <v>294.34100000000001</v>
      </c>
      <c r="M105" s="22">
        <v>302.209</v>
      </c>
      <c r="N105" s="22">
        <v>310.423</v>
      </c>
      <c r="O105" s="22">
        <v>318.83600000000001</v>
      </c>
      <c r="P105" s="22">
        <v>327.37099999999998</v>
      </c>
      <c r="Q105" s="22">
        <v>336.07</v>
      </c>
      <c r="R105" s="22">
        <v>345.05399999999997</v>
      </c>
      <c r="S105" s="22">
        <v>354.50099999999998</v>
      </c>
      <c r="T105" s="22">
        <v>364.51100000000002</v>
      </c>
      <c r="U105" s="22">
        <v>375.13099999999997</v>
      </c>
      <c r="V105" s="22">
        <v>386.20299999999997</v>
      </c>
      <c r="W105" s="22">
        <v>397.39699999999999</v>
      </c>
      <c r="X105" s="22">
        <v>408.24700000000001</v>
      </c>
      <c r="Y105" s="22">
        <v>418.40300000000002</v>
      </c>
      <c r="Z105" s="22">
        <v>427.75599999999997</v>
      </c>
      <c r="AA105" s="22">
        <v>436.33</v>
      </c>
      <c r="AB105" s="22">
        <v>444.25900000000001</v>
      </c>
      <c r="AC105" s="22">
        <v>451.738</v>
      </c>
      <c r="AD105" s="22">
        <v>458.90899999999999</v>
      </c>
      <c r="AE105" s="22">
        <v>465.78199999999998</v>
      </c>
      <c r="AF105" s="22">
        <v>472.334</v>
      </c>
      <c r="AG105" s="22">
        <v>478.50799999999998</v>
      </c>
      <c r="AH105" s="22">
        <v>484.30900000000003</v>
      </c>
      <c r="AI105" s="22">
        <v>489.69499999999999</v>
      </c>
      <c r="AJ105" s="22">
        <v>494.69900000000001</v>
      </c>
      <c r="AK105" s="22">
        <v>499.33499999999998</v>
      </c>
      <c r="AL105" s="22">
        <v>503.68799999999999</v>
      </c>
      <c r="AM105" s="22">
        <v>507.80599999999998</v>
      </c>
      <c r="AN105" s="22">
        <v>511.76600000000002</v>
      </c>
      <c r="AO105" s="22">
        <v>515.596</v>
      </c>
      <c r="AP105" s="22">
        <v>519.30399999999997</v>
      </c>
      <c r="AQ105" s="22">
        <v>522.91099999999994</v>
      </c>
      <c r="AR105" s="22">
        <v>526.45600000000002</v>
      </c>
      <c r="AS105" s="22">
        <v>529.94299999999998</v>
      </c>
      <c r="AT105" s="22">
        <v>533.39099999999996</v>
      </c>
      <c r="AU105" s="22">
        <v>536.81500000000005</v>
      </c>
      <c r="AV105" s="22">
        <v>540.21900000000005</v>
      </c>
      <c r="AW105" s="22">
        <v>543.60299999999995</v>
      </c>
      <c r="AX105" s="22">
        <v>546.96100000000001</v>
      </c>
      <c r="AY105" s="22">
        <v>546.96100000000001</v>
      </c>
      <c r="AZ105" s="22">
        <v>546.96100000000001</v>
      </c>
      <c r="BA105" s="22">
        <v>546.96100000000001</v>
      </c>
      <c r="BB105" s="22">
        <v>546.96100000000001</v>
      </c>
      <c r="BC105" s="22">
        <v>546.96100000000001</v>
      </c>
      <c r="BD105" s="22">
        <v>546.96100000000001</v>
      </c>
      <c r="BE105" s="22">
        <v>546.96100000000001</v>
      </c>
      <c r="BF105" s="22">
        <v>546.96100000000001</v>
      </c>
      <c r="BG105" s="22">
        <v>546.96100000000001</v>
      </c>
      <c r="BH105" s="22">
        <v>546.96100000000001</v>
      </c>
    </row>
    <row r="106" spans="1:60" x14ac:dyDescent="0.2">
      <c r="A106" t="s">
        <v>651</v>
      </c>
      <c r="B106" t="s">
        <v>622</v>
      </c>
      <c r="C106" t="s">
        <v>603</v>
      </c>
      <c r="D106" t="s">
        <v>653</v>
      </c>
      <c r="E106" t="s">
        <v>653</v>
      </c>
      <c r="F106" t="s">
        <v>653</v>
      </c>
      <c r="G106" t="s">
        <v>653</v>
      </c>
      <c r="H106" t="s">
        <v>654</v>
      </c>
      <c r="I106" t="s">
        <v>652</v>
      </c>
      <c r="J106" s="22">
        <v>10967.69</v>
      </c>
      <c r="K106" s="22">
        <v>11293.258</v>
      </c>
      <c r="L106" s="22">
        <v>11638.929</v>
      </c>
      <c r="M106" s="22">
        <v>12005.128000000001</v>
      </c>
      <c r="N106" s="22">
        <v>12391.906000000001</v>
      </c>
      <c r="O106" s="22">
        <v>12798.763000000001</v>
      </c>
      <c r="P106" s="22">
        <v>13227.064</v>
      </c>
      <c r="Q106" s="22">
        <v>13675.606</v>
      </c>
      <c r="R106" s="22">
        <v>14138.216</v>
      </c>
      <c r="S106" s="22">
        <v>14606.597</v>
      </c>
      <c r="T106" s="22">
        <v>15075.084999999999</v>
      </c>
      <c r="U106" s="22">
        <v>15540.989</v>
      </c>
      <c r="V106" s="22">
        <v>16006.67</v>
      </c>
      <c r="W106" s="22">
        <v>16477.817999999999</v>
      </c>
      <c r="X106" s="22">
        <v>16962.846000000001</v>
      </c>
      <c r="Y106" s="22">
        <v>17467.904999999999</v>
      </c>
      <c r="Z106" s="22">
        <v>17994.837</v>
      </c>
      <c r="AA106" s="22">
        <v>18541.98</v>
      </c>
      <c r="AB106" s="22">
        <v>19107.705999999998</v>
      </c>
      <c r="AC106" s="22">
        <v>19689.14</v>
      </c>
      <c r="AD106" s="22">
        <v>20284.18</v>
      </c>
      <c r="AE106" s="22">
        <v>20892.583999999999</v>
      </c>
      <c r="AF106" s="22">
        <v>21515.305</v>
      </c>
      <c r="AG106" s="22">
        <v>22152.884999999998</v>
      </c>
      <c r="AH106" s="22">
        <v>22806.187999999998</v>
      </c>
      <c r="AI106" s="22">
        <v>23475.746999999999</v>
      </c>
      <c r="AJ106" s="22">
        <v>24161.495999999999</v>
      </c>
      <c r="AK106" s="22">
        <v>24862.935000000001</v>
      </c>
      <c r="AL106" s="22">
        <v>25579.703000000001</v>
      </c>
      <c r="AM106" s="22">
        <v>26311.27</v>
      </c>
      <c r="AN106" s="22">
        <v>27057.112000000001</v>
      </c>
      <c r="AO106" s="22">
        <v>27816.844000000001</v>
      </c>
      <c r="AP106" s="22">
        <v>28590.026000000002</v>
      </c>
      <c r="AQ106" s="22">
        <v>29375.969000000001</v>
      </c>
      <c r="AR106" s="22">
        <v>30173.867999999999</v>
      </c>
      <c r="AS106" s="22">
        <v>30982.972000000002</v>
      </c>
      <c r="AT106" s="22">
        <v>31802.692999999999</v>
      </c>
      <c r="AU106" s="22">
        <v>32632.452000000001</v>
      </c>
      <c r="AV106" s="22">
        <v>33471.453999999998</v>
      </c>
      <c r="AW106" s="22">
        <v>34318.828999999998</v>
      </c>
      <c r="AX106" s="22">
        <v>35173.773000000001</v>
      </c>
      <c r="AY106" s="22">
        <v>35173.773000000001</v>
      </c>
      <c r="AZ106" s="22">
        <v>35173.773000000001</v>
      </c>
      <c r="BA106" s="22">
        <v>35173.773000000001</v>
      </c>
      <c r="BB106" s="22">
        <v>35173.773000000001</v>
      </c>
      <c r="BC106" s="22">
        <v>35173.773000000001</v>
      </c>
      <c r="BD106" s="22">
        <v>35173.773000000001</v>
      </c>
      <c r="BE106" s="22">
        <v>35173.773000000001</v>
      </c>
      <c r="BF106" s="22">
        <v>35173.773000000001</v>
      </c>
      <c r="BG106" s="22">
        <v>35173.773000000001</v>
      </c>
      <c r="BH106" s="22">
        <v>35173.773000000001</v>
      </c>
    </row>
    <row r="107" spans="1:60" x14ac:dyDescent="0.2">
      <c r="A107" t="s">
        <v>651</v>
      </c>
      <c r="B107" t="s">
        <v>622</v>
      </c>
      <c r="C107" t="s">
        <v>527</v>
      </c>
      <c r="D107" t="s">
        <v>653</v>
      </c>
      <c r="E107" t="s">
        <v>653</v>
      </c>
      <c r="F107" t="s">
        <v>653</v>
      </c>
      <c r="G107" t="s">
        <v>653</v>
      </c>
      <c r="H107" t="s">
        <v>654</v>
      </c>
      <c r="I107" t="s">
        <v>652</v>
      </c>
      <c r="J107" s="22">
        <v>396.66800000000001</v>
      </c>
      <c r="K107" s="22">
        <v>399.15499999999997</v>
      </c>
      <c r="L107" s="22">
        <v>401.303</v>
      </c>
      <c r="M107" s="22">
        <v>403.21100000000001</v>
      </c>
      <c r="N107" s="22">
        <v>405.00700000000001</v>
      </c>
      <c r="O107" s="22">
        <v>406.78699999999998</v>
      </c>
      <c r="P107" s="22">
        <v>408.56299999999999</v>
      </c>
      <c r="Q107" s="22">
        <v>410.32400000000001</v>
      </c>
      <c r="R107" s="22">
        <v>412.12799999999999</v>
      </c>
      <c r="S107" s="22">
        <v>414.04500000000002</v>
      </c>
      <c r="T107" s="22">
        <v>416.11</v>
      </c>
      <c r="U107" s="22">
        <v>418.36700000000002</v>
      </c>
      <c r="V107" s="22">
        <v>420.78899999999999</v>
      </c>
      <c r="W107" s="22">
        <v>423.24599999999998</v>
      </c>
      <c r="X107" s="22">
        <v>425.57</v>
      </c>
      <c r="Y107" s="22">
        <v>427.61599999999999</v>
      </c>
      <c r="Z107" s="22">
        <v>429.36200000000002</v>
      </c>
      <c r="AA107" s="22">
        <v>430.83499999999998</v>
      </c>
      <c r="AB107" s="22">
        <v>432.089</v>
      </c>
      <c r="AC107" s="22">
        <v>433.245</v>
      </c>
      <c r="AD107" s="22">
        <v>434.363</v>
      </c>
      <c r="AE107" s="22">
        <v>435.46899999999999</v>
      </c>
      <c r="AF107" s="22">
        <v>436.53300000000002</v>
      </c>
      <c r="AG107" s="22">
        <v>437.50900000000001</v>
      </c>
      <c r="AH107" s="22">
        <v>438.35199999999998</v>
      </c>
      <c r="AI107" s="22">
        <v>439.036</v>
      </c>
      <c r="AJ107" s="22">
        <v>439.55500000000001</v>
      </c>
      <c r="AK107" s="22">
        <v>439.92</v>
      </c>
      <c r="AL107" s="22">
        <v>440.10700000000003</v>
      </c>
      <c r="AM107" s="22">
        <v>440.12900000000002</v>
      </c>
      <c r="AN107" s="22">
        <v>439.96300000000002</v>
      </c>
      <c r="AO107" s="22">
        <v>439.613</v>
      </c>
      <c r="AP107" s="22">
        <v>439.08499999999998</v>
      </c>
      <c r="AQ107" s="22">
        <v>438.40600000000001</v>
      </c>
      <c r="AR107" s="22">
        <v>437.59899999999999</v>
      </c>
      <c r="AS107" s="22">
        <v>436.69499999999999</v>
      </c>
      <c r="AT107" s="22">
        <v>435.714</v>
      </c>
      <c r="AU107" s="22">
        <v>434.65100000000001</v>
      </c>
      <c r="AV107" s="22">
        <v>433.51900000000001</v>
      </c>
      <c r="AW107" s="22">
        <v>432.34500000000003</v>
      </c>
      <c r="AX107" s="22">
        <v>431.149</v>
      </c>
      <c r="AY107" s="22">
        <v>431.149</v>
      </c>
      <c r="AZ107" s="22">
        <v>431.149</v>
      </c>
      <c r="BA107" s="22">
        <v>431.149</v>
      </c>
      <c r="BB107" s="22">
        <v>431.149</v>
      </c>
      <c r="BC107" s="22">
        <v>431.149</v>
      </c>
      <c r="BD107" s="22">
        <v>431.149</v>
      </c>
      <c r="BE107" s="22">
        <v>431.149</v>
      </c>
      <c r="BF107" s="22">
        <v>431.149</v>
      </c>
      <c r="BG107" s="22">
        <v>431.149</v>
      </c>
      <c r="BH107" s="22">
        <v>431.149</v>
      </c>
    </row>
    <row r="108" spans="1:60" x14ac:dyDescent="0.2">
      <c r="A108" t="s">
        <v>651</v>
      </c>
      <c r="B108" t="s">
        <v>622</v>
      </c>
      <c r="C108" t="s">
        <v>528</v>
      </c>
      <c r="D108" t="s">
        <v>653</v>
      </c>
      <c r="E108" t="s">
        <v>653</v>
      </c>
      <c r="F108" t="s">
        <v>653</v>
      </c>
      <c r="G108" t="s">
        <v>653</v>
      </c>
      <c r="H108" t="s">
        <v>654</v>
      </c>
      <c r="I108" t="s">
        <v>652</v>
      </c>
      <c r="J108" s="22">
        <v>2709.3589999999999</v>
      </c>
      <c r="K108" s="22">
        <v>2790.7289999999998</v>
      </c>
      <c r="L108" s="22">
        <v>2873.2280000000001</v>
      </c>
      <c r="M108" s="22">
        <v>2957.1170000000002</v>
      </c>
      <c r="N108" s="22">
        <v>3042.8229999999999</v>
      </c>
      <c r="O108" s="22">
        <v>3130.72</v>
      </c>
      <c r="P108" s="22">
        <v>3220.6529999999998</v>
      </c>
      <c r="Q108" s="22">
        <v>3312.665</v>
      </c>
      <c r="R108" s="22">
        <v>3407.5410000000002</v>
      </c>
      <c r="S108" s="22">
        <v>3506.288</v>
      </c>
      <c r="T108" s="22">
        <v>3609.5430000000001</v>
      </c>
      <c r="U108" s="22">
        <v>3717.672</v>
      </c>
      <c r="V108" s="22">
        <v>3830.239</v>
      </c>
      <c r="W108" s="22">
        <v>3946.17</v>
      </c>
      <c r="X108" s="22">
        <v>4063.92</v>
      </c>
      <c r="Y108" s="22">
        <v>4182.3410000000003</v>
      </c>
      <c r="Z108" s="22">
        <v>4301.018</v>
      </c>
      <c r="AA108" s="22">
        <v>4420.1840000000002</v>
      </c>
      <c r="AB108" s="22">
        <v>4540.0680000000002</v>
      </c>
      <c r="AC108" s="22">
        <v>4661.1490000000003</v>
      </c>
      <c r="AD108" s="22">
        <v>4783.7669999999998</v>
      </c>
      <c r="AE108" s="22">
        <v>4907.9110000000001</v>
      </c>
      <c r="AF108" s="22">
        <v>5033.3779999999997</v>
      </c>
      <c r="AG108" s="22">
        <v>5160.0720000000001</v>
      </c>
      <c r="AH108" s="22">
        <v>5287.8770000000004</v>
      </c>
      <c r="AI108" s="22">
        <v>5416.7110000000002</v>
      </c>
      <c r="AJ108" s="22">
        <v>5546.5190000000002</v>
      </c>
      <c r="AK108" s="22">
        <v>5677.3389999999999</v>
      </c>
      <c r="AL108" s="22">
        <v>5809.2510000000002</v>
      </c>
      <c r="AM108" s="22">
        <v>5942.3339999999998</v>
      </c>
      <c r="AN108" s="22">
        <v>6076.6679999999997</v>
      </c>
      <c r="AO108" s="22">
        <v>6212.2460000000001</v>
      </c>
      <c r="AP108" s="22">
        <v>6349.0410000000002</v>
      </c>
      <c r="AQ108" s="22">
        <v>6487.0150000000003</v>
      </c>
      <c r="AR108" s="22">
        <v>6626.1180000000004</v>
      </c>
      <c r="AS108" s="22">
        <v>6766.3289999999997</v>
      </c>
      <c r="AT108" s="22">
        <v>6907.598</v>
      </c>
      <c r="AU108" s="22">
        <v>7049.9009999999998</v>
      </c>
      <c r="AV108" s="22">
        <v>7193.1760000000004</v>
      </c>
      <c r="AW108" s="22">
        <v>7337.3620000000001</v>
      </c>
      <c r="AX108" s="22">
        <v>7482.4080000000004</v>
      </c>
      <c r="AY108" s="22">
        <v>7482.4080000000004</v>
      </c>
      <c r="AZ108" s="22">
        <v>7482.4080000000004</v>
      </c>
      <c r="BA108" s="22">
        <v>7482.4080000000004</v>
      </c>
      <c r="BB108" s="22">
        <v>7482.4080000000004</v>
      </c>
      <c r="BC108" s="22">
        <v>7482.4080000000004</v>
      </c>
      <c r="BD108" s="22">
        <v>7482.4080000000004</v>
      </c>
      <c r="BE108" s="22">
        <v>7482.4080000000004</v>
      </c>
      <c r="BF108" s="22">
        <v>7482.4080000000004</v>
      </c>
      <c r="BG108" s="22">
        <v>7482.4080000000004</v>
      </c>
      <c r="BH108" s="22">
        <v>7482.4080000000004</v>
      </c>
    </row>
    <row r="109" spans="1:60" x14ac:dyDescent="0.2">
      <c r="A109" t="s">
        <v>651</v>
      </c>
      <c r="B109" t="s">
        <v>622</v>
      </c>
      <c r="C109" t="s">
        <v>529</v>
      </c>
      <c r="D109" t="s">
        <v>653</v>
      </c>
      <c r="E109" t="s">
        <v>653</v>
      </c>
      <c r="F109" t="s">
        <v>653</v>
      </c>
      <c r="G109" t="s">
        <v>653</v>
      </c>
      <c r="H109" t="s">
        <v>654</v>
      </c>
      <c r="I109" t="s">
        <v>652</v>
      </c>
      <c r="J109" s="22">
        <v>1185.145</v>
      </c>
      <c r="K109" s="22">
        <v>1193.9169999999999</v>
      </c>
      <c r="L109" s="22">
        <v>1201.8119999999999</v>
      </c>
      <c r="M109" s="22">
        <v>1208.9939999999999</v>
      </c>
      <c r="N109" s="22">
        <v>1215.6769999999999</v>
      </c>
      <c r="O109" s="22">
        <v>1222.0029999999999</v>
      </c>
      <c r="P109" s="22">
        <v>1228.098</v>
      </c>
      <c r="Q109" s="22">
        <v>1233.9110000000001</v>
      </c>
      <c r="R109" s="22">
        <v>1239.2929999999999</v>
      </c>
      <c r="S109" s="22">
        <v>1244.0239999999999</v>
      </c>
      <c r="T109" s="22">
        <v>1247.9549999999999</v>
      </c>
      <c r="U109" s="22">
        <v>1251.0229999999999</v>
      </c>
      <c r="V109" s="22">
        <v>1253.3710000000001</v>
      </c>
      <c r="W109" s="22">
        <v>1255.29</v>
      </c>
      <c r="X109" s="22">
        <v>1257.2190000000001</v>
      </c>
      <c r="Y109" s="22">
        <v>1259.4559999999999</v>
      </c>
      <c r="Z109" s="22">
        <v>1262.1320000000001</v>
      </c>
      <c r="AA109" s="22">
        <v>1265.1379999999999</v>
      </c>
      <c r="AB109" s="22">
        <v>1268.3150000000001</v>
      </c>
      <c r="AC109" s="22">
        <v>1271.3679999999999</v>
      </c>
      <c r="AD109" s="22">
        <v>1274.114</v>
      </c>
      <c r="AE109" s="22">
        <v>1276.4749999999999</v>
      </c>
      <c r="AF109" s="22">
        <v>1278.528</v>
      </c>
      <c r="AG109" s="22">
        <v>1280.3130000000001</v>
      </c>
      <c r="AH109" s="22">
        <v>1281.8820000000001</v>
      </c>
      <c r="AI109" s="22">
        <v>1283.2729999999999</v>
      </c>
      <c r="AJ109" s="22">
        <v>1284.502</v>
      </c>
      <c r="AK109" s="22">
        <v>1285.5070000000001</v>
      </c>
      <c r="AL109" s="22">
        <v>1286.2750000000001</v>
      </c>
      <c r="AM109" s="22">
        <v>1286.76</v>
      </c>
      <c r="AN109" s="22">
        <v>1286.934</v>
      </c>
      <c r="AO109" s="22">
        <v>1286.778</v>
      </c>
      <c r="AP109" s="22">
        <v>1286.3019999999999</v>
      </c>
      <c r="AQ109" s="22">
        <v>1285.4749999999999</v>
      </c>
      <c r="AR109" s="22">
        <v>1284.2729999999999</v>
      </c>
      <c r="AS109" s="22">
        <v>1282.701</v>
      </c>
      <c r="AT109" s="22">
        <v>1280.74</v>
      </c>
      <c r="AU109" s="22">
        <v>1278.396</v>
      </c>
      <c r="AV109" s="22">
        <v>1275.684</v>
      </c>
      <c r="AW109" s="22">
        <v>1272.6120000000001</v>
      </c>
      <c r="AX109" s="22">
        <v>1269.2</v>
      </c>
      <c r="AY109" s="22">
        <v>1269.2</v>
      </c>
      <c r="AZ109" s="22">
        <v>1269.2</v>
      </c>
      <c r="BA109" s="22">
        <v>1269.2</v>
      </c>
      <c r="BB109" s="22">
        <v>1269.2</v>
      </c>
      <c r="BC109" s="22">
        <v>1269.2</v>
      </c>
      <c r="BD109" s="22">
        <v>1269.2</v>
      </c>
      <c r="BE109" s="22">
        <v>1269.2</v>
      </c>
      <c r="BF109" s="22">
        <v>1269.2</v>
      </c>
      <c r="BG109" s="22">
        <v>1269.2</v>
      </c>
      <c r="BH109" s="22">
        <v>1269.2</v>
      </c>
    </row>
    <row r="110" spans="1:60" x14ac:dyDescent="0.2">
      <c r="A110" t="s">
        <v>651</v>
      </c>
      <c r="B110" t="s">
        <v>622</v>
      </c>
      <c r="C110" t="s">
        <v>530</v>
      </c>
      <c r="D110" t="s">
        <v>653</v>
      </c>
      <c r="E110" t="s">
        <v>653</v>
      </c>
      <c r="F110" t="s">
        <v>653</v>
      </c>
      <c r="G110" t="s">
        <v>653</v>
      </c>
      <c r="H110" t="s">
        <v>654</v>
      </c>
      <c r="I110" t="s">
        <v>652</v>
      </c>
      <c r="J110" s="22">
        <v>101719.673</v>
      </c>
      <c r="K110" s="22">
        <v>103067.068</v>
      </c>
      <c r="L110" s="22">
        <v>104355.60799999999</v>
      </c>
      <c r="M110" s="22">
        <v>105640.45299999999</v>
      </c>
      <c r="N110" s="22">
        <v>106995.583</v>
      </c>
      <c r="O110" s="22">
        <v>108472.228</v>
      </c>
      <c r="P110" s="22">
        <v>110092.378</v>
      </c>
      <c r="Q110" s="22">
        <v>111836.34600000001</v>
      </c>
      <c r="R110" s="22">
        <v>113661.80899999999</v>
      </c>
      <c r="S110" s="22">
        <v>115505.228</v>
      </c>
      <c r="T110" s="22">
        <v>117318.94100000001</v>
      </c>
      <c r="U110" s="22">
        <v>119090.01700000001</v>
      </c>
      <c r="V110" s="22">
        <v>120828.307</v>
      </c>
      <c r="W110" s="22">
        <v>122535.969</v>
      </c>
      <c r="X110" s="22">
        <v>124221.6</v>
      </c>
      <c r="Y110" s="22">
        <v>125890.94899999999</v>
      </c>
      <c r="Z110" s="22">
        <v>127540.423</v>
      </c>
      <c r="AA110" s="22">
        <v>129163.276</v>
      </c>
      <c r="AB110" s="22">
        <v>130759.07399999999</v>
      </c>
      <c r="AC110" s="22">
        <v>132328.035</v>
      </c>
      <c r="AD110" s="22">
        <v>133870.027</v>
      </c>
      <c r="AE110" s="22">
        <v>135384.21</v>
      </c>
      <c r="AF110" s="22">
        <v>136869.035</v>
      </c>
      <c r="AG110" s="22">
        <v>138322.96599999999</v>
      </c>
      <c r="AH110" s="22">
        <v>139744.25099999999</v>
      </c>
      <c r="AI110" s="22">
        <v>141131.503</v>
      </c>
      <c r="AJ110" s="22">
        <v>142483.83799999999</v>
      </c>
      <c r="AK110" s="22">
        <v>143800.92300000001</v>
      </c>
      <c r="AL110" s="22">
        <v>145082.59</v>
      </c>
      <c r="AM110" s="22">
        <v>146328.96799999999</v>
      </c>
      <c r="AN110" s="22">
        <v>147540.12700000001</v>
      </c>
      <c r="AO110" s="22">
        <v>148715.78599999999</v>
      </c>
      <c r="AP110" s="22">
        <v>149855.622</v>
      </c>
      <c r="AQ110" s="22">
        <v>150959.64000000001</v>
      </c>
      <c r="AR110" s="22">
        <v>152027.94500000001</v>
      </c>
      <c r="AS110" s="22">
        <v>153060.606</v>
      </c>
      <c r="AT110" s="22">
        <v>154057.50599999999</v>
      </c>
      <c r="AU110" s="22">
        <v>155018.60999999999</v>
      </c>
      <c r="AV110" s="22">
        <v>155944.13699999999</v>
      </c>
      <c r="AW110" s="22">
        <v>156834.427</v>
      </c>
      <c r="AX110" s="22">
        <v>157689.66500000001</v>
      </c>
      <c r="AY110" s="22">
        <v>157689.66500000001</v>
      </c>
      <c r="AZ110" s="22">
        <v>157689.66500000001</v>
      </c>
      <c r="BA110" s="22">
        <v>157689.66500000001</v>
      </c>
      <c r="BB110" s="22">
        <v>157689.66500000001</v>
      </c>
      <c r="BC110" s="22">
        <v>157689.66500000001</v>
      </c>
      <c r="BD110" s="22">
        <v>157689.66500000001</v>
      </c>
      <c r="BE110" s="22">
        <v>157689.66500000001</v>
      </c>
      <c r="BF110" s="22">
        <v>157689.66500000001</v>
      </c>
      <c r="BG110" s="22">
        <v>157689.66500000001</v>
      </c>
      <c r="BH110" s="22">
        <v>157689.66500000001</v>
      </c>
    </row>
    <row r="111" spans="1:60" x14ac:dyDescent="0.2">
      <c r="A111" t="s">
        <v>651</v>
      </c>
      <c r="B111" t="s">
        <v>622</v>
      </c>
      <c r="C111" t="s">
        <v>531</v>
      </c>
      <c r="D111" t="s">
        <v>653</v>
      </c>
      <c r="E111" t="s">
        <v>653</v>
      </c>
      <c r="F111" t="s">
        <v>653</v>
      </c>
      <c r="G111" t="s">
        <v>653</v>
      </c>
      <c r="H111" t="s">
        <v>654</v>
      </c>
      <c r="I111" t="s">
        <v>652</v>
      </c>
      <c r="J111" s="22">
        <v>2397.4360000000001</v>
      </c>
      <c r="K111" s="22">
        <v>2419.7759999999998</v>
      </c>
      <c r="L111" s="22">
        <v>2443.6590000000001</v>
      </c>
      <c r="M111" s="22">
        <v>2469.2860000000001</v>
      </c>
      <c r="N111" s="22">
        <v>2496.8319999999999</v>
      </c>
      <c r="O111" s="22">
        <v>2526.4459999999999</v>
      </c>
      <c r="P111" s="22">
        <v>2558.0120000000002</v>
      </c>
      <c r="Q111" s="22">
        <v>2591.67</v>
      </c>
      <c r="R111" s="22">
        <v>2628.1309999999999</v>
      </c>
      <c r="S111" s="22">
        <v>2668.2890000000002</v>
      </c>
      <c r="T111" s="22">
        <v>2712.65</v>
      </c>
      <c r="U111" s="22">
        <v>2761.5160000000001</v>
      </c>
      <c r="V111" s="22">
        <v>2814.2260000000001</v>
      </c>
      <c r="W111" s="22">
        <v>2869.107</v>
      </c>
      <c r="X111" s="22">
        <v>2923.8960000000002</v>
      </c>
      <c r="Y111" s="22">
        <v>2976.877</v>
      </c>
      <c r="Z111" s="22">
        <v>3027.3980000000001</v>
      </c>
      <c r="AA111" s="22">
        <v>3075.6469999999999</v>
      </c>
      <c r="AB111" s="22">
        <v>3121.7719999999999</v>
      </c>
      <c r="AC111" s="22">
        <v>3166.2440000000001</v>
      </c>
      <c r="AD111" s="22">
        <v>3209.404</v>
      </c>
      <c r="AE111" s="22">
        <v>3251.1460000000002</v>
      </c>
      <c r="AF111" s="22">
        <v>3291.2429999999999</v>
      </c>
      <c r="AG111" s="22">
        <v>3329.7460000000001</v>
      </c>
      <c r="AH111" s="22">
        <v>3366.7130000000002</v>
      </c>
      <c r="AI111" s="22">
        <v>3402.2579999999998</v>
      </c>
      <c r="AJ111" s="22">
        <v>3436.4169999999999</v>
      </c>
      <c r="AK111" s="22">
        <v>3469.2370000000001</v>
      </c>
      <c r="AL111" s="22">
        <v>3500.8449999999998</v>
      </c>
      <c r="AM111" s="22">
        <v>3531.3670000000002</v>
      </c>
      <c r="AN111" s="22">
        <v>3560.9589999999998</v>
      </c>
      <c r="AO111" s="22">
        <v>3589.6660000000002</v>
      </c>
      <c r="AP111" s="22">
        <v>3617.5770000000002</v>
      </c>
      <c r="AQ111" s="22">
        <v>3644.86</v>
      </c>
      <c r="AR111" s="22">
        <v>3671.6390000000001</v>
      </c>
      <c r="AS111" s="22">
        <v>3698.058</v>
      </c>
      <c r="AT111" s="22">
        <v>3724.192</v>
      </c>
      <c r="AU111" s="22">
        <v>3750.0859999999998</v>
      </c>
      <c r="AV111" s="22">
        <v>3775.81</v>
      </c>
      <c r="AW111" s="22">
        <v>3801.444</v>
      </c>
      <c r="AX111" s="22">
        <v>3827.0039999999999</v>
      </c>
      <c r="AY111" s="22">
        <v>3827.0039999999999</v>
      </c>
      <c r="AZ111" s="22">
        <v>3827.0039999999999</v>
      </c>
      <c r="BA111" s="22">
        <v>3827.0039999999999</v>
      </c>
      <c r="BB111" s="22">
        <v>3827.0039999999999</v>
      </c>
      <c r="BC111" s="22">
        <v>3827.0039999999999</v>
      </c>
      <c r="BD111" s="22">
        <v>3827.0039999999999</v>
      </c>
      <c r="BE111" s="22">
        <v>3827.0039999999999</v>
      </c>
      <c r="BF111" s="22">
        <v>3827.0039999999999</v>
      </c>
      <c r="BG111" s="22">
        <v>3827.0039999999999</v>
      </c>
      <c r="BH111" s="22">
        <v>3827.0039999999999</v>
      </c>
    </row>
    <row r="112" spans="1:60" x14ac:dyDescent="0.2">
      <c r="A112" t="s">
        <v>651</v>
      </c>
      <c r="B112" t="s">
        <v>622</v>
      </c>
      <c r="C112" t="s">
        <v>532</v>
      </c>
      <c r="D112" t="s">
        <v>653</v>
      </c>
      <c r="E112" t="s">
        <v>653</v>
      </c>
      <c r="F112" t="s">
        <v>653</v>
      </c>
      <c r="G112" t="s">
        <v>653</v>
      </c>
      <c r="H112" t="s">
        <v>654</v>
      </c>
      <c r="I112" t="s">
        <v>652</v>
      </c>
      <c r="J112" s="22">
        <v>613.55999999999995</v>
      </c>
      <c r="K112" s="22">
        <v>613.17499999999995</v>
      </c>
      <c r="L112" s="22">
        <v>613.38199999999995</v>
      </c>
      <c r="M112" s="22">
        <v>614.09699999999998</v>
      </c>
      <c r="N112" s="22">
        <v>615.14499999999998</v>
      </c>
      <c r="O112" s="22">
        <v>616.38800000000003</v>
      </c>
      <c r="P112" s="22">
        <v>617.83199999999999</v>
      </c>
      <c r="Q112" s="22">
        <v>619.48400000000004</v>
      </c>
      <c r="R112" s="22">
        <v>621.20500000000004</v>
      </c>
      <c r="S112" s="22">
        <v>622.85199999999998</v>
      </c>
      <c r="T112" s="22">
        <v>624.28499999999997</v>
      </c>
      <c r="U112" s="22">
        <v>625.46600000000001</v>
      </c>
      <c r="V112" s="22">
        <v>626.38599999999997</v>
      </c>
      <c r="W112" s="22">
        <v>627.09400000000005</v>
      </c>
      <c r="X112" s="22">
        <v>627.67399999999998</v>
      </c>
      <c r="Y112" s="22">
        <v>628.178</v>
      </c>
      <c r="Z112" s="22">
        <v>628.61500000000001</v>
      </c>
      <c r="AA112" s="22">
        <v>628.96</v>
      </c>
      <c r="AB112" s="22">
        <v>629.21900000000005</v>
      </c>
      <c r="AC112" s="22">
        <v>629.35500000000002</v>
      </c>
      <c r="AD112" s="22">
        <v>629.39700000000005</v>
      </c>
      <c r="AE112" s="22">
        <v>629.33299999999997</v>
      </c>
      <c r="AF112" s="22">
        <v>629.16099999999994</v>
      </c>
      <c r="AG112" s="22">
        <v>628.89300000000003</v>
      </c>
      <c r="AH112" s="22">
        <v>628.53800000000001</v>
      </c>
      <c r="AI112" s="22">
        <v>628.10900000000004</v>
      </c>
      <c r="AJ112" s="22">
        <v>627.60400000000004</v>
      </c>
      <c r="AK112" s="22">
        <v>627.00699999999995</v>
      </c>
      <c r="AL112" s="22">
        <v>626.33600000000001</v>
      </c>
      <c r="AM112" s="22">
        <v>625.56700000000001</v>
      </c>
      <c r="AN112" s="22">
        <v>624.702</v>
      </c>
      <c r="AO112" s="22">
        <v>623.74</v>
      </c>
      <c r="AP112" s="22">
        <v>622.68399999999997</v>
      </c>
      <c r="AQ112" s="22">
        <v>621.529</v>
      </c>
      <c r="AR112" s="22">
        <v>620.26800000000003</v>
      </c>
      <c r="AS112" s="22">
        <v>618.89499999999998</v>
      </c>
      <c r="AT112" s="22">
        <v>617.41499999999996</v>
      </c>
      <c r="AU112" s="22">
        <v>615.82600000000002</v>
      </c>
      <c r="AV112" s="22">
        <v>614.14</v>
      </c>
      <c r="AW112" s="22">
        <v>612.35199999999998</v>
      </c>
      <c r="AX112" s="22">
        <v>610.46500000000003</v>
      </c>
      <c r="AY112" s="22">
        <v>610.46500000000003</v>
      </c>
      <c r="AZ112" s="22">
        <v>610.46500000000003</v>
      </c>
      <c r="BA112" s="22">
        <v>610.46500000000003</v>
      </c>
      <c r="BB112" s="22">
        <v>610.46500000000003</v>
      </c>
      <c r="BC112" s="22">
        <v>610.46500000000003</v>
      </c>
      <c r="BD112" s="22">
        <v>610.46500000000003</v>
      </c>
      <c r="BE112" s="22">
        <v>610.46500000000003</v>
      </c>
      <c r="BF112" s="22">
        <v>610.46500000000003</v>
      </c>
      <c r="BG112" s="22">
        <v>610.46500000000003</v>
      </c>
      <c r="BH112" s="22">
        <v>610.46500000000003</v>
      </c>
    </row>
    <row r="113" spans="1:60" x14ac:dyDescent="0.2">
      <c r="A113" t="s">
        <v>651</v>
      </c>
      <c r="B113" t="s">
        <v>622</v>
      </c>
      <c r="C113" t="s">
        <v>533</v>
      </c>
      <c r="D113" t="s">
        <v>653</v>
      </c>
      <c r="E113" t="s">
        <v>653</v>
      </c>
      <c r="F113" t="s">
        <v>653</v>
      </c>
      <c r="G113" t="s">
        <v>653</v>
      </c>
      <c r="H113" t="s">
        <v>654</v>
      </c>
      <c r="I113" t="s">
        <v>652</v>
      </c>
      <c r="J113" s="22">
        <v>28849.620999999999</v>
      </c>
      <c r="K113" s="22">
        <v>29181.831999999999</v>
      </c>
      <c r="L113" s="22">
        <v>29512.367999999999</v>
      </c>
      <c r="M113" s="22">
        <v>29843.937000000002</v>
      </c>
      <c r="N113" s="22">
        <v>30179.285</v>
      </c>
      <c r="O113" s="22">
        <v>30521.07</v>
      </c>
      <c r="P113" s="22">
        <v>30869.346000000001</v>
      </c>
      <c r="Q113" s="22">
        <v>31225.881000000001</v>
      </c>
      <c r="R113" s="22">
        <v>31596.855</v>
      </c>
      <c r="S113" s="22">
        <v>31989.897000000001</v>
      </c>
      <c r="T113" s="22">
        <v>32409.638999999999</v>
      </c>
      <c r="U113" s="22">
        <v>32858.822999999997</v>
      </c>
      <c r="V113" s="22">
        <v>33333.788999999997</v>
      </c>
      <c r="W113" s="22">
        <v>33824.769</v>
      </c>
      <c r="X113" s="22">
        <v>34318.082000000002</v>
      </c>
      <c r="Y113" s="22">
        <v>34803.322</v>
      </c>
      <c r="Z113" s="22">
        <v>35276.786</v>
      </c>
      <c r="AA113" s="22">
        <v>35739.58</v>
      </c>
      <c r="AB113" s="22">
        <v>36191.805</v>
      </c>
      <c r="AC113" s="22">
        <v>36635.156000000003</v>
      </c>
      <c r="AD113" s="22">
        <v>37070.718000000001</v>
      </c>
      <c r="AE113" s="22">
        <v>37497.502</v>
      </c>
      <c r="AF113" s="22">
        <v>37913.853000000003</v>
      </c>
      <c r="AG113" s="22">
        <v>38319.726000000002</v>
      </c>
      <c r="AH113" s="22">
        <v>38715.277999999998</v>
      </c>
      <c r="AI113" s="22">
        <v>39100.641000000003</v>
      </c>
      <c r="AJ113" s="22">
        <v>39475.652999999998</v>
      </c>
      <c r="AK113" s="22">
        <v>39840.14</v>
      </c>
      <c r="AL113" s="22">
        <v>40194.377</v>
      </c>
      <c r="AM113" s="22">
        <v>40538.76</v>
      </c>
      <c r="AN113" s="22">
        <v>40873.591999999997</v>
      </c>
      <c r="AO113" s="22">
        <v>41198.982000000004</v>
      </c>
      <c r="AP113" s="22">
        <v>41514.923000000003</v>
      </c>
      <c r="AQ113" s="22">
        <v>41821.531000000003</v>
      </c>
      <c r="AR113" s="22">
        <v>42118.915999999997</v>
      </c>
      <c r="AS113" s="22">
        <v>42407.173999999999</v>
      </c>
      <c r="AT113" s="22">
        <v>42686.375999999997</v>
      </c>
      <c r="AU113" s="22">
        <v>42956.584000000003</v>
      </c>
      <c r="AV113" s="22">
        <v>43217.847999999998</v>
      </c>
      <c r="AW113" s="22">
        <v>43470.212</v>
      </c>
      <c r="AX113" s="22">
        <v>43713.705000000002</v>
      </c>
      <c r="AY113" s="22">
        <v>43713.705000000002</v>
      </c>
      <c r="AZ113" s="22">
        <v>43713.705000000002</v>
      </c>
      <c r="BA113" s="22">
        <v>43713.705000000002</v>
      </c>
      <c r="BB113" s="22">
        <v>43713.705000000002</v>
      </c>
      <c r="BC113" s="22">
        <v>43713.705000000002</v>
      </c>
      <c r="BD113" s="22">
        <v>43713.705000000002</v>
      </c>
      <c r="BE113" s="22">
        <v>43713.705000000002</v>
      </c>
      <c r="BF113" s="22">
        <v>43713.705000000002</v>
      </c>
      <c r="BG113" s="22">
        <v>43713.705000000002</v>
      </c>
      <c r="BH113" s="22">
        <v>43713.705000000002</v>
      </c>
    </row>
    <row r="114" spans="1:60" x14ac:dyDescent="0.2">
      <c r="A114" t="s">
        <v>651</v>
      </c>
      <c r="B114" t="s">
        <v>622</v>
      </c>
      <c r="C114" t="s">
        <v>534</v>
      </c>
      <c r="D114" t="s">
        <v>653</v>
      </c>
      <c r="E114" t="s">
        <v>653</v>
      </c>
      <c r="F114" t="s">
        <v>653</v>
      </c>
      <c r="G114" t="s">
        <v>653</v>
      </c>
      <c r="H114" t="s">
        <v>654</v>
      </c>
      <c r="I114" t="s">
        <v>652</v>
      </c>
      <c r="J114" s="22">
        <v>18067.687000000002</v>
      </c>
      <c r="K114" s="22">
        <v>18588.758000000002</v>
      </c>
      <c r="L114" s="22">
        <v>19139.657999999999</v>
      </c>
      <c r="M114" s="22">
        <v>19716.598000000002</v>
      </c>
      <c r="N114" s="22">
        <v>20312.705000000002</v>
      </c>
      <c r="O114" s="22">
        <v>20923.07</v>
      </c>
      <c r="P114" s="22">
        <v>21547.463</v>
      </c>
      <c r="Q114" s="22">
        <v>22188.386999999999</v>
      </c>
      <c r="R114" s="22">
        <v>22846.758000000002</v>
      </c>
      <c r="S114" s="22">
        <v>23524.062999999998</v>
      </c>
      <c r="T114" s="22">
        <v>24221.404999999999</v>
      </c>
      <c r="U114" s="22">
        <v>24939.005000000001</v>
      </c>
      <c r="V114" s="22">
        <v>25676.606</v>
      </c>
      <c r="W114" s="22">
        <v>26434.371999999999</v>
      </c>
      <c r="X114" s="22">
        <v>27212.382000000001</v>
      </c>
      <c r="Y114" s="22">
        <v>28010.690999999999</v>
      </c>
      <c r="Z114" s="22">
        <v>28829.475999999999</v>
      </c>
      <c r="AA114" s="22">
        <v>29668.833999999999</v>
      </c>
      <c r="AB114" s="22">
        <v>30528.672999999999</v>
      </c>
      <c r="AC114" s="22">
        <v>31408.823</v>
      </c>
      <c r="AD114" s="22">
        <v>32309.195</v>
      </c>
      <c r="AE114" s="22">
        <v>33229.663999999997</v>
      </c>
      <c r="AF114" s="22">
        <v>34170.326000000001</v>
      </c>
      <c r="AG114" s="22">
        <v>35131.42</v>
      </c>
      <c r="AH114" s="22">
        <v>36113.311000000002</v>
      </c>
      <c r="AI114" s="22">
        <v>37116.197999999997</v>
      </c>
      <c r="AJ114" s="22">
        <v>38139.962</v>
      </c>
      <c r="AK114" s="22">
        <v>39184.31</v>
      </c>
      <c r="AL114" s="22">
        <v>40249.061999999998</v>
      </c>
      <c r="AM114" s="22">
        <v>41333.97</v>
      </c>
      <c r="AN114" s="22">
        <v>42438.703000000001</v>
      </c>
      <c r="AO114" s="22">
        <v>43562.982000000004</v>
      </c>
      <c r="AP114" s="22">
        <v>44706.339</v>
      </c>
      <c r="AQ114" s="22">
        <v>45867.925000000003</v>
      </c>
      <c r="AR114" s="22">
        <v>47046.694000000003</v>
      </c>
      <c r="AS114" s="22">
        <v>48241.764000000003</v>
      </c>
      <c r="AT114" s="22">
        <v>49452.538</v>
      </c>
      <c r="AU114" s="22">
        <v>50678.58</v>
      </c>
      <c r="AV114" s="22">
        <v>51919.357000000004</v>
      </c>
      <c r="AW114" s="22">
        <v>53174.368000000002</v>
      </c>
      <c r="AX114" s="22">
        <v>54443.112999999998</v>
      </c>
      <c r="AY114" s="22">
        <v>54443.112999999998</v>
      </c>
      <c r="AZ114" s="22">
        <v>54443.112999999998</v>
      </c>
      <c r="BA114" s="22">
        <v>54443.112999999998</v>
      </c>
      <c r="BB114" s="22">
        <v>54443.112999999998</v>
      </c>
      <c r="BC114" s="22">
        <v>54443.112999999998</v>
      </c>
      <c r="BD114" s="22">
        <v>54443.112999999998</v>
      </c>
      <c r="BE114" s="22">
        <v>54443.112999999998</v>
      </c>
      <c r="BF114" s="22">
        <v>54443.112999999998</v>
      </c>
      <c r="BG114" s="22">
        <v>54443.112999999998</v>
      </c>
      <c r="BH114" s="22">
        <v>54443.112999999998</v>
      </c>
    </row>
    <row r="115" spans="1:60" x14ac:dyDescent="0.2">
      <c r="A115" t="s">
        <v>651</v>
      </c>
      <c r="B115" t="s">
        <v>622</v>
      </c>
      <c r="C115" t="s">
        <v>535</v>
      </c>
      <c r="D115" t="s">
        <v>653</v>
      </c>
      <c r="E115" t="s">
        <v>653</v>
      </c>
      <c r="F115" t="s">
        <v>653</v>
      </c>
      <c r="G115" t="s">
        <v>653</v>
      </c>
      <c r="H115" t="s">
        <v>654</v>
      </c>
      <c r="I115" t="s">
        <v>652</v>
      </c>
      <c r="J115" s="22">
        <v>46095.462</v>
      </c>
      <c r="K115" s="22">
        <v>46627.993999999999</v>
      </c>
      <c r="L115" s="22">
        <v>47140.22</v>
      </c>
      <c r="M115" s="22">
        <v>47624.894</v>
      </c>
      <c r="N115" s="22">
        <v>48073.707000000002</v>
      </c>
      <c r="O115" s="22">
        <v>48482.614000000001</v>
      </c>
      <c r="P115" s="22">
        <v>48846.474000000002</v>
      </c>
      <c r="Q115" s="22">
        <v>49171.586000000003</v>
      </c>
      <c r="R115" s="22">
        <v>49479.752</v>
      </c>
      <c r="S115" s="22">
        <v>49800.69</v>
      </c>
      <c r="T115" s="22">
        <v>50155.896000000001</v>
      </c>
      <c r="U115" s="22">
        <v>50553.031000000003</v>
      </c>
      <c r="V115" s="22">
        <v>50986.514000000003</v>
      </c>
      <c r="W115" s="22">
        <v>51448.196000000004</v>
      </c>
      <c r="X115" s="22">
        <v>51924.182000000001</v>
      </c>
      <c r="Y115" s="22">
        <v>52403.669000000002</v>
      </c>
      <c r="Z115" s="22">
        <v>52885.222999999998</v>
      </c>
      <c r="AA115" s="22">
        <v>53370.608999999997</v>
      </c>
      <c r="AB115" s="22">
        <v>53855.735000000001</v>
      </c>
      <c r="AC115" s="22">
        <v>54336.137999999999</v>
      </c>
      <c r="AD115" s="22">
        <v>54808.275999999998</v>
      </c>
      <c r="AE115" s="22">
        <v>55269.36</v>
      </c>
      <c r="AF115" s="22">
        <v>55718.362999999998</v>
      </c>
      <c r="AG115" s="22">
        <v>56155.777000000002</v>
      </c>
      <c r="AH115" s="22">
        <v>56583.19</v>
      </c>
      <c r="AI115" s="22">
        <v>57001.493999999999</v>
      </c>
      <c r="AJ115" s="22">
        <v>57410.076000000001</v>
      </c>
      <c r="AK115" s="22">
        <v>57807.267</v>
      </c>
      <c r="AL115" s="22">
        <v>58191.690999999999</v>
      </c>
      <c r="AM115" s="22">
        <v>58561.680999999997</v>
      </c>
      <c r="AN115" s="22">
        <v>58915.868999999999</v>
      </c>
      <c r="AO115" s="22">
        <v>59253.608</v>
      </c>
      <c r="AP115" s="22">
        <v>59574.525999999998</v>
      </c>
      <c r="AQ115" s="22">
        <v>59878.046000000002</v>
      </c>
      <c r="AR115" s="22">
        <v>60163.633999999998</v>
      </c>
      <c r="AS115" s="22">
        <v>60430.923999999999</v>
      </c>
      <c r="AT115" s="22">
        <v>60679.667999999998</v>
      </c>
      <c r="AU115" s="22">
        <v>60909.762999999999</v>
      </c>
      <c r="AV115" s="22">
        <v>61121.24</v>
      </c>
      <c r="AW115" s="22">
        <v>61314.273000000001</v>
      </c>
      <c r="AX115" s="22">
        <v>61489.087</v>
      </c>
      <c r="AY115" s="22">
        <v>61489.087</v>
      </c>
      <c r="AZ115" s="22">
        <v>61489.087</v>
      </c>
      <c r="BA115" s="22">
        <v>61489.087</v>
      </c>
      <c r="BB115" s="22">
        <v>61489.087</v>
      </c>
      <c r="BC115" s="22">
        <v>61489.087</v>
      </c>
      <c r="BD115" s="22">
        <v>61489.087</v>
      </c>
      <c r="BE115" s="22">
        <v>61489.087</v>
      </c>
      <c r="BF115" s="22">
        <v>61489.087</v>
      </c>
      <c r="BG115" s="22">
        <v>61489.087</v>
      </c>
      <c r="BH115" s="22">
        <v>61489.087</v>
      </c>
    </row>
    <row r="116" spans="1:60" x14ac:dyDescent="0.2">
      <c r="A116" t="s">
        <v>651</v>
      </c>
      <c r="B116" t="s">
        <v>622</v>
      </c>
      <c r="C116" t="s">
        <v>536</v>
      </c>
      <c r="D116" t="s">
        <v>653</v>
      </c>
      <c r="E116" t="s">
        <v>653</v>
      </c>
      <c r="F116" t="s">
        <v>653</v>
      </c>
      <c r="G116" t="s">
        <v>653</v>
      </c>
      <c r="H116" t="s">
        <v>654</v>
      </c>
      <c r="I116" t="s">
        <v>652</v>
      </c>
      <c r="J116" s="22">
        <v>1899.2570000000001</v>
      </c>
      <c r="K116" s="22">
        <v>1933.596</v>
      </c>
      <c r="L116" s="22">
        <v>1962.1469999999999</v>
      </c>
      <c r="M116" s="22">
        <v>1986.5350000000001</v>
      </c>
      <c r="N116" s="22">
        <v>2009.2280000000001</v>
      </c>
      <c r="O116" s="22">
        <v>2032.1959999999999</v>
      </c>
      <c r="P116" s="22">
        <v>2055.7339999999999</v>
      </c>
      <c r="Q116" s="22">
        <v>2079.915</v>
      </c>
      <c r="R116" s="22">
        <v>2106.375</v>
      </c>
      <c r="S116" s="22">
        <v>2137.04</v>
      </c>
      <c r="T116" s="22">
        <v>2173.17</v>
      </c>
      <c r="U116" s="22">
        <v>2215.6210000000001</v>
      </c>
      <c r="V116" s="22">
        <v>2263.9340000000002</v>
      </c>
      <c r="W116" s="22">
        <v>2316.52</v>
      </c>
      <c r="X116" s="22">
        <v>2370.9920000000002</v>
      </c>
      <c r="Y116" s="22">
        <v>2425.5610000000001</v>
      </c>
      <c r="Z116" s="22">
        <v>2479.7130000000002</v>
      </c>
      <c r="AA116" s="22">
        <v>2533.7939999999999</v>
      </c>
      <c r="AB116" s="22">
        <v>2587.8009999999999</v>
      </c>
      <c r="AC116" s="22">
        <v>2641.9960000000001</v>
      </c>
      <c r="AD116" s="22">
        <v>2696.5369999999998</v>
      </c>
      <c r="AE116" s="22">
        <v>2751.25</v>
      </c>
      <c r="AF116" s="22">
        <v>2805.9290000000001</v>
      </c>
      <c r="AG116" s="22">
        <v>2860.5929999999998</v>
      </c>
      <c r="AH116" s="22">
        <v>2915.328</v>
      </c>
      <c r="AI116" s="22">
        <v>2970.2139999999999</v>
      </c>
      <c r="AJ116" s="22">
        <v>3025.2269999999999</v>
      </c>
      <c r="AK116" s="22">
        <v>3080.3090000000002</v>
      </c>
      <c r="AL116" s="22">
        <v>3135.433</v>
      </c>
      <c r="AM116" s="22">
        <v>3190.5619999999999</v>
      </c>
      <c r="AN116" s="22">
        <v>3245.6590000000001</v>
      </c>
      <c r="AO116" s="22">
        <v>3300.7060000000001</v>
      </c>
      <c r="AP116" s="22">
        <v>3355.7130000000002</v>
      </c>
      <c r="AQ116" s="22">
        <v>3410.6970000000001</v>
      </c>
      <c r="AR116" s="22">
        <v>3465.6930000000002</v>
      </c>
      <c r="AS116" s="22">
        <v>3520.74</v>
      </c>
      <c r="AT116" s="22">
        <v>3575.8220000000001</v>
      </c>
      <c r="AU116" s="22">
        <v>3630.913</v>
      </c>
      <c r="AV116" s="22">
        <v>3686.0250000000001</v>
      </c>
      <c r="AW116" s="22">
        <v>3741.17</v>
      </c>
      <c r="AX116" s="22">
        <v>3796.319</v>
      </c>
      <c r="AY116" s="22">
        <v>3796.319</v>
      </c>
      <c r="AZ116" s="22">
        <v>3796.319</v>
      </c>
      <c r="BA116" s="22">
        <v>3796.319</v>
      </c>
      <c r="BB116" s="22">
        <v>3796.319</v>
      </c>
      <c r="BC116" s="22">
        <v>3796.319</v>
      </c>
      <c r="BD116" s="22">
        <v>3796.319</v>
      </c>
      <c r="BE116" s="22">
        <v>3796.319</v>
      </c>
      <c r="BF116" s="22">
        <v>3796.319</v>
      </c>
      <c r="BG116" s="22">
        <v>3796.319</v>
      </c>
      <c r="BH116" s="22">
        <v>3796.319</v>
      </c>
    </row>
    <row r="117" spans="1:60" x14ac:dyDescent="0.2">
      <c r="A117" t="s">
        <v>651</v>
      </c>
      <c r="B117" t="s">
        <v>622</v>
      </c>
      <c r="C117" t="s">
        <v>537</v>
      </c>
      <c r="D117" t="s">
        <v>653</v>
      </c>
      <c r="E117" t="s">
        <v>653</v>
      </c>
      <c r="F117" t="s">
        <v>653</v>
      </c>
      <c r="G117" t="s">
        <v>653</v>
      </c>
      <c r="H117" t="s">
        <v>654</v>
      </c>
      <c r="I117" t="s">
        <v>652</v>
      </c>
      <c r="J117" s="22">
        <v>23740.911</v>
      </c>
      <c r="K117" s="22">
        <v>24161.776999999998</v>
      </c>
      <c r="L117" s="22">
        <v>24566.342000000001</v>
      </c>
      <c r="M117" s="22">
        <v>24950.623</v>
      </c>
      <c r="N117" s="22">
        <v>25309.449000000001</v>
      </c>
      <c r="O117" s="22">
        <v>25640.287</v>
      </c>
      <c r="P117" s="22">
        <v>25940.617999999999</v>
      </c>
      <c r="Q117" s="22">
        <v>26214.847000000002</v>
      </c>
      <c r="R117" s="22">
        <v>26475.859</v>
      </c>
      <c r="S117" s="22">
        <v>26741.102999999999</v>
      </c>
      <c r="T117" s="22">
        <v>27023.136999999999</v>
      </c>
      <c r="U117" s="22">
        <v>27327.147000000001</v>
      </c>
      <c r="V117" s="22">
        <v>27649.924999999999</v>
      </c>
      <c r="W117" s="22">
        <v>27985.31</v>
      </c>
      <c r="X117" s="22">
        <v>28323.241000000002</v>
      </c>
      <c r="Y117" s="22">
        <v>28656.281999999999</v>
      </c>
      <c r="Z117" s="22">
        <v>28982.771000000001</v>
      </c>
      <c r="AA117" s="22">
        <v>29304.998</v>
      </c>
      <c r="AB117" s="22">
        <v>29624.035</v>
      </c>
      <c r="AC117" s="22">
        <v>29942.018</v>
      </c>
      <c r="AD117" s="22">
        <v>30260.243999999999</v>
      </c>
      <c r="AE117" s="22">
        <v>30578.436000000002</v>
      </c>
      <c r="AF117" s="22">
        <v>30894.880000000001</v>
      </c>
      <c r="AG117" s="22">
        <v>31207.745999999999</v>
      </c>
      <c r="AH117" s="22">
        <v>31514.633999999998</v>
      </c>
      <c r="AI117" s="22">
        <v>31813.598000000002</v>
      </c>
      <c r="AJ117" s="22">
        <v>32103.873</v>
      </c>
      <c r="AK117" s="22">
        <v>32385.154999999999</v>
      </c>
      <c r="AL117" s="22">
        <v>32656.654999999999</v>
      </c>
      <c r="AM117" s="22">
        <v>32917.661</v>
      </c>
      <c r="AN117" s="22">
        <v>33167.612000000001</v>
      </c>
      <c r="AO117" s="22">
        <v>33406.080000000002</v>
      </c>
      <c r="AP117" s="22">
        <v>33632.919000000002</v>
      </c>
      <c r="AQ117" s="22">
        <v>33848.358</v>
      </c>
      <c r="AR117" s="22">
        <v>34052.872000000003</v>
      </c>
      <c r="AS117" s="22">
        <v>34246.881000000001</v>
      </c>
      <c r="AT117" s="22">
        <v>34430.402999999998</v>
      </c>
      <c r="AU117" s="22">
        <v>34603.531999999999</v>
      </c>
      <c r="AV117" s="22">
        <v>34767.002</v>
      </c>
      <c r="AW117" s="22">
        <v>34921.735000000001</v>
      </c>
      <c r="AX117" s="22">
        <v>35068.440999999999</v>
      </c>
      <c r="AY117" s="22">
        <v>35068.440999999999</v>
      </c>
      <c r="AZ117" s="22">
        <v>35068.440999999999</v>
      </c>
      <c r="BA117" s="22">
        <v>35068.440999999999</v>
      </c>
      <c r="BB117" s="22">
        <v>35068.440999999999</v>
      </c>
      <c r="BC117" s="22">
        <v>35068.440999999999</v>
      </c>
      <c r="BD117" s="22">
        <v>35068.440999999999</v>
      </c>
      <c r="BE117" s="22">
        <v>35068.440999999999</v>
      </c>
      <c r="BF117" s="22">
        <v>35068.440999999999</v>
      </c>
      <c r="BG117" s="22">
        <v>35068.440999999999</v>
      </c>
      <c r="BH117" s="22">
        <v>35068.440999999999</v>
      </c>
    </row>
    <row r="118" spans="1:60" x14ac:dyDescent="0.2">
      <c r="A118" t="s">
        <v>651</v>
      </c>
      <c r="B118" t="s">
        <v>622</v>
      </c>
      <c r="C118" t="s">
        <v>538</v>
      </c>
      <c r="D118" t="s">
        <v>653</v>
      </c>
      <c r="E118" t="s">
        <v>653</v>
      </c>
      <c r="F118" t="s">
        <v>653</v>
      </c>
      <c r="G118" t="s">
        <v>653</v>
      </c>
      <c r="H118" t="s">
        <v>654</v>
      </c>
      <c r="I118" t="s">
        <v>652</v>
      </c>
      <c r="J118" s="22">
        <v>15926.188</v>
      </c>
      <c r="K118" s="22">
        <v>16018.114</v>
      </c>
      <c r="L118" s="22">
        <v>16110.355</v>
      </c>
      <c r="M118" s="22">
        <v>16200.950999999999</v>
      </c>
      <c r="N118" s="22">
        <v>16287.182000000001</v>
      </c>
      <c r="O118" s="22">
        <v>16367.157999999999</v>
      </c>
      <c r="P118" s="22">
        <v>16440.222000000002</v>
      </c>
      <c r="Q118" s="22">
        <v>16507.056</v>
      </c>
      <c r="R118" s="22">
        <v>16568.734</v>
      </c>
      <c r="S118" s="22">
        <v>16626.925999999999</v>
      </c>
      <c r="T118" s="22">
        <v>16682.917000000001</v>
      </c>
      <c r="U118" s="22">
        <v>16737.002</v>
      </c>
      <c r="V118" s="22">
        <v>16789.095000000001</v>
      </c>
      <c r="W118" s="22">
        <v>16839.699000000001</v>
      </c>
      <c r="X118" s="22">
        <v>16889.356</v>
      </c>
      <c r="Y118" s="22">
        <v>16938.499</v>
      </c>
      <c r="Z118" s="22">
        <v>16987.330000000002</v>
      </c>
      <c r="AA118" s="22">
        <v>17035.937999999998</v>
      </c>
      <c r="AB118" s="22">
        <v>17084.458999999999</v>
      </c>
      <c r="AC118" s="22">
        <v>17132.907999999999</v>
      </c>
      <c r="AD118" s="22">
        <v>17181.248</v>
      </c>
      <c r="AE118" s="22">
        <v>17229.539000000001</v>
      </c>
      <c r="AF118" s="22">
        <v>17277.608</v>
      </c>
      <c r="AG118" s="22">
        <v>17324.898000000001</v>
      </c>
      <c r="AH118" s="22">
        <v>17370.682000000001</v>
      </c>
      <c r="AI118" s="22">
        <v>17414.353999999999</v>
      </c>
      <c r="AJ118" s="22">
        <v>17455.642</v>
      </c>
      <c r="AK118" s="22">
        <v>17494.467000000001</v>
      </c>
      <c r="AL118" s="22">
        <v>17530.599999999999</v>
      </c>
      <c r="AM118" s="22">
        <v>17563.86</v>
      </c>
      <c r="AN118" s="22">
        <v>17594.085999999999</v>
      </c>
      <c r="AO118" s="22">
        <v>17621.144</v>
      </c>
      <c r="AP118" s="22">
        <v>17644.901999999998</v>
      </c>
      <c r="AQ118" s="22">
        <v>17665.116000000002</v>
      </c>
      <c r="AR118" s="22">
        <v>17681.582999999999</v>
      </c>
      <c r="AS118" s="22">
        <v>17694.134999999998</v>
      </c>
      <c r="AT118" s="22">
        <v>17702.745999999999</v>
      </c>
      <c r="AU118" s="22">
        <v>17707.499</v>
      </c>
      <c r="AV118" s="22">
        <v>17708.528999999999</v>
      </c>
      <c r="AW118" s="22">
        <v>17706.05</v>
      </c>
      <c r="AX118" s="22">
        <v>17700.286</v>
      </c>
      <c r="AY118" s="22">
        <v>17700.286</v>
      </c>
      <c r="AZ118" s="22">
        <v>17700.286</v>
      </c>
      <c r="BA118" s="22">
        <v>17700.286</v>
      </c>
      <c r="BB118" s="22">
        <v>17700.286</v>
      </c>
      <c r="BC118" s="22">
        <v>17700.286</v>
      </c>
      <c r="BD118" s="22">
        <v>17700.286</v>
      </c>
      <c r="BE118" s="22">
        <v>17700.286</v>
      </c>
      <c r="BF118" s="22">
        <v>17700.286</v>
      </c>
      <c r="BG118" s="22">
        <v>17700.286</v>
      </c>
      <c r="BH118" s="22">
        <v>17700.286</v>
      </c>
    </row>
    <row r="119" spans="1:60" x14ac:dyDescent="0.2">
      <c r="A119" t="s">
        <v>651</v>
      </c>
      <c r="B119" t="s">
        <v>622</v>
      </c>
      <c r="C119" t="s">
        <v>604</v>
      </c>
      <c r="D119" t="s">
        <v>653</v>
      </c>
      <c r="E119" t="s">
        <v>653</v>
      </c>
      <c r="F119" t="s">
        <v>653</v>
      </c>
      <c r="G119" t="s">
        <v>653</v>
      </c>
      <c r="H119" t="s">
        <v>654</v>
      </c>
      <c r="I119" t="s">
        <v>652</v>
      </c>
      <c r="J119" s="22">
        <v>3858.9989999999998</v>
      </c>
      <c r="K119" s="22">
        <v>3907.933</v>
      </c>
      <c r="L119" s="22">
        <v>3963.2060000000001</v>
      </c>
      <c r="M119" s="22">
        <v>4022.069</v>
      </c>
      <c r="N119" s="22">
        <v>4080.4380000000001</v>
      </c>
      <c r="O119" s="22">
        <v>4135.3549999999996</v>
      </c>
      <c r="P119" s="22">
        <v>4185.9170000000004</v>
      </c>
      <c r="Q119" s="22">
        <v>4233.1509999999998</v>
      </c>
      <c r="R119" s="22">
        <v>4278.3249999999998</v>
      </c>
      <c r="S119" s="22">
        <v>4323.482</v>
      </c>
      <c r="T119" s="22">
        <v>4370.0619999999999</v>
      </c>
      <c r="U119" s="22">
        <v>4418.3649999999998</v>
      </c>
      <c r="V119" s="22">
        <v>4467.7430000000004</v>
      </c>
      <c r="W119" s="22">
        <v>4517.527</v>
      </c>
      <c r="X119" s="22">
        <v>4566.7</v>
      </c>
      <c r="Y119" s="22">
        <v>4614.5320000000002</v>
      </c>
      <c r="Z119" s="22">
        <v>4660.8329999999996</v>
      </c>
      <c r="AA119" s="22">
        <v>4705.8180000000002</v>
      </c>
      <c r="AB119" s="22">
        <v>4749.598</v>
      </c>
      <c r="AC119" s="22">
        <v>4792.4089999999997</v>
      </c>
      <c r="AD119" s="22">
        <v>4834.42</v>
      </c>
      <c r="AE119" s="22">
        <v>4875.5969999999998</v>
      </c>
      <c r="AF119" s="22">
        <v>4915.8670000000002</v>
      </c>
      <c r="AG119" s="22">
        <v>4955.3320000000003</v>
      </c>
      <c r="AH119" s="22">
        <v>4994.1180000000004</v>
      </c>
      <c r="AI119" s="22">
        <v>5032.308</v>
      </c>
      <c r="AJ119" s="22">
        <v>5069.9350000000004</v>
      </c>
      <c r="AK119" s="22">
        <v>5106.9660000000003</v>
      </c>
      <c r="AL119" s="22">
        <v>5143.2759999999998</v>
      </c>
      <c r="AM119" s="22">
        <v>5178.6970000000001</v>
      </c>
      <c r="AN119" s="22">
        <v>5213.1030000000001</v>
      </c>
      <c r="AO119" s="22">
        <v>5246.4629999999997</v>
      </c>
      <c r="AP119" s="22">
        <v>5278.8119999999999</v>
      </c>
      <c r="AQ119" s="22">
        <v>5310.1409999999996</v>
      </c>
      <c r="AR119" s="22">
        <v>5340.4560000000001</v>
      </c>
      <c r="AS119" s="22">
        <v>5369.7849999999999</v>
      </c>
      <c r="AT119" s="22">
        <v>5398.1049999999996</v>
      </c>
      <c r="AU119" s="22">
        <v>5425.4459999999999</v>
      </c>
      <c r="AV119" s="22">
        <v>5451.8689999999997</v>
      </c>
      <c r="AW119" s="22">
        <v>5477.4179999999997</v>
      </c>
      <c r="AX119" s="22">
        <v>5502.1719999999996</v>
      </c>
      <c r="AY119" s="22">
        <v>5502.1719999999996</v>
      </c>
      <c r="AZ119" s="22">
        <v>5502.1719999999996</v>
      </c>
      <c r="BA119" s="22">
        <v>5502.1719999999996</v>
      </c>
      <c r="BB119" s="22">
        <v>5502.1719999999996</v>
      </c>
      <c r="BC119" s="22">
        <v>5502.1719999999996</v>
      </c>
      <c r="BD119" s="22">
        <v>5502.1719999999996</v>
      </c>
      <c r="BE119" s="22">
        <v>5502.1719999999996</v>
      </c>
      <c r="BF119" s="22">
        <v>5502.1719999999996</v>
      </c>
      <c r="BG119" s="22">
        <v>5502.1719999999996</v>
      </c>
      <c r="BH119" s="22">
        <v>5502.1719999999996</v>
      </c>
    </row>
    <row r="120" spans="1:60" x14ac:dyDescent="0.2">
      <c r="A120" t="s">
        <v>651</v>
      </c>
      <c r="B120" t="s">
        <v>622</v>
      </c>
      <c r="C120" t="s">
        <v>539</v>
      </c>
      <c r="D120" t="s">
        <v>653</v>
      </c>
      <c r="E120" t="s">
        <v>653</v>
      </c>
      <c r="F120" t="s">
        <v>653</v>
      </c>
      <c r="G120" t="s">
        <v>653</v>
      </c>
      <c r="H120" t="s">
        <v>654</v>
      </c>
      <c r="I120" t="s">
        <v>652</v>
      </c>
      <c r="J120" s="22">
        <v>5026.7960000000003</v>
      </c>
      <c r="K120" s="22">
        <v>5100.75</v>
      </c>
      <c r="L120" s="22">
        <v>5171.7340000000004</v>
      </c>
      <c r="M120" s="22">
        <v>5240.8789999999999</v>
      </c>
      <c r="N120" s="22">
        <v>5309.7030000000004</v>
      </c>
      <c r="O120" s="22">
        <v>5379.3280000000004</v>
      </c>
      <c r="P120" s="22">
        <v>5450.2110000000002</v>
      </c>
      <c r="Q120" s="22">
        <v>5522.1059999999998</v>
      </c>
      <c r="R120" s="22">
        <v>5594.5060000000003</v>
      </c>
      <c r="S120" s="22">
        <v>5666.5810000000001</v>
      </c>
      <c r="T120" s="22">
        <v>5737.723</v>
      </c>
      <c r="U120" s="22">
        <v>5807.82</v>
      </c>
      <c r="V120" s="22">
        <v>5877.1080000000002</v>
      </c>
      <c r="W120" s="22">
        <v>5945.7470000000003</v>
      </c>
      <c r="X120" s="22">
        <v>6013.9970000000003</v>
      </c>
      <c r="Y120" s="22">
        <v>6082.0349999999999</v>
      </c>
      <c r="Z120" s="22">
        <v>6149.9279999999999</v>
      </c>
      <c r="AA120" s="22">
        <v>6217.5810000000001</v>
      </c>
      <c r="AB120" s="22">
        <v>6284.7569999999996</v>
      </c>
      <c r="AC120" s="22">
        <v>6351.1570000000002</v>
      </c>
      <c r="AD120" s="22">
        <v>6416.5680000000002</v>
      </c>
      <c r="AE120" s="22">
        <v>6480.8069999999998</v>
      </c>
      <c r="AF120" s="22">
        <v>6543.9759999999997</v>
      </c>
      <c r="AG120" s="22">
        <v>6606.5379999999996</v>
      </c>
      <c r="AH120" s="22">
        <v>6669.1480000000001</v>
      </c>
      <c r="AI120" s="22">
        <v>6732.1970000000001</v>
      </c>
      <c r="AJ120" s="22">
        <v>6795.8649999999998</v>
      </c>
      <c r="AK120" s="22">
        <v>6859.8440000000001</v>
      </c>
      <c r="AL120" s="22">
        <v>6923.4790000000003</v>
      </c>
      <c r="AM120" s="22">
        <v>6985.8549999999996</v>
      </c>
      <c r="AN120" s="22">
        <v>7046.2929999999997</v>
      </c>
      <c r="AO120" s="22">
        <v>7104.5469999999996</v>
      </c>
      <c r="AP120" s="22">
        <v>7160.7110000000002</v>
      </c>
      <c r="AQ120" s="22">
        <v>7214.9219999999996</v>
      </c>
      <c r="AR120" s="22">
        <v>7267.4260000000004</v>
      </c>
      <c r="AS120" s="22">
        <v>7318.402</v>
      </c>
      <c r="AT120" s="22">
        <v>7367.826</v>
      </c>
      <c r="AU120" s="22">
        <v>7415.5789999999997</v>
      </c>
      <c r="AV120" s="22">
        <v>7461.64</v>
      </c>
      <c r="AW120" s="22">
        <v>7505.9669999999996</v>
      </c>
      <c r="AX120" s="22">
        <v>7548.5640000000003</v>
      </c>
      <c r="AY120" s="22">
        <v>7548.5640000000003</v>
      </c>
      <c r="AZ120" s="22">
        <v>7548.5640000000003</v>
      </c>
      <c r="BA120" s="22">
        <v>7548.5640000000003</v>
      </c>
      <c r="BB120" s="22">
        <v>7548.5640000000003</v>
      </c>
      <c r="BC120" s="22">
        <v>7548.5640000000003</v>
      </c>
      <c r="BD120" s="22">
        <v>7548.5640000000003</v>
      </c>
      <c r="BE120" s="22">
        <v>7548.5640000000003</v>
      </c>
      <c r="BF120" s="22">
        <v>7548.5640000000003</v>
      </c>
      <c r="BG120" s="22">
        <v>7548.5640000000003</v>
      </c>
      <c r="BH120" s="22">
        <v>7548.5640000000003</v>
      </c>
    </row>
    <row r="121" spans="1:60" x14ac:dyDescent="0.2">
      <c r="A121" t="s">
        <v>651</v>
      </c>
      <c r="B121" t="s">
        <v>622</v>
      </c>
      <c r="C121" t="s">
        <v>605</v>
      </c>
      <c r="D121" t="s">
        <v>653</v>
      </c>
      <c r="E121" t="s">
        <v>653</v>
      </c>
      <c r="F121" t="s">
        <v>653</v>
      </c>
      <c r="G121" t="s">
        <v>653</v>
      </c>
      <c r="H121" t="s">
        <v>654</v>
      </c>
      <c r="I121" t="s">
        <v>652</v>
      </c>
      <c r="J121" s="22">
        <v>11352.973</v>
      </c>
      <c r="K121" s="22">
        <v>11771.976000000001</v>
      </c>
      <c r="L121" s="22">
        <v>12206.002</v>
      </c>
      <c r="M121" s="22">
        <v>12656.87</v>
      </c>
      <c r="N121" s="22">
        <v>13127.012000000001</v>
      </c>
      <c r="O121" s="22">
        <v>13618.449000000001</v>
      </c>
      <c r="P121" s="22">
        <v>14132.064</v>
      </c>
      <c r="Q121" s="22">
        <v>14668.338</v>
      </c>
      <c r="R121" s="22">
        <v>15228.525</v>
      </c>
      <c r="S121" s="22">
        <v>15813.913</v>
      </c>
      <c r="T121" s="22">
        <v>16425.578000000001</v>
      </c>
      <c r="U121" s="22">
        <v>17064.635999999999</v>
      </c>
      <c r="V121" s="22">
        <v>17731.633999999998</v>
      </c>
      <c r="W121" s="22">
        <v>18426.371999999999</v>
      </c>
      <c r="X121" s="22">
        <v>19148.219000000001</v>
      </c>
      <c r="Y121" s="22">
        <v>19896.965</v>
      </c>
      <c r="Z121" s="22">
        <v>20672.987000000001</v>
      </c>
      <c r="AA121" s="22">
        <v>21477.348000000002</v>
      </c>
      <c r="AB121" s="22">
        <v>22311.375</v>
      </c>
      <c r="AC121" s="22">
        <v>23176.690999999999</v>
      </c>
      <c r="AD121" s="22">
        <v>24074.692999999999</v>
      </c>
      <c r="AE121" s="22">
        <v>25006.169000000002</v>
      </c>
      <c r="AF121" s="22">
        <v>25971.63</v>
      </c>
      <c r="AG121" s="22">
        <v>26971.755000000001</v>
      </c>
      <c r="AH121" s="22">
        <v>28007.201000000001</v>
      </c>
      <c r="AI121" s="22">
        <v>29078.59</v>
      </c>
      <c r="AJ121" s="22">
        <v>30186.498</v>
      </c>
      <c r="AK121" s="22">
        <v>31331.491999999998</v>
      </c>
      <c r="AL121" s="22">
        <v>32514.05</v>
      </c>
      <c r="AM121" s="22">
        <v>33734.605000000003</v>
      </c>
      <c r="AN121" s="22">
        <v>34993.54</v>
      </c>
      <c r="AO121" s="22">
        <v>36291.212</v>
      </c>
      <c r="AP121" s="22">
        <v>37627.934000000001</v>
      </c>
      <c r="AQ121" s="22">
        <v>39004.044999999998</v>
      </c>
      <c r="AR121" s="22">
        <v>40419.822</v>
      </c>
      <c r="AS121" s="22">
        <v>41875.504000000001</v>
      </c>
      <c r="AT121" s="22">
        <v>43371.196000000004</v>
      </c>
      <c r="AU121" s="22">
        <v>44906.970999999998</v>
      </c>
      <c r="AV121" s="22">
        <v>46482.853999999999</v>
      </c>
      <c r="AW121" s="22">
        <v>48098.857000000004</v>
      </c>
      <c r="AX121" s="22">
        <v>49754.92</v>
      </c>
      <c r="AY121" s="22">
        <v>49754.92</v>
      </c>
      <c r="AZ121" s="22">
        <v>49754.92</v>
      </c>
      <c r="BA121" s="22">
        <v>49754.92</v>
      </c>
      <c r="BB121" s="22">
        <v>49754.92</v>
      </c>
      <c r="BC121" s="22">
        <v>49754.92</v>
      </c>
      <c r="BD121" s="22">
        <v>49754.92</v>
      </c>
      <c r="BE121" s="22">
        <v>49754.92</v>
      </c>
      <c r="BF121" s="22">
        <v>49754.92</v>
      </c>
      <c r="BG121" s="22">
        <v>49754.92</v>
      </c>
      <c r="BH121" s="22">
        <v>49754.92</v>
      </c>
    </row>
    <row r="122" spans="1:60" x14ac:dyDescent="0.2">
      <c r="A122" t="s">
        <v>651</v>
      </c>
      <c r="B122" t="s">
        <v>622</v>
      </c>
      <c r="C122" t="s">
        <v>540</v>
      </c>
      <c r="D122" t="s">
        <v>653</v>
      </c>
      <c r="E122" t="s">
        <v>653</v>
      </c>
      <c r="F122" t="s">
        <v>653</v>
      </c>
      <c r="G122" t="s">
        <v>653</v>
      </c>
      <c r="H122" t="s">
        <v>654</v>
      </c>
      <c r="I122" t="s">
        <v>652</v>
      </c>
      <c r="J122" s="22">
        <v>122352.00900000001</v>
      </c>
      <c r="K122" s="22">
        <v>125463.43399999999</v>
      </c>
      <c r="L122" s="22">
        <v>128666.71</v>
      </c>
      <c r="M122" s="22">
        <v>131972.533</v>
      </c>
      <c r="N122" s="22">
        <v>135393.61600000001</v>
      </c>
      <c r="O122" s="22">
        <v>138939.478</v>
      </c>
      <c r="P122" s="22">
        <v>142614.09400000001</v>
      </c>
      <c r="Q122" s="22">
        <v>146417.024</v>
      </c>
      <c r="R122" s="22">
        <v>150347.39000000001</v>
      </c>
      <c r="S122" s="22">
        <v>154402.18100000001</v>
      </c>
      <c r="T122" s="22">
        <v>158578.261</v>
      </c>
      <c r="U122" s="22">
        <v>162877.076</v>
      </c>
      <c r="V122" s="22">
        <v>167297.28400000001</v>
      </c>
      <c r="W122" s="22">
        <v>171829.30300000001</v>
      </c>
      <c r="X122" s="22">
        <v>176460.50200000001</v>
      </c>
      <c r="Y122" s="22">
        <v>181181.74400000001</v>
      </c>
      <c r="Z122" s="22">
        <v>185989.64</v>
      </c>
      <c r="AA122" s="22">
        <v>190886.31099999999</v>
      </c>
      <c r="AB122" s="22">
        <v>195875.23699999999</v>
      </c>
      <c r="AC122" s="22">
        <v>200962.41699999999</v>
      </c>
      <c r="AD122" s="22">
        <v>206152.701</v>
      </c>
      <c r="AE122" s="22">
        <v>211446.67300000001</v>
      </c>
      <c r="AF122" s="22">
        <v>216844.136</v>
      </c>
      <c r="AG122" s="22">
        <v>222348.372</v>
      </c>
      <c r="AH122" s="22">
        <v>227963.272</v>
      </c>
      <c r="AI122" s="22">
        <v>233691.88800000001</v>
      </c>
      <c r="AJ122" s="22">
        <v>239535.182</v>
      </c>
      <c r="AK122" s="22">
        <v>245493.375</v>
      </c>
      <c r="AL122" s="22">
        <v>251567.63</v>
      </c>
      <c r="AM122" s="22">
        <v>257758.92300000001</v>
      </c>
      <c r="AN122" s="22">
        <v>264067.527</v>
      </c>
      <c r="AO122" s="22">
        <v>270493.005</v>
      </c>
      <c r="AP122" s="22">
        <v>277033.90600000002</v>
      </c>
      <c r="AQ122" s="22">
        <v>283687.93699999998</v>
      </c>
      <c r="AR122" s="22">
        <v>290452.07500000001</v>
      </c>
      <c r="AS122" s="22">
        <v>297323.17300000001</v>
      </c>
      <c r="AT122" s="22">
        <v>304298.81300000002</v>
      </c>
      <c r="AU122" s="22">
        <v>311376.13</v>
      </c>
      <c r="AV122" s="22">
        <v>318550.761</v>
      </c>
      <c r="AW122" s="22">
        <v>325817.65899999999</v>
      </c>
      <c r="AX122" s="22">
        <v>333172.092</v>
      </c>
      <c r="AY122" s="22">
        <v>333172.092</v>
      </c>
      <c r="AZ122" s="22">
        <v>333172.092</v>
      </c>
      <c r="BA122" s="22">
        <v>333172.092</v>
      </c>
      <c r="BB122" s="22">
        <v>333172.092</v>
      </c>
      <c r="BC122" s="22">
        <v>333172.092</v>
      </c>
      <c r="BD122" s="22">
        <v>333172.092</v>
      </c>
      <c r="BE122" s="22">
        <v>333172.092</v>
      </c>
      <c r="BF122" s="22">
        <v>333172.092</v>
      </c>
      <c r="BG122" s="22">
        <v>333172.092</v>
      </c>
      <c r="BH122" s="22">
        <v>333172.092</v>
      </c>
    </row>
    <row r="123" spans="1:60" x14ac:dyDescent="0.2">
      <c r="A123" t="s">
        <v>651</v>
      </c>
      <c r="B123" t="s">
        <v>622</v>
      </c>
      <c r="C123" t="s">
        <v>541</v>
      </c>
      <c r="D123" t="s">
        <v>653</v>
      </c>
      <c r="E123" t="s">
        <v>653</v>
      </c>
      <c r="F123" t="s">
        <v>653</v>
      </c>
      <c r="G123" t="s">
        <v>653</v>
      </c>
      <c r="H123" t="s">
        <v>654</v>
      </c>
      <c r="I123" t="s">
        <v>652</v>
      </c>
      <c r="J123" s="22">
        <v>4499.3670000000002</v>
      </c>
      <c r="K123" s="22">
        <v>4523.1450000000004</v>
      </c>
      <c r="L123" s="22">
        <v>4546.0190000000002</v>
      </c>
      <c r="M123" s="22">
        <v>4570.1059999999998</v>
      </c>
      <c r="N123" s="22">
        <v>4598.2139999999999</v>
      </c>
      <c r="O123" s="22">
        <v>4632.3639999999996</v>
      </c>
      <c r="P123" s="22">
        <v>4673.07</v>
      </c>
      <c r="Q123" s="22">
        <v>4719.6480000000001</v>
      </c>
      <c r="R123" s="22">
        <v>4771.4089999999997</v>
      </c>
      <c r="S123" s="22">
        <v>4827.18</v>
      </c>
      <c r="T123" s="22">
        <v>4885.8779999999997</v>
      </c>
      <c r="U123" s="22">
        <v>4947.5950000000003</v>
      </c>
      <c r="V123" s="22">
        <v>5012.0069999999996</v>
      </c>
      <c r="W123" s="22">
        <v>5077.1009999999997</v>
      </c>
      <c r="X123" s="22">
        <v>5140.3109999999997</v>
      </c>
      <c r="Y123" s="22">
        <v>5199.8360000000002</v>
      </c>
      <c r="Z123" s="22">
        <v>5254.6940000000004</v>
      </c>
      <c r="AA123" s="22">
        <v>5305.3829999999998</v>
      </c>
      <c r="AB123" s="22">
        <v>5353.3630000000003</v>
      </c>
      <c r="AC123" s="22">
        <v>5400.9160000000002</v>
      </c>
      <c r="AD123" s="22">
        <v>5449.6930000000002</v>
      </c>
      <c r="AE123" s="22">
        <v>5500.07</v>
      </c>
      <c r="AF123" s="22">
        <v>5551.4830000000002</v>
      </c>
      <c r="AG123" s="22">
        <v>5603.5889999999999</v>
      </c>
      <c r="AH123" s="22">
        <v>5655.7539999999999</v>
      </c>
      <c r="AI123" s="22">
        <v>5707.4750000000004</v>
      </c>
      <c r="AJ123" s="22">
        <v>5758.7370000000001</v>
      </c>
      <c r="AK123" s="22">
        <v>5809.67</v>
      </c>
      <c r="AL123" s="22">
        <v>5860.1450000000004</v>
      </c>
      <c r="AM123" s="22">
        <v>5910.0230000000001</v>
      </c>
      <c r="AN123" s="22">
        <v>5959.2150000000001</v>
      </c>
      <c r="AO123" s="22">
        <v>6007.6239999999998</v>
      </c>
      <c r="AP123" s="22">
        <v>6055.2529999999997</v>
      </c>
      <c r="AQ123" s="22">
        <v>6102.0569999999998</v>
      </c>
      <c r="AR123" s="22">
        <v>6148.0169999999998</v>
      </c>
      <c r="AS123" s="22">
        <v>6193.1390000000001</v>
      </c>
      <c r="AT123" s="22">
        <v>6237.4110000000001</v>
      </c>
      <c r="AU123" s="22">
        <v>6280.8469999999998</v>
      </c>
      <c r="AV123" s="22">
        <v>6323.5230000000001</v>
      </c>
      <c r="AW123" s="22">
        <v>6365.5330000000004</v>
      </c>
      <c r="AX123" s="22">
        <v>6406.9589999999998</v>
      </c>
      <c r="AY123" s="22">
        <v>6406.9589999999998</v>
      </c>
      <c r="AZ123" s="22">
        <v>6406.9589999999998</v>
      </c>
      <c r="BA123" s="22">
        <v>6406.9589999999998</v>
      </c>
      <c r="BB123" s="22">
        <v>6406.9589999999998</v>
      </c>
      <c r="BC123" s="22">
        <v>6406.9589999999998</v>
      </c>
      <c r="BD123" s="22">
        <v>6406.9589999999998</v>
      </c>
      <c r="BE123" s="22">
        <v>6406.9589999999998</v>
      </c>
      <c r="BF123" s="22">
        <v>6406.9589999999998</v>
      </c>
      <c r="BG123" s="22">
        <v>6406.9589999999998</v>
      </c>
      <c r="BH123" s="22">
        <v>6406.9589999999998</v>
      </c>
    </row>
    <row r="124" spans="1:60" x14ac:dyDescent="0.2">
      <c r="A124" t="s">
        <v>651</v>
      </c>
      <c r="B124" t="s">
        <v>622</v>
      </c>
      <c r="C124" t="s">
        <v>542</v>
      </c>
      <c r="D124" t="s">
        <v>653</v>
      </c>
      <c r="E124" t="s">
        <v>653</v>
      </c>
      <c r="F124" t="s">
        <v>653</v>
      </c>
      <c r="G124" t="s">
        <v>653</v>
      </c>
      <c r="H124" t="s">
        <v>654</v>
      </c>
      <c r="I124" t="s">
        <v>652</v>
      </c>
      <c r="J124" s="22">
        <v>2267.991</v>
      </c>
      <c r="K124" s="22">
        <v>2294.7869999999998</v>
      </c>
      <c r="L124" s="22">
        <v>2334.2849999999999</v>
      </c>
      <c r="M124" s="22">
        <v>2385.2550000000001</v>
      </c>
      <c r="N124" s="22">
        <v>2444.7510000000002</v>
      </c>
      <c r="O124" s="22">
        <v>2511.2689999999998</v>
      </c>
      <c r="P124" s="22">
        <v>2582.991</v>
      </c>
      <c r="Q124" s="22">
        <v>2662.7620000000002</v>
      </c>
      <c r="R124" s="22">
        <v>2759.0140000000001</v>
      </c>
      <c r="S124" s="22">
        <v>2882.942</v>
      </c>
      <c r="T124" s="22">
        <v>3041.46</v>
      </c>
      <c r="U124" s="22">
        <v>3237.268</v>
      </c>
      <c r="V124" s="22">
        <v>3464.6439999999998</v>
      </c>
      <c r="W124" s="22">
        <v>3711.4810000000002</v>
      </c>
      <c r="X124" s="22">
        <v>3960.9250000000002</v>
      </c>
      <c r="Y124" s="22">
        <v>4199.8100000000004</v>
      </c>
      <c r="Z124" s="22">
        <v>4424.7619999999997</v>
      </c>
      <c r="AA124" s="22">
        <v>4636.2619999999997</v>
      </c>
      <c r="AB124" s="22">
        <v>4829.9459999999999</v>
      </c>
      <c r="AC124" s="22">
        <v>5001.875</v>
      </c>
      <c r="AD124" s="22">
        <v>5149.7</v>
      </c>
      <c r="AE124" s="22">
        <v>5270.2269999999999</v>
      </c>
      <c r="AF124" s="22">
        <v>5364.4219999999996</v>
      </c>
      <c r="AG124" s="22">
        <v>5439.5870000000004</v>
      </c>
      <c r="AH124" s="22">
        <v>5506.2219999999998</v>
      </c>
      <c r="AI124" s="22">
        <v>5572.1490000000003</v>
      </c>
      <c r="AJ124" s="22">
        <v>5640.098</v>
      </c>
      <c r="AK124" s="22">
        <v>5708.5659999999998</v>
      </c>
      <c r="AL124" s="22">
        <v>5776.1260000000002</v>
      </c>
      <c r="AM124" s="22">
        <v>5839.7650000000003</v>
      </c>
      <c r="AN124" s="22">
        <v>5897.473</v>
      </c>
      <c r="AO124" s="22">
        <v>5949.4269999999997</v>
      </c>
      <c r="AP124" s="22">
        <v>5997.2669999999998</v>
      </c>
      <c r="AQ124" s="22">
        <v>6042.1379999999999</v>
      </c>
      <c r="AR124" s="22">
        <v>6085.5309999999999</v>
      </c>
      <c r="AS124" s="22">
        <v>6128.59</v>
      </c>
      <c r="AT124" s="22">
        <v>6171.8040000000001</v>
      </c>
      <c r="AU124" s="22">
        <v>6215.12</v>
      </c>
      <c r="AV124" s="22">
        <v>6258.4030000000002</v>
      </c>
      <c r="AW124" s="22">
        <v>6301.2929999999997</v>
      </c>
      <c r="AX124" s="22">
        <v>6343.52</v>
      </c>
      <c r="AY124" s="22">
        <v>6343.52</v>
      </c>
      <c r="AZ124" s="22">
        <v>6343.52</v>
      </c>
      <c r="BA124" s="22">
        <v>6343.52</v>
      </c>
      <c r="BB124" s="22">
        <v>6343.52</v>
      </c>
      <c r="BC124" s="22">
        <v>6343.52</v>
      </c>
      <c r="BD124" s="22">
        <v>6343.52</v>
      </c>
      <c r="BE124" s="22">
        <v>6343.52</v>
      </c>
      <c r="BF124" s="22">
        <v>6343.52</v>
      </c>
      <c r="BG124" s="22">
        <v>6343.52</v>
      </c>
      <c r="BH124" s="22">
        <v>6343.52</v>
      </c>
    </row>
    <row r="125" spans="1:60" x14ac:dyDescent="0.2">
      <c r="A125" t="s">
        <v>651</v>
      </c>
      <c r="B125" t="s">
        <v>622</v>
      </c>
      <c r="C125" t="s">
        <v>543</v>
      </c>
      <c r="D125" t="s">
        <v>653</v>
      </c>
      <c r="E125" t="s">
        <v>653</v>
      </c>
      <c r="F125" t="s">
        <v>653</v>
      </c>
      <c r="G125" t="s">
        <v>653</v>
      </c>
      <c r="H125" t="s">
        <v>654</v>
      </c>
      <c r="I125" t="s">
        <v>652</v>
      </c>
      <c r="J125" s="22">
        <v>138523.285</v>
      </c>
      <c r="K125" s="22">
        <v>141601.43700000001</v>
      </c>
      <c r="L125" s="22">
        <v>144654.14300000001</v>
      </c>
      <c r="M125" s="22">
        <v>147703.40100000001</v>
      </c>
      <c r="N125" s="22">
        <v>150780.29999999999</v>
      </c>
      <c r="O125" s="22">
        <v>153909.66699999999</v>
      </c>
      <c r="P125" s="22">
        <v>157093.99299999999</v>
      </c>
      <c r="Q125" s="22">
        <v>160332.97399999999</v>
      </c>
      <c r="R125" s="22">
        <v>163644.603</v>
      </c>
      <c r="S125" s="22">
        <v>167049.57999999999</v>
      </c>
      <c r="T125" s="22">
        <v>170560.182</v>
      </c>
      <c r="U125" s="22">
        <v>174184.26500000001</v>
      </c>
      <c r="V125" s="22">
        <v>177911.533</v>
      </c>
      <c r="W125" s="22">
        <v>181712.595</v>
      </c>
      <c r="X125" s="22">
        <v>185546.25700000001</v>
      </c>
      <c r="Y125" s="22">
        <v>189380.51300000001</v>
      </c>
      <c r="Z125" s="22">
        <v>193203.476</v>
      </c>
      <c r="AA125" s="22">
        <v>197015.95499999999</v>
      </c>
      <c r="AB125" s="22">
        <v>200813.818</v>
      </c>
      <c r="AC125" s="22">
        <v>204596.44200000001</v>
      </c>
      <c r="AD125" s="22">
        <v>208362.334</v>
      </c>
      <c r="AE125" s="22">
        <v>212106.995</v>
      </c>
      <c r="AF125" s="22">
        <v>215824.155</v>
      </c>
      <c r="AG125" s="22">
        <v>219509.31599999999</v>
      </c>
      <c r="AH125" s="22">
        <v>223158.20300000001</v>
      </c>
      <c r="AI125" s="22">
        <v>226767.95199999999</v>
      </c>
      <c r="AJ125" s="22">
        <v>230335.98199999999</v>
      </c>
      <c r="AK125" s="22">
        <v>233862.81400000001</v>
      </c>
      <c r="AL125" s="22">
        <v>237352.889</v>
      </c>
      <c r="AM125" s="22">
        <v>240812.96799999999</v>
      </c>
      <c r="AN125" s="22">
        <v>244248.37100000001</v>
      </c>
      <c r="AO125" s="22">
        <v>247659.20800000001</v>
      </c>
      <c r="AP125" s="22">
        <v>251045.01</v>
      </c>
      <c r="AQ125" s="22">
        <v>254409.77799999999</v>
      </c>
      <c r="AR125" s="22">
        <v>257758.315</v>
      </c>
      <c r="AS125" s="22">
        <v>261093.43799999999</v>
      </c>
      <c r="AT125" s="22">
        <v>264415.42800000001</v>
      </c>
      <c r="AU125" s="22">
        <v>267721.522</v>
      </c>
      <c r="AV125" s="22">
        <v>271007.38500000001</v>
      </c>
      <c r="AW125" s="22">
        <v>274266.97499999998</v>
      </c>
      <c r="AX125" s="22">
        <v>277494.59000000003</v>
      </c>
      <c r="AY125" s="22">
        <v>277494.59000000003</v>
      </c>
      <c r="AZ125" s="22">
        <v>277494.59000000003</v>
      </c>
      <c r="BA125" s="22">
        <v>277494.59000000003</v>
      </c>
      <c r="BB125" s="22">
        <v>277494.59000000003</v>
      </c>
      <c r="BC125" s="22">
        <v>277494.59000000003</v>
      </c>
      <c r="BD125" s="22">
        <v>277494.59000000003</v>
      </c>
      <c r="BE125" s="22">
        <v>277494.59000000003</v>
      </c>
      <c r="BF125" s="22">
        <v>277494.59000000003</v>
      </c>
      <c r="BG125" s="22">
        <v>277494.59000000003</v>
      </c>
      <c r="BH125" s="22">
        <v>277494.59000000003</v>
      </c>
    </row>
    <row r="126" spans="1:60" x14ac:dyDescent="0.2">
      <c r="A126" t="s">
        <v>651</v>
      </c>
      <c r="B126" t="s">
        <v>622</v>
      </c>
      <c r="C126" t="s">
        <v>544</v>
      </c>
      <c r="D126" t="s">
        <v>653</v>
      </c>
      <c r="E126" t="s">
        <v>653</v>
      </c>
      <c r="F126" t="s">
        <v>653</v>
      </c>
      <c r="G126" t="s">
        <v>653</v>
      </c>
      <c r="H126" t="s">
        <v>654</v>
      </c>
      <c r="I126" t="s">
        <v>652</v>
      </c>
      <c r="J126" s="22">
        <v>3030.3470000000002</v>
      </c>
      <c r="K126" s="22">
        <v>3089.6840000000002</v>
      </c>
      <c r="L126" s="22">
        <v>3149.2649999999999</v>
      </c>
      <c r="M126" s="22">
        <v>3209.174</v>
      </c>
      <c r="N126" s="22">
        <v>3269.5410000000002</v>
      </c>
      <c r="O126" s="22">
        <v>3330.4650000000001</v>
      </c>
      <c r="P126" s="22">
        <v>3391.9050000000002</v>
      </c>
      <c r="Q126" s="22">
        <v>3453.8069999999998</v>
      </c>
      <c r="R126" s="22">
        <v>3516.268</v>
      </c>
      <c r="S126" s="22">
        <v>3579.3850000000002</v>
      </c>
      <c r="T126" s="22">
        <v>3643.2220000000002</v>
      </c>
      <c r="U126" s="22">
        <v>3707.7820000000002</v>
      </c>
      <c r="V126" s="22">
        <v>3772.9380000000001</v>
      </c>
      <c r="W126" s="22">
        <v>3838.462</v>
      </c>
      <c r="X126" s="22">
        <v>3903.9859999999999</v>
      </c>
      <c r="Y126" s="22">
        <v>3969.2489999999998</v>
      </c>
      <c r="Z126" s="22">
        <v>4034.1190000000001</v>
      </c>
      <c r="AA126" s="22">
        <v>4098.5870000000004</v>
      </c>
      <c r="AB126" s="22">
        <v>4162.6180000000004</v>
      </c>
      <c r="AC126" s="22">
        <v>4226.1970000000001</v>
      </c>
      <c r="AD126" s="22">
        <v>4289.33</v>
      </c>
      <c r="AE126" s="22">
        <v>4351.9449999999997</v>
      </c>
      <c r="AF126" s="22">
        <v>4413.9690000000001</v>
      </c>
      <c r="AG126" s="22">
        <v>4475.3559999999998</v>
      </c>
      <c r="AH126" s="22">
        <v>4536.0680000000002</v>
      </c>
      <c r="AI126" s="22">
        <v>4596.0659999999998</v>
      </c>
      <c r="AJ126" s="22">
        <v>4655.326</v>
      </c>
      <c r="AK126" s="22">
        <v>4713.8090000000002</v>
      </c>
      <c r="AL126" s="22">
        <v>4771.4949999999999</v>
      </c>
      <c r="AM126" s="22">
        <v>4828.3270000000002</v>
      </c>
      <c r="AN126" s="22">
        <v>4884.3109999999997</v>
      </c>
      <c r="AO126" s="22">
        <v>4939.3909999999996</v>
      </c>
      <c r="AP126" s="22">
        <v>4993.576</v>
      </c>
      <c r="AQ126" s="22">
        <v>5046.9210000000003</v>
      </c>
      <c r="AR126" s="22">
        <v>5099.4880000000003</v>
      </c>
      <c r="AS126" s="22">
        <v>5151.3119999999999</v>
      </c>
      <c r="AT126" s="22">
        <v>5202.4219999999996</v>
      </c>
      <c r="AU126" s="22">
        <v>5252.7809999999999</v>
      </c>
      <c r="AV126" s="22">
        <v>5302.3630000000003</v>
      </c>
      <c r="AW126" s="22">
        <v>5351.1390000000001</v>
      </c>
      <c r="AX126" s="22">
        <v>5399.0820000000003</v>
      </c>
      <c r="AY126" s="22">
        <v>5399.0820000000003</v>
      </c>
      <c r="AZ126" s="22">
        <v>5399.0820000000003</v>
      </c>
      <c r="BA126" s="22">
        <v>5399.0820000000003</v>
      </c>
      <c r="BB126" s="22">
        <v>5399.0820000000003</v>
      </c>
      <c r="BC126" s="22">
        <v>5399.0820000000003</v>
      </c>
      <c r="BD126" s="22">
        <v>5399.0820000000003</v>
      </c>
      <c r="BE126" s="22">
        <v>5399.0820000000003</v>
      </c>
      <c r="BF126" s="22">
        <v>5399.0820000000003</v>
      </c>
      <c r="BG126" s="22">
        <v>5399.0820000000003</v>
      </c>
      <c r="BH126" s="22">
        <v>5399.0820000000003</v>
      </c>
    </row>
    <row r="127" spans="1:60" x14ac:dyDescent="0.2">
      <c r="A127" t="s">
        <v>651</v>
      </c>
      <c r="B127" t="s">
        <v>622</v>
      </c>
      <c r="C127" t="s">
        <v>606</v>
      </c>
      <c r="D127" t="s">
        <v>653</v>
      </c>
      <c r="E127" t="s">
        <v>653</v>
      </c>
      <c r="F127" t="s">
        <v>653</v>
      </c>
      <c r="G127" t="s">
        <v>653</v>
      </c>
      <c r="H127" t="s">
        <v>654</v>
      </c>
      <c r="I127" t="s">
        <v>652</v>
      </c>
      <c r="J127" s="22">
        <v>5572.2219999999998</v>
      </c>
      <c r="K127" s="22">
        <v>5716.152</v>
      </c>
      <c r="L127" s="22">
        <v>5862.3159999999998</v>
      </c>
      <c r="M127" s="22">
        <v>6010.7240000000002</v>
      </c>
      <c r="N127" s="22">
        <v>6161.5169999999998</v>
      </c>
      <c r="O127" s="22">
        <v>6314.7089999999998</v>
      </c>
      <c r="P127" s="22">
        <v>6470.2719999999999</v>
      </c>
      <c r="Q127" s="22">
        <v>6627.9219999999996</v>
      </c>
      <c r="R127" s="22">
        <v>6787.1869999999999</v>
      </c>
      <c r="S127" s="22">
        <v>6947.4470000000001</v>
      </c>
      <c r="T127" s="22">
        <v>7108.2389999999996</v>
      </c>
      <c r="U127" s="22">
        <v>7269.348</v>
      </c>
      <c r="V127" s="22">
        <v>7430.8360000000002</v>
      </c>
      <c r="W127" s="22">
        <v>7592.8649999999998</v>
      </c>
      <c r="X127" s="22">
        <v>7755.7849999999999</v>
      </c>
      <c r="Y127" s="22">
        <v>7919.8249999999998</v>
      </c>
      <c r="Z127" s="22">
        <v>8084.991</v>
      </c>
      <c r="AA127" s="22">
        <v>8251.1620000000003</v>
      </c>
      <c r="AB127" s="22">
        <v>8418.3459999999995</v>
      </c>
      <c r="AC127" s="22">
        <v>8586.5249999999996</v>
      </c>
      <c r="AD127" s="22">
        <v>8755.6749999999993</v>
      </c>
      <c r="AE127" s="22">
        <v>8925.7729999999992</v>
      </c>
      <c r="AF127" s="22">
        <v>9096.7620000000006</v>
      </c>
      <c r="AG127" s="22">
        <v>9268.5869999999995</v>
      </c>
      <c r="AH127" s="22">
        <v>9441.1329999999998</v>
      </c>
      <c r="AI127" s="22">
        <v>9614.3140000000003</v>
      </c>
      <c r="AJ127" s="22">
        <v>9788.0480000000007</v>
      </c>
      <c r="AK127" s="22">
        <v>9962.2630000000008</v>
      </c>
      <c r="AL127" s="22">
        <v>10136.870000000001</v>
      </c>
      <c r="AM127" s="22">
        <v>10311.781000000001</v>
      </c>
      <c r="AN127" s="22">
        <v>10486.891</v>
      </c>
      <c r="AO127" s="22">
        <v>10662.123</v>
      </c>
      <c r="AP127" s="22">
        <v>10837.373</v>
      </c>
      <c r="AQ127" s="22">
        <v>11012.492</v>
      </c>
      <c r="AR127" s="22">
        <v>11187.339</v>
      </c>
      <c r="AS127" s="22">
        <v>11361.744000000001</v>
      </c>
      <c r="AT127" s="22">
        <v>11535.624</v>
      </c>
      <c r="AU127" s="22">
        <v>11708.871999999999</v>
      </c>
      <c r="AV127" s="22">
        <v>11881.449000000001</v>
      </c>
      <c r="AW127" s="22">
        <v>12053.279</v>
      </c>
      <c r="AX127" s="22">
        <v>12224.302</v>
      </c>
      <c r="AY127" s="22">
        <v>12224.302</v>
      </c>
      <c r="AZ127" s="22">
        <v>12224.302</v>
      </c>
      <c r="BA127" s="22">
        <v>12224.302</v>
      </c>
      <c r="BB127" s="22">
        <v>12224.302</v>
      </c>
      <c r="BC127" s="22">
        <v>12224.302</v>
      </c>
      <c r="BD127" s="22">
        <v>12224.302</v>
      </c>
      <c r="BE127" s="22">
        <v>12224.302</v>
      </c>
      <c r="BF127" s="22">
        <v>12224.302</v>
      </c>
      <c r="BG127" s="22">
        <v>12224.302</v>
      </c>
      <c r="BH127" s="22">
        <v>12224.302</v>
      </c>
    </row>
    <row r="128" spans="1:60" x14ac:dyDescent="0.2">
      <c r="A128" t="s">
        <v>651</v>
      </c>
      <c r="B128" t="s">
        <v>622</v>
      </c>
      <c r="C128" t="s">
        <v>545</v>
      </c>
      <c r="D128" t="s">
        <v>653</v>
      </c>
      <c r="E128" t="s">
        <v>653</v>
      </c>
      <c r="F128" t="s">
        <v>653</v>
      </c>
      <c r="G128" t="s">
        <v>653</v>
      </c>
      <c r="H128" t="s">
        <v>654</v>
      </c>
      <c r="I128" t="s">
        <v>652</v>
      </c>
      <c r="J128" s="22">
        <v>5302.7</v>
      </c>
      <c r="K128" s="22">
        <v>5406.6239999999998</v>
      </c>
      <c r="L128" s="22">
        <v>5508.6109999999999</v>
      </c>
      <c r="M128" s="22">
        <v>5607.95</v>
      </c>
      <c r="N128" s="22">
        <v>5703.74</v>
      </c>
      <c r="O128" s="22">
        <v>5795.4939999999997</v>
      </c>
      <c r="P128" s="22">
        <v>5882.7960000000003</v>
      </c>
      <c r="Q128" s="22">
        <v>5966.1589999999997</v>
      </c>
      <c r="R128" s="22">
        <v>6047.1170000000002</v>
      </c>
      <c r="S128" s="22">
        <v>6127.8370000000004</v>
      </c>
      <c r="T128" s="22">
        <v>6209.8770000000004</v>
      </c>
      <c r="U128" s="22">
        <v>6293.7830000000004</v>
      </c>
      <c r="V128" s="22">
        <v>6379.2190000000001</v>
      </c>
      <c r="W128" s="22">
        <v>6465.74</v>
      </c>
      <c r="X128" s="22">
        <v>6552.5839999999998</v>
      </c>
      <c r="Y128" s="22">
        <v>6639.1189999999997</v>
      </c>
      <c r="Z128" s="22">
        <v>6725.308</v>
      </c>
      <c r="AA128" s="22">
        <v>6811.2969999999996</v>
      </c>
      <c r="AB128" s="22">
        <v>6896.9080000000004</v>
      </c>
      <c r="AC128" s="22">
        <v>6981.9809999999998</v>
      </c>
      <c r="AD128" s="22">
        <v>7066.33</v>
      </c>
      <c r="AE128" s="22">
        <v>7149.8509999999997</v>
      </c>
      <c r="AF128" s="22">
        <v>7232.42</v>
      </c>
      <c r="AG128" s="22">
        <v>7313.9070000000002</v>
      </c>
      <c r="AH128" s="22">
        <v>7394.1689999999999</v>
      </c>
      <c r="AI128" s="22">
        <v>7473.0780000000004</v>
      </c>
      <c r="AJ128" s="22">
        <v>7550.5290000000005</v>
      </c>
      <c r="AK128" s="22">
        <v>7626.46</v>
      </c>
      <c r="AL128" s="22">
        <v>7700.8389999999999</v>
      </c>
      <c r="AM128" s="22">
        <v>7773.6620000000003</v>
      </c>
      <c r="AN128" s="22">
        <v>7844.9040000000005</v>
      </c>
      <c r="AO128" s="22">
        <v>7914.54</v>
      </c>
      <c r="AP128" s="22">
        <v>7982.5060000000003</v>
      </c>
      <c r="AQ128" s="22">
        <v>8048.7250000000004</v>
      </c>
      <c r="AR128" s="22">
        <v>8113.14</v>
      </c>
      <c r="AS128" s="22">
        <v>8175.6869999999999</v>
      </c>
      <c r="AT128" s="22">
        <v>8236.3420000000006</v>
      </c>
      <c r="AU128" s="22">
        <v>8295.0889999999999</v>
      </c>
      <c r="AV128" s="22">
        <v>8351.9750000000004</v>
      </c>
      <c r="AW128" s="22">
        <v>8407.0319999999992</v>
      </c>
      <c r="AX128" s="22">
        <v>8460.2990000000009</v>
      </c>
      <c r="AY128" s="22">
        <v>8460.2990000000009</v>
      </c>
      <c r="AZ128" s="22">
        <v>8460.2990000000009</v>
      </c>
      <c r="BA128" s="22">
        <v>8460.2990000000009</v>
      </c>
      <c r="BB128" s="22">
        <v>8460.2990000000009</v>
      </c>
      <c r="BC128" s="22">
        <v>8460.2990000000009</v>
      </c>
      <c r="BD128" s="22">
        <v>8460.2990000000009</v>
      </c>
      <c r="BE128" s="22">
        <v>8460.2990000000009</v>
      </c>
      <c r="BF128" s="22">
        <v>8460.2990000000009</v>
      </c>
      <c r="BG128" s="22">
        <v>8460.2990000000009</v>
      </c>
      <c r="BH128" s="22">
        <v>8460.2990000000009</v>
      </c>
    </row>
    <row r="129" spans="1:60" x14ac:dyDescent="0.2">
      <c r="A129" t="s">
        <v>651</v>
      </c>
      <c r="B129" t="s">
        <v>622</v>
      </c>
      <c r="C129" t="s">
        <v>546</v>
      </c>
      <c r="D129" t="s">
        <v>653</v>
      </c>
      <c r="E129" t="s">
        <v>653</v>
      </c>
      <c r="F129" t="s">
        <v>653</v>
      </c>
      <c r="G129" t="s">
        <v>653</v>
      </c>
      <c r="H129" t="s">
        <v>654</v>
      </c>
      <c r="I129" t="s">
        <v>652</v>
      </c>
      <c r="J129" s="22">
        <v>25914.879000000001</v>
      </c>
      <c r="K129" s="22">
        <v>26261.363000000001</v>
      </c>
      <c r="L129" s="22">
        <v>26601.467000000001</v>
      </c>
      <c r="M129" s="22">
        <v>26937.738000000001</v>
      </c>
      <c r="N129" s="22">
        <v>27273.194</v>
      </c>
      <c r="O129" s="22">
        <v>27610.41</v>
      </c>
      <c r="P129" s="22">
        <v>27949.944</v>
      </c>
      <c r="Q129" s="22">
        <v>28292.723999999998</v>
      </c>
      <c r="R129" s="22">
        <v>28641.98</v>
      </c>
      <c r="S129" s="22">
        <v>29001.507000000001</v>
      </c>
      <c r="T129" s="22">
        <v>29373.646000000001</v>
      </c>
      <c r="U129" s="22">
        <v>29759.989000000001</v>
      </c>
      <c r="V129" s="22">
        <v>30158.966</v>
      </c>
      <c r="W129" s="22">
        <v>30565.716</v>
      </c>
      <c r="X129" s="22">
        <v>30973.353999999999</v>
      </c>
      <c r="Y129" s="22">
        <v>31376.670999999998</v>
      </c>
      <c r="Z129" s="22">
        <v>31773.839</v>
      </c>
      <c r="AA129" s="22">
        <v>32165.485000000001</v>
      </c>
      <c r="AB129" s="22">
        <v>32551.814999999999</v>
      </c>
      <c r="AC129" s="22">
        <v>32933.834999999999</v>
      </c>
      <c r="AD129" s="22">
        <v>33312.178</v>
      </c>
      <c r="AE129" s="22">
        <v>33686.305</v>
      </c>
      <c r="AF129" s="22">
        <v>34055.258999999998</v>
      </c>
      <c r="AG129" s="22">
        <v>34418.978000000003</v>
      </c>
      <c r="AH129" s="22">
        <v>34777.489000000001</v>
      </c>
      <c r="AI129" s="22">
        <v>35130.735999999997</v>
      </c>
      <c r="AJ129" s="22">
        <v>35478.605000000003</v>
      </c>
      <c r="AK129" s="22">
        <v>35820.718999999997</v>
      </c>
      <c r="AL129" s="22">
        <v>36156.552000000003</v>
      </c>
      <c r="AM129" s="22">
        <v>36485.406000000003</v>
      </c>
      <c r="AN129" s="22">
        <v>36806.784</v>
      </c>
      <c r="AO129" s="22">
        <v>37120.392999999996</v>
      </c>
      <c r="AP129" s="22">
        <v>37426.213000000003</v>
      </c>
      <c r="AQ129" s="22">
        <v>37724.375</v>
      </c>
      <c r="AR129" s="22">
        <v>38015.180999999997</v>
      </c>
      <c r="AS129" s="22">
        <v>38298.817000000003</v>
      </c>
      <c r="AT129" s="22">
        <v>38575.218000000001</v>
      </c>
      <c r="AU129" s="22">
        <v>38844.196000000004</v>
      </c>
      <c r="AV129" s="22">
        <v>39105.720999999998</v>
      </c>
      <c r="AW129" s="22">
        <v>39359.707999999999</v>
      </c>
      <c r="AX129" s="22">
        <v>39606.088000000003</v>
      </c>
      <c r="AY129" s="22">
        <v>39606.088000000003</v>
      </c>
      <c r="AZ129" s="22">
        <v>39606.088000000003</v>
      </c>
      <c r="BA129" s="22">
        <v>39606.088000000003</v>
      </c>
      <c r="BB129" s="22">
        <v>39606.088000000003</v>
      </c>
      <c r="BC129" s="22">
        <v>39606.088000000003</v>
      </c>
      <c r="BD129" s="22">
        <v>39606.088000000003</v>
      </c>
      <c r="BE129" s="22">
        <v>39606.088000000003</v>
      </c>
      <c r="BF129" s="22">
        <v>39606.088000000003</v>
      </c>
      <c r="BG129" s="22">
        <v>39606.088000000003</v>
      </c>
      <c r="BH129" s="22">
        <v>39606.088000000003</v>
      </c>
    </row>
    <row r="130" spans="1:60" x14ac:dyDescent="0.2">
      <c r="A130" t="s">
        <v>651</v>
      </c>
      <c r="B130" t="s">
        <v>622</v>
      </c>
      <c r="C130" t="s">
        <v>547</v>
      </c>
      <c r="D130" t="s">
        <v>653</v>
      </c>
      <c r="E130" t="s">
        <v>653</v>
      </c>
      <c r="F130" t="s">
        <v>653</v>
      </c>
      <c r="G130" t="s">
        <v>653</v>
      </c>
      <c r="H130" t="s">
        <v>654</v>
      </c>
      <c r="I130" t="s">
        <v>652</v>
      </c>
      <c r="J130" s="22">
        <v>77991.569000000003</v>
      </c>
      <c r="K130" s="22">
        <v>79665.315000000002</v>
      </c>
      <c r="L130" s="22">
        <v>81352.06</v>
      </c>
      <c r="M130" s="22">
        <v>83031.953999999998</v>
      </c>
      <c r="N130" s="22">
        <v>84678.493000000002</v>
      </c>
      <c r="O130" s="22">
        <v>86274.236999999994</v>
      </c>
      <c r="P130" s="22">
        <v>87809.418999999994</v>
      </c>
      <c r="Q130" s="22">
        <v>89293.49</v>
      </c>
      <c r="R130" s="22">
        <v>90751.864000000001</v>
      </c>
      <c r="S130" s="22">
        <v>92220.879000000001</v>
      </c>
      <c r="T130" s="22">
        <v>93726.623999999996</v>
      </c>
      <c r="U130" s="22">
        <v>95277.94</v>
      </c>
      <c r="V130" s="22">
        <v>96866.642000000007</v>
      </c>
      <c r="W130" s="22">
        <v>98481.032000000007</v>
      </c>
      <c r="X130" s="22">
        <v>100102.249</v>
      </c>
      <c r="Y130" s="22">
        <v>101716.359</v>
      </c>
      <c r="Z130" s="22">
        <v>103320.22199999999</v>
      </c>
      <c r="AA130" s="22">
        <v>104918.09</v>
      </c>
      <c r="AB130" s="22">
        <v>106512.07399999999</v>
      </c>
      <c r="AC130" s="22">
        <v>108106.31</v>
      </c>
      <c r="AD130" s="22">
        <v>109703.39599999999</v>
      </c>
      <c r="AE130" s="22">
        <v>111302.796</v>
      </c>
      <c r="AF130" s="22">
        <v>112901.564</v>
      </c>
      <c r="AG130" s="22">
        <v>114497.01300000001</v>
      </c>
      <c r="AH130" s="22">
        <v>116085.686</v>
      </c>
      <c r="AI130" s="22">
        <v>117664.68</v>
      </c>
      <c r="AJ130" s="22">
        <v>119232.531</v>
      </c>
      <c r="AK130" s="22">
        <v>120788.481</v>
      </c>
      <c r="AL130" s="22">
        <v>122331.201</v>
      </c>
      <c r="AM130" s="22">
        <v>123859.508</v>
      </c>
      <c r="AN130" s="22">
        <v>125372.28200000001</v>
      </c>
      <c r="AO130" s="22">
        <v>126868.42600000001</v>
      </c>
      <c r="AP130" s="22">
        <v>128346.9</v>
      </c>
      <c r="AQ130" s="22">
        <v>129806.787</v>
      </c>
      <c r="AR130" s="22">
        <v>131247.272</v>
      </c>
      <c r="AS130" s="22">
        <v>132667.61600000001</v>
      </c>
      <c r="AT130" s="22">
        <v>134067.09299999999</v>
      </c>
      <c r="AU130" s="22">
        <v>135445.10999999999</v>
      </c>
      <c r="AV130" s="22">
        <v>136801.34099999999</v>
      </c>
      <c r="AW130" s="22">
        <v>138135.60699999999</v>
      </c>
      <c r="AX130" s="22">
        <v>139447.68900000001</v>
      </c>
      <c r="AY130" s="22">
        <v>139447.68900000001</v>
      </c>
      <c r="AZ130" s="22">
        <v>139447.68900000001</v>
      </c>
      <c r="BA130" s="22">
        <v>139447.68900000001</v>
      </c>
      <c r="BB130" s="22">
        <v>139447.68900000001</v>
      </c>
      <c r="BC130" s="22">
        <v>139447.68900000001</v>
      </c>
      <c r="BD130" s="22">
        <v>139447.68900000001</v>
      </c>
      <c r="BE130" s="22">
        <v>139447.68900000001</v>
      </c>
      <c r="BF130" s="22">
        <v>139447.68900000001</v>
      </c>
      <c r="BG130" s="22">
        <v>139447.68900000001</v>
      </c>
      <c r="BH130" s="22">
        <v>139447.68900000001</v>
      </c>
    </row>
    <row r="131" spans="1:60" x14ac:dyDescent="0.2">
      <c r="A131" t="s">
        <v>651</v>
      </c>
      <c r="B131" t="s">
        <v>622</v>
      </c>
      <c r="C131" t="s">
        <v>548</v>
      </c>
      <c r="D131" t="s">
        <v>653</v>
      </c>
      <c r="E131" t="s">
        <v>653</v>
      </c>
      <c r="F131" t="s">
        <v>653</v>
      </c>
      <c r="G131" t="s">
        <v>653</v>
      </c>
      <c r="H131" t="s">
        <v>654</v>
      </c>
      <c r="I131" t="s">
        <v>652</v>
      </c>
      <c r="J131" s="22">
        <v>38550.495000000003</v>
      </c>
      <c r="K131" s="22">
        <v>38524.004999999997</v>
      </c>
      <c r="L131" s="22">
        <v>38484.472000000002</v>
      </c>
      <c r="M131" s="22">
        <v>38438.826000000001</v>
      </c>
      <c r="N131" s="22">
        <v>38396.065999999999</v>
      </c>
      <c r="O131" s="22">
        <v>38362.665999999997</v>
      </c>
      <c r="P131" s="22">
        <v>38341.036</v>
      </c>
      <c r="Q131" s="22">
        <v>38329.584999999999</v>
      </c>
      <c r="R131" s="22">
        <v>38325.688999999998</v>
      </c>
      <c r="S131" s="22">
        <v>38324.870000000003</v>
      </c>
      <c r="T131" s="22">
        <v>38323.402000000002</v>
      </c>
      <c r="U131" s="22">
        <v>38320.947</v>
      </c>
      <c r="V131" s="22">
        <v>38317.404000000002</v>
      </c>
      <c r="W131" s="22">
        <v>38309.451000000001</v>
      </c>
      <c r="X131" s="22">
        <v>38293.06</v>
      </c>
      <c r="Y131" s="22">
        <v>38265.226000000002</v>
      </c>
      <c r="Z131" s="22">
        <v>38224.410000000003</v>
      </c>
      <c r="AA131" s="22">
        <v>38170.712</v>
      </c>
      <c r="AB131" s="22">
        <v>38104.832000000002</v>
      </c>
      <c r="AC131" s="22">
        <v>38028.277999999998</v>
      </c>
      <c r="AD131" s="22">
        <v>37942.231</v>
      </c>
      <c r="AE131" s="22">
        <v>37846.622000000003</v>
      </c>
      <c r="AF131" s="22">
        <v>37741.148999999998</v>
      </c>
      <c r="AG131" s="22">
        <v>37626.510999999999</v>
      </c>
      <c r="AH131" s="22">
        <v>37503.622000000003</v>
      </c>
      <c r="AI131" s="22">
        <v>37373.182999999997</v>
      </c>
      <c r="AJ131" s="22">
        <v>37235.686999999998</v>
      </c>
      <c r="AK131" s="22">
        <v>37091.264000000003</v>
      </c>
      <c r="AL131" s="22">
        <v>36939.877999999997</v>
      </c>
      <c r="AM131" s="22">
        <v>36781.302000000003</v>
      </c>
      <c r="AN131" s="22">
        <v>36615.5</v>
      </c>
      <c r="AO131" s="22">
        <v>36442.678999999996</v>
      </c>
      <c r="AP131" s="22">
        <v>36263.294000000002</v>
      </c>
      <c r="AQ131" s="22">
        <v>36077.911999999997</v>
      </c>
      <c r="AR131" s="22">
        <v>35887.209000000003</v>
      </c>
      <c r="AS131" s="22">
        <v>35691.754999999997</v>
      </c>
      <c r="AT131" s="22">
        <v>35491.908000000003</v>
      </c>
      <c r="AU131" s="22">
        <v>35287.927000000003</v>
      </c>
      <c r="AV131" s="22">
        <v>35080.154999999999</v>
      </c>
      <c r="AW131" s="22">
        <v>34868.932999999997</v>
      </c>
      <c r="AX131" s="22">
        <v>34654.578999999998</v>
      </c>
      <c r="AY131" s="22">
        <v>34654.578999999998</v>
      </c>
      <c r="AZ131" s="22">
        <v>34654.578999999998</v>
      </c>
      <c r="BA131" s="22">
        <v>34654.578999999998</v>
      </c>
      <c r="BB131" s="22">
        <v>34654.578999999998</v>
      </c>
      <c r="BC131" s="22">
        <v>34654.578999999998</v>
      </c>
      <c r="BD131" s="22">
        <v>34654.578999999998</v>
      </c>
      <c r="BE131" s="22">
        <v>34654.578999999998</v>
      </c>
      <c r="BF131" s="22">
        <v>34654.578999999998</v>
      </c>
      <c r="BG131" s="22">
        <v>34654.578999999998</v>
      </c>
      <c r="BH131" s="22">
        <v>34654.578999999998</v>
      </c>
    </row>
    <row r="132" spans="1:60" x14ac:dyDescent="0.2">
      <c r="A132" t="s">
        <v>651</v>
      </c>
      <c r="B132" t="s">
        <v>622</v>
      </c>
      <c r="C132" t="s">
        <v>549</v>
      </c>
      <c r="D132" t="s">
        <v>653</v>
      </c>
      <c r="E132" t="s">
        <v>653</v>
      </c>
      <c r="F132" t="s">
        <v>653</v>
      </c>
      <c r="G132" t="s">
        <v>653</v>
      </c>
      <c r="H132" t="s">
        <v>654</v>
      </c>
      <c r="I132" t="s">
        <v>652</v>
      </c>
      <c r="J132" s="22">
        <v>10355.117</v>
      </c>
      <c r="K132" s="22">
        <v>10399.312</v>
      </c>
      <c r="L132" s="22">
        <v>10443.668</v>
      </c>
      <c r="M132" s="22">
        <v>10487.112999999999</v>
      </c>
      <c r="N132" s="22">
        <v>10528.268</v>
      </c>
      <c r="O132" s="22">
        <v>10565.723</v>
      </c>
      <c r="P132" s="22">
        <v>10599.950999999999</v>
      </c>
      <c r="Q132" s="22">
        <v>10630.12</v>
      </c>
      <c r="R132" s="22">
        <v>10652.099</v>
      </c>
      <c r="S132" s="22">
        <v>10660.616</v>
      </c>
      <c r="T132" s="22">
        <v>10652.321</v>
      </c>
      <c r="U132" s="22">
        <v>10625.33</v>
      </c>
      <c r="V132" s="22">
        <v>10581.821</v>
      </c>
      <c r="W132" s="22">
        <v>10527.674000000001</v>
      </c>
      <c r="X132" s="22">
        <v>10471.168</v>
      </c>
      <c r="Y132" s="22">
        <v>10418.473</v>
      </c>
      <c r="Z132" s="22">
        <v>10371.627</v>
      </c>
      <c r="AA132" s="22">
        <v>10329.505999999999</v>
      </c>
      <c r="AB132" s="22">
        <v>10291.196</v>
      </c>
      <c r="AC132" s="22">
        <v>10254.665999999999</v>
      </c>
      <c r="AD132" s="22">
        <v>10218.413</v>
      </c>
      <c r="AE132" s="22">
        <v>10182.638999999999</v>
      </c>
      <c r="AF132" s="22">
        <v>10148.119000000001</v>
      </c>
      <c r="AG132" s="22">
        <v>10114.464</v>
      </c>
      <c r="AH132" s="22">
        <v>10081.154</v>
      </c>
      <c r="AI132" s="22">
        <v>10047.807000000001</v>
      </c>
      <c r="AJ132" s="22">
        <v>10014.210999999999</v>
      </c>
      <c r="AK132" s="22">
        <v>9980.3379999999997</v>
      </c>
      <c r="AL132" s="22">
        <v>9946.1689999999999</v>
      </c>
      <c r="AM132" s="22">
        <v>9911.7420000000002</v>
      </c>
      <c r="AN132" s="22">
        <v>9877.0560000000005</v>
      </c>
      <c r="AO132" s="22">
        <v>9842.0319999999992</v>
      </c>
      <c r="AP132" s="22">
        <v>9806.5239999999994</v>
      </c>
      <c r="AQ132" s="22">
        <v>9770.4609999999993</v>
      </c>
      <c r="AR132" s="22">
        <v>9733.7479999999996</v>
      </c>
      <c r="AS132" s="22">
        <v>9696.3179999999993</v>
      </c>
      <c r="AT132" s="22">
        <v>9658.1010000000006</v>
      </c>
      <c r="AU132" s="22">
        <v>9619.0229999999992</v>
      </c>
      <c r="AV132" s="22">
        <v>9578.9359999999997</v>
      </c>
      <c r="AW132" s="22">
        <v>9537.6980000000003</v>
      </c>
      <c r="AX132" s="22">
        <v>9495.1689999999999</v>
      </c>
      <c r="AY132" s="22">
        <v>9495.1689999999999</v>
      </c>
      <c r="AZ132" s="22">
        <v>9495.1689999999999</v>
      </c>
      <c r="BA132" s="22">
        <v>9495.1689999999999</v>
      </c>
      <c r="BB132" s="22">
        <v>9495.1689999999999</v>
      </c>
      <c r="BC132" s="22">
        <v>9495.1689999999999</v>
      </c>
      <c r="BD132" s="22">
        <v>9495.1689999999999</v>
      </c>
      <c r="BE132" s="22">
        <v>9495.1689999999999</v>
      </c>
      <c r="BF132" s="22">
        <v>9495.1689999999999</v>
      </c>
      <c r="BG132" s="22">
        <v>9495.1689999999999</v>
      </c>
      <c r="BH132" s="22">
        <v>9495.1689999999999</v>
      </c>
    </row>
    <row r="133" spans="1:60" x14ac:dyDescent="0.2">
      <c r="A133" t="s">
        <v>651</v>
      </c>
      <c r="B133" t="s">
        <v>622</v>
      </c>
      <c r="C133" t="s">
        <v>607</v>
      </c>
      <c r="D133" t="s">
        <v>653</v>
      </c>
      <c r="E133" t="s">
        <v>653</v>
      </c>
      <c r="F133" t="s">
        <v>653</v>
      </c>
      <c r="G133" t="s">
        <v>653</v>
      </c>
      <c r="H133" t="s">
        <v>654</v>
      </c>
      <c r="I133" t="s">
        <v>652</v>
      </c>
      <c r="J133" s="22">
        <v>3796.9769999999999</v>
      </c>
      <c r="K133" s="22">
        <v>3799.9070000000002</v>
      </c>
      <c r="L133" s="22">
        <v>3796.0279999999998</v>
      </c>
      <c r="M133" s="22">
        <v>3787.268</v>
      </c>
      <c r="N133" s="22">
        <v>3776.3589999999999</v>
      </c>
      <c r="O133" s="22">
        <v>3765.3989999999999</v>
      </c>
      <c r="P133" s="22">
        <v>3755.1129999999998</v>
      </c>
      <c r="Q133" s="22">
        <v>3745.2579999999998</v>
      </c>
      <c r="R133" s="22">
        <v>3735.788</v>
      </c>
      <c r="S133" s="22">
        <v>3726.3310000000001</v>
      </c>
      <c r="T133" s="22">
        <v>3716.6930000000002</v>
      </c>
      <c r="U133" s="22">
        <v>3706.9839999999999</v>
      </c>
      <c r="V133" s="22">
        <v>3697.576</v>
      </c>
      <c r="W133" s="22">
        <v>3688.723</v>
      </c>
      <c r="X133" s="22">
        <v>3680.7150000000001</v>
      </c>
      <c r="Y133" s="22">
        <v>3673.7280000000001</v>
      </c>
      <c r="Z133" s="22">
        <v>3667.9029999999998</v>
      </c>
      <c r="AA133" s="22">
        <v>3663.1309999999999</v>
      </c>
      <c r="AB133" s="22">
        <v>3659.0070000000001</v>
      </c>
      <c r="AC133" s="22">
        <v>3654.9780000000001</v>
      </c>
      <c r="AD133" s="22">
        <v>3650.6080000000002</v>
      </c>
      <c r="AE133" s="22">
        <v>3645.7190000000001</v>
      </c>
      <c r="AF133" s="22">
        <v>3640.39</v>
      </c>
      <c r="AG133" s="22">
        <v>3634.748</v>
      </c>
      <c r="AH133" s="22">
        <v>3629.038</v>
      </c>
      <c r="AI133" s="22">
        <v>3623.4209999999998</v>
      </c>
      <c r="AJ133" s="22">
        <v>3617.8919999999998</v>
      </c>
      <c r="AK133" s="22">
        <v>3612.299</v>
      </c>
      <c r="AL133" s="22">
        <v>3606.4279999999999</v>
      </c>
      <c r="AM133" s="22">
        <v>3599.982</v>
      </c>
      <c r="AN133" s="22">
        <v>3592.748</v>
      </c>
      <c r="AO133" s="22">
        <v>3584.6469999999999</v>
      </c>
      <c r="AP133" s="22">
        <v>3575.672</v>
      </c>
      <c r="AQ133" s="22">
        <v>3565.8560000000002</v>
      </c>
      <c r="AR133" s="22">
        <v>3555.2150000000001</v>
      </c>
      <c r="AS133" s="22">
        <v>3543.7779999999998</v>
      </c>
      <c r="AT133" s="22">
        <v>3531.5410000000002</v>
      </c>
      <c r="AU133" s="22">
        <v>3518.4740000000002</v>
      </c>
      <c r="AV133" s="22">
        <v>3504.585</v>
      </c>
      <c r="AW133" s="22">
        <v>3489.8960000000002</v>
      </c>
      <c r="AX133" s="22">
        <v>3474.4340000000002</v>
      </c>
      <c r="AY133" s="22">
        <v>3474.4340000000002</v>
      </c>
      <c r="AZ133" s="22">
        <v>3474.4340000000002</v>
      </c>
      <c r="BA133" s="22">
        <v>3474.4340000000002</v>
      </c>
      <c r="BB133" s="22">
        <v>3474.4340000000002</v>
      </c>
      <c r="BC133" s="22">
        <v>3474.4340000000002</v>
      </c>
      <c r="BD133" s="22">
        <v>3474.4340000000002</v>
      </c>
      <c r="BE133" s="22">
        <v>3474.4340000000002</v>
      </c>
      <c r="BF133" s="22">
        <v>3474.4340000000002</v>
      </c>
      <c r="BG133" s="22">
        <v>3474.4340000000002</v>
      </c>
      <c r="BH133" s="22">
        <v>3474.4340000000002</v>
      </c>
    </row>
    <row r="134" spans="1:60" x14ac:dyDescent="0.2">
      <c r="A134" t="s">
        <v>651</v>
      </c>
      <c r="B134" t="s">
        <v>622</v>
      </c>
      <c r="C134" t="s">
        <v>550</v>
      </c>
      <c r="D134" t="s">
        <v>653</v>
      </c>
      <c r="E134" t="s">
        <v>653</v>
      </c>
      <c r="F134" t="s">
        <v>653</v>
      </c>
      <c r="G134" t="s">
        <v>653</v>
      </c>
      <c r="H134" t="s">
        <v>654</v>
      </c>
      <c r="I134" t="s">
        <v>652</v>
      </c>
      <c r="J134" s="22">
        <v>592.26700000000005</v>
      </c>
      <c r="K134" s="22">
        <v>616.88599999999997</v>
      </c>
      <c r="L134" s="22">
        <v>645.65899999999999</v>
      </c>
      <c r="M134" s="22">
        <v>688.58600000000001</v>
      </c>
      <c r="N134" s="22">
        <v>758.85500000000002</v>
      </c>
      <c r="O134" s="22">
        <v>864.86300000000006</v>
      </c>
      <c r="P134" s="22">
        <v>1010.3819999999999</v>
      </c>
      <c r="Q134" s="22">
        <v>1189.633</v>
      </c>
      <c r="R134" s="22">
        <v>1389.3420000000001</v>
      </c>
      <c r="S134" s="22">
        <v>1590.78</v>
      </c>
      <c r="T134" s="22">
        <v>1779.6759999999999</v>
      </c>
      <c r="U134" s="22">
        <v>1952.0540000000001</v>
      </c>
      <c r="V134" s="22">
        <v>2109.5680000000002</v>
      </c>
      <c r="W134" s="22">
        <v>2250.473</v>
      </c>
      <c r="X134" s="22">
        <v>2374.4189999999999</v>
      </c>
      <c r="Y134" s="22">
        <v>2481.5390000000002</v>
      </c>
      <c r="Z134" s="22">
        <v>2569.8040000000001</v>
      </c>
      <c r="AA134" s="22">
        <v>2639.2109999999998</v>
      </c>
      <c r="AB134" s="22">
        <v>2694.8490000000002</v>
      </c>
      <c r="AC134" s="22">
        <v>2743.9009999999998</v>
      </c>
      <c r="AD134" s="22">
        <v>2791.8069999999998</v>
      </c>
      <c r="AE134" s="22">
        <v>2840.3980000000001</v>
      </c>
      <c r="AF134" s="22">
        <v>2888.9360000000001</v>
      </c>
      <c r="AG134" s="22">
        <v>2937.1590000000001</v>
      </c>
      <c r="AH134" s="22">
        <v>2983.9580000000001</v>
      </c>
      <c r="AI134" s="22">
        <v>3028.5680000000002</v>
      </c>
      <c r="AJ134" s="22">
        <v>3071.4169999999999</v>
      </c>
      <c r="AK134" s="22">
        <v>3113.299</v>
      </c>
      <c r="AL134" s="22">
        <v>3154.1390000000001</v>
      </c>
      <c r="AM134" s="22">
        <v>3193.723</v>
      </c>
      <c r="AN134" s="22">
        <v>3231.9110000000001</v>
      </c>
      <c r="AO134" s="22">
        <v>3268.8009999999999</v>
      </c>
      <c r="AP134" s="22">
        <v>3304.4859999999999</v>
      </c>
      <c r="AQ134" s="22">
        <v>3338.8090000000002</v>
      </c>
      <c r="AR134" s="22">
        <v>3371.5230000000001</v>
      </c>
      <c r="AS134" s="22">
        <v>3402.4969999999998</v>
      </c>
      <c r="AT134" s="22">
        <v>3431.674</v>
      </c>
      <c r="AU134" s="22">
        <v>3459.2170000000001</v>
      </c>
      <c r="AV134" s="22">
        <v>3485.5430000000001</v>
      </c>
      <c r="AW134" s="22">
        <v>3511.2080000000001</v>
      </c>
      <c r="AX134" s="22">
        <v>3536.6170000000002</v>
      </c>
      <c r="AY134" s="22">
        <v>3536.6170000000002</v>
      </c>
      <c r="AZ134" s="22">
        <v>3536.6170000000002</v>
      </c>
      <c r="BA134" s="22">
        <v>3536.6170000000002</v>
      </c>
      <c r="BB134" s="22">
        <v>3536.6170000000002</v>
      </c>
      <c r="BC134" s="22">
        <v>3536.6170000000002</v>
      </c>
      <c r="BD134" s="22">
        <v>3536.6170000000002</v>
      </c>
      <c r="BE134" s="22">
        <v>3536.6170000000002</v>
      </c>
      <c r="BF134" s="22">
        <v>3536.6170000000002</v>
      </c>
      <c r="BG134" s="22">
        <v>3536.6170000000002</v>
      </c>
      <c r="BH134" s="22">
        <v>3536.6170000000002</v>
      </c>
    </row>
    <row r="135" spans="1:60" x14ac:dyDescent="0.2">
      <c r="A135" t="s">
        <v>651</v>
      </c>
      <c r="B135" t="s">
        <v>622</v>
      </c>
      <c r="C135" t="s">
        <v>608</v>
      </c>
      <c r="D135" t="s">
        <v>653</v>
      </c>
      <c r="E135" t="s">
        <v>653</v>
      </c>
      <c r="F135" t="s">
        <v>653</v>
      </c>
      <c r="G135" t="s">
        <v>653</v>
      </c>
      <c r="H135" t="s">
        <v>654</v>
      </c>
      <c r="I135" t="s">
        <v>652</v>
      </c>
      <c r="J135" s="22">
        <v>47386.311999999998</v>
      </c>
      <c r="K135" s="22">
        <v>47712.788</v>
      </c>
      <c r="L135" s="22">
        <v>48004.786</v>
      </c>
      <c r="M135" s="22">
        <v>48265.025999999998</v>
      </c>
      <c r="N135" s="22">
        <v>48498.082999999999</v>
      </c>
      <c r="O135" s="22">
        <v>48708.497000000003</v>
      </c>
      <c r="P135" s="22">
        <v>48895.845000000001</v>
      </c>
      <c r="Q135" s="22">
        <v>49062.428999999996</v>
      </c>
      <c r="R135" s="22">
        <v>49218.985000000001</v>
      </c>
      <c r="S135" s="22">
        <v>49379.207999999999</v>
      </c>
      <c r="T135" s="22">
        <v>49552.855000000003</v>
      </c>
      <c r="U135" s="22">
        <v>49744.659</v>
      </c>
      <c r="V135" s="22">
        <v>49952.243999999999</v>
      </c>
      <c r="W135" s="22">
        <v>50169.241999999998</v>
      </c>
      <c r="X135" s="22">
        <v>50385.56</v>
      </c>
      <c r="Y135" s="22">
        <v>50593.661999999997</v>
      </c>
      <c r="Z135" s="22">
        <v>50791.919000000002</v>
      </c>
      <c r="AA135" s="22">
        <v>50982.212</v>
      </c>
      <c r="AB135" s="22">
        <v>51164.434999999998</v>
      </c>
      <c r="AC135" s="22">
        <v>51339.237999999998</v>
      </c>
      <c r="AD135" s="22">
        <v>51506.974999999999</v>
      </c>
      <c r="AE135" s="22">
        <v>51666.654999999999</v>
      </c>
      <c r="AF135" s="22">
        <v>51817.23</v>
      </c>
      <c r="AG135" s="22">
        <v>51959.108</v>
      </c>
      <c r="AH135" s="22">
        <v>52093.053</v>
      </c>
      <c r="AI135" s="22">
        <v>52219.34</v>
      </c>
      <c r="AJ135" s="22">
        <v>52337.650999999998</v>
      </c>
      <c r="AK135" s="22">
        <v>52446.826000000001</v>
      </c>
      <c r="AL135" s="22">
        <v>52545.243999999999</v>
      </c>
      <c r="AM135" s="22">
        <v>52630.834000000003</v>
      </c>
      <c r="AN135" s="22">
        <v>52701.817000000003</v>
      </c>
      <c r="AO135" s="22">
        <v>52757.652999999998</v>
      </c>
      <c r="AP135" s="22">
        <v>52797.74</v>
      </c>
      <c r="AQ135" s="22">
        <v>52820.366000000002</v>
      </c>
      <c r="AR135" s="22">
        <v>52823.536</v>
      </c>
      <c r="AS135" s="22">
        <v>52805.845999999998</v>
      </c>
      <c r="AT135" s="22">
        <v>52766.650999999998</v>
      </c>
      <c r="AU135" s="22">
        <v>52706.283000000003</v>
      </c>
      <c r="AV135" s="22">
        <v>52625.667000000001</v>
      </c>
      <c r="AW135" s="22">
        <v>52526.273000000001</v>
      </c>
      <c r="AX135" s="22">
        <v>52409.408000000003</v>
      </c>
      <c r="AY135" s="22">
        <v>52409.408000000003</v>
      </c>
      <c r="AZ135" s="22">
        <v>52409.408000000003</v>
      </c>
      <c r="BA135" s="22">
        <v>52409.408000000003</v>
      </c>
      <c r="BB135" s="22">
        <v>52409.408000000003</v>
      </c>
      <c r="BC135" s="22">
        <v>52409.408000000003</v>
      </c>
      <c r="BD135" s="22">
        <v>52409.408000000003</v>
      </c>
      <c r="BE135" s="22">
        <v>52409.408000000003</v>
      </c>
      <c r="BF135" s="22">
        <v>52409.408000000003</v>
      </c>
      <c r="BG135" s="22">
        <v>52409.408000000003</v>
      </c>
      <c r="BH135" s="22">
        <v>52409.408000000003</v>
      </c>
    </row>
    <row r="136" spans="1:60" x14ac:dyDescent="0.2">
      <c r="A136" t="s">
        <v>651</v>
      </c>
      <c r="B136" t="s">
        <v>622</v>
      </c>
      <c r="C136" t="s">
        <v>609</v>
      </c>
      <c r="D136" t="s">
        <v>653</v>
      </c>
      <c r="E136" t="s">
        <v>653</v>
      </c>
      <c r="F136" t="s">
        <v>653</v>
      </c>
      <c r="G136" t="s">
        <v>653</v>
      </c>
      <c r="H136" t="s">
        <v>654</v>
      </c>
      <c r="I136" t="s">
        <v>652</v>
      </c>
      <c r="J136" s="22">
        <v>4201.0889999999999</v>
      </c>
      <c r="K136" s="22">
        <v>4185.5050000000001</v>
      </c>
      <c r="L136" s="22">
        <v>4176.616</v>
      </c>
      <c r="M136" s="22">
        <v>4171.6459999999997</v>
      </c>
      <c r="N136" s="22">
        <v>4166.3370000000004</v>
      </c>
      <c r="O136" s="22">
        <v>4157.6989999999996</v>
      </c>
      <c r="P136" s="22">
        <v>4144.7299999999996</v>
      </c>
      <c r="Q136" s="22">
        <v>4128.6490000000003</v>
      </c>
      <c r="R136" s="22">
        <v>4111.4399999999996</v>
      </c>
      <c r="S136" s="22">
        <v>4096.04</v>
      </c>
      <c r="T136" s="22">
        <v>4084.4810000000002</v>
      </c>
      <c r="U136" s="22">
        <v>4077.3679999999999</v>
      </c>
      <c r="V136" s="22">
        <v>4073.703</v>
      </c>
      <c r="W136" s="22">
        <v>4071.9639999999999</v>
      </c>
      <c r="X136" s="22">
        <v>4069.9389999999999</v>
      </c>
      <c r="Y136" s="22">
        <v>4065.98</v>
      </c>
      <c r="Z136" s="22">
        <v>4059.6080000000002</v>
      </c>
      <c r="AA136" s="22">
        <v>4051.212</v>
      </c>
      <c r="AB136" s="22">
        <v>4041.0650000000001</v>
      </c>
      <c r="AC136" s="22">
        <v>4029.75</v>
      </c>
      <c r="AD136" s="22">
        <v>4017.6869999999999</v>
      </c>
      <c r="AE136" s="22">
        <v>4004.8310000000001</v>
      </c>
      <c r="AF136" s="22">
        <v>3990.9749999999999</v>
      </c>
      <c r="AG136" s="22">
        <v>3976.1129999999998</v>
      </c>
      <c r="AH136" s="22">
        <v>3960.2310000000002</v>
      </c>
      <c r="AI136" s="22">
        <v>3943.3220000000001</v>
      </c>
      <c r="AJ136" s="22">
        <v>3925.4250000000002</v>
      </c>
      <c r="AK136" s="22">
        <v>3906.558</v>
      </c>
      <c r="AL136" s="22">
        <v>3886.6990000000001</v>
      </c>
      <c r="AM136" s="22">
        <v>3865.826</v>
      </c>
      <c r="AN136" s="22">
        <v>3843.9409999999998</v>
      </c>
      <c r="AO136" s="22">
        <v>3821.0479999999998</v>
      </c>
      <c r="AP136" s="22">
        <v>3797.2150000000001</v>
      </c>
      <c r="AQ136" s="22">
        <v>3772.5450000000001</v>
      </c>
      <c r="AR136" s="22">
        <v>3747.1529999999998</v>
      </c>
      <c r="AS136" s="22">
        <v>3721.1550000000002</v>
      </c>
      <c r="AT136" s="22">
        <v>3694.587</v>
      </c>
      <c r="AU136" s="22">
        <v>3667.4850000000001</v>
      </c>
      <c r="AV136" s="22">
        <v>3639.9650000000001</v>
      </c>
      <c r="AW136" s="22">
        <v>3612.1089999999999</v>
      </c>
      <c r="AX136" s="22">
        <v>3583.9929999999999</v>
      </c>
      <c r="AY136" s="22">
        <v>3583.9929999999999</v>
      </c>
      <c r="AZ136" s="22">
        <v>3583.9929999999999</v>
      </c>
      <c r="BA136" s="22">
        <v>3583.9929999999999</v>
      </c>
      <c r="BB136" s="22">
        <v>3583.9929999999999</v>
      </c>
      <c r="BC136" s="22">
        <v>3583.9929999999999</v>
      </c>
      <c r="BD136" s="22">
        <v>3583.9929999999999</v>
      </c>
      <c r="BE136" s="22">
        <v>3583.9929999999999</v>
      </c>
      <c r="BF136" s="22">
        <v>3583.9929999999999</v>
      </c>
      <c r="BG136" s="22">
        <v>3583.9929999999999</v>
      </c>
      <c r="BH136" s="22">
        <v>3583.9929999999999</v>
      </c>
    </row>
    <row r="137" spans="1:60" x14ac:dyDescent="0.2">
      <c r="A137" t="s">
        <v>651</v>
      </c>
      <c r="B137" t="s">
        <v>622</v>
      </c>
      <c r="C137" t="s">
        <v>551</v>
      </c>
      <c r="D137" t="s">
        <v>653</v>
      </c>
      <c r="E137" t="s">
        <v>653</v>
      </c>
      <c r="F137" t="s">
        <v>653</v>
      </c>
      <c r="G137" t="s">
        <v>653</v>
      </c>
      <c r="H137" t="s">
        <v>654</v>
      </c>
      <c r="I137" t="s">
        <v>652</v>
      </c>
      <c r="J137" s="22">
        <v>22128.128000000001</v>
      </c>
      <c r="K137" s="22">
        <v>21984.134999999998</v>
      </c>
      <c r="L137" s="22">
        <v>21854.675999999999</v>
      </c>
      <c r="M137" s="22">
        <v>21728.919000000002</v>
      </c>
      <c r="N137" s="22">
        <v>21591.164000000001</v>
      </c>
      <c r="O137" s="22">
        <v>21431.018</v>
      </c>
      <c r="P137" s="22">
        <v>21243.921999999999</v>
      </c>
      <c r="Q137" s="22">
        <v>21036.111000000001</v>
      </c>
      <c r="R137" s="22">
        <v>20821.083999999999</v>
      </c>
      <c r="S137" s="22">
        <v>20617.955000000002</v>
      </c>
      <c r="T137" s="22">
        <v>20440.347000000002</v>
      </c>
      <c r="U137" s="22">
        <v>20292.967000000001</v>
      </c>
      <c r="V137" s="22">
        <v>20171.255000000001</v>
      </c>
      <c r="W137" s="22">
        <v>20068.201000000001</v>
      </c>
      <c r="X137" s="22">
        <v>19972.736000000001</v>
      </c>
      <c r="Y137" s="22">
        <v>19876.620999999999</v>
      </c>
      <c r="Z137" s="22">
        <v>19778.082999999999</v>
      </c>
      <c r="AA137" s="22">
        <v>19679.306</v>
      </c>
      <c r="AB137" s="22">
        <v>19580.633999999998</v>
      </c>
      <c r="AC137" s="22">
        <v>19483.36</v>
      </c>
      <c r="AD137" s="22">
        <v>19388.362000000001</v>
      </c>
      <c r="AE137" s="22">
        <v>19295.077000000001</v>
      </c>
      <c r="AF137" s="22">
        <v>19202.464</v>
      </c>
      <c r="AG137" s="22">
        <v>19110.316999999999</v>
      </c>
      <c r="AH137" s="22">
        <v>19018.546999999999</v>
      </c>
      <c r="AI137" s="22">
        <v>18926.995999999999</v>
      </c>
      <c r="AJ137" s="22">
        <v>18835.514999999999</v>
      </c>
      <c r="AK137" s="22">
        <v>18743.870999999999</v>
      </c>
      <c r="AL137" s="22">
        <v>18651.687999999998</v>
      </c>
      <c r="AM137" s="22">
        <v>18558.574000000001</v>
      </c>
      <c r="AN137" s="22">
        <v>18464.237000000001</v>
      </c>
      <c r="AO137" s="22">
        <v>18368.469000000001</v>
      </c>
      <c r="AP137" s="22">
        <v>18271.307000000001</v>
      </c>
      <c r="AQ137" s="22">
        <v>18172.918000000001</v>
      </c>
      <c r="AR137" s="22">
        <v>18073.615000000002</v>
      </c>
      <c r="AS137" s="22">
        <v>17973.608</v>
      </c>
      <c r="AT137" s="22">
        <v>17872.963</v>
      </c>
      <c r="AU137" s="22">
        <v>17771.617999999999</v>
      </c>
      <c r="AV137" s="22">
        <v>17669.545999999998</v>
      </c>
      <c r="AW137" s="22">
        <v>17566.716</v>
      </c>
      <c r="AX137" s="22">
        <v>17463.11</v>
      </c>
      <c r="AY137" s="22">
        <v>17463.11</v>
      </c>
      <c r="AZ137" s="22">
        <v>17463.11</v>
      </c>
      <c r="BA137" s="22">
        <v>17463.11</v>
      </c>
      <c r="BB137" s="22">
        <v>17463.11</v>
      </c>
      <c r="BC137" s="22">
        <v>17463.11</v>
      </c>
      <c r="BD137" s="22">
        <v>17463.11</v>
      </c>
      <c r="BE137" s="22">
        <v>17463.11</v>
      </c>
      <c r="BF137" s="22">
        <v>17463.11</v>
      </c>
      <c r="BG137" s="22">
        <v>17463.11</v>
      </c>
      <c r="BH137" s="22">
        <v>17463.11</v>
      </c>
    </row>
    <row r="138" spans="1:60" x14ac:dyDescent="0.2">
      <c r="A138" t="s">
        <v>651</v>
      </c>
      <c r="B138" t="s">
        <v>622</v>
      </c>
      <c r="C138" t="s">
        <v>553</v>
      </c>
      <c r="D138" t="s">
        <v>653</v>
      </c>
      <c r="E138" t="s">
        <v>653</v>
      </c>
      <c r="F138" t="s">
        <v>653</v>
      </c>
      <c r="G138" t="s">
        <v>653</v>
      </c>
      <c r="H138" t="s">
        <v>654</v>
      </c>
      <c r="I138" t="s">
        <v>652</v>
      </c>
      <c r="J138" s="22">
        <v>146396.514</v>
      </c>
      <c r="K138" s="22">
        <v>145814.864</v>
      </c>
      <c r="L138" s="22">
        <v>145194.88200000001</v>
      </c>
      <c r="M138" s="22">
        <v>144584.69500000001</v>
      </c>
      <c r="N138" s="22">
        <v>144044.60699999999</v>
      </c>
      <c r="O138" s="22">
        <v>143618.185</v>
      </c>
      <c r="P138" s="22">
        <v>143322.93299999999</v>
      </c>
      <c r="Q138" s="22">
        <v>143150.14199999999</v>
      </c>
      <c r="R138" s="22">
        <v>143083.18700000001</v>
      </c>
      <c r="S138" s="22">
        <v>143092.76500000001</v>
      </c>
      <c r="T138" s="22">
        <v>143153.86900000001</v>
      </c>
      <c r="U138" s="22">
        <v>143263.98800000001</v>
      </c>
      <c r="V138" s="22">
        <v>143420.59700000001</v>
      </c>
      <c r="W138" s="22">
        <v>143597.23000000001</v>
      </c>
      <c r="X138" s="22">
        <v>143761.378</v>
      </c>
      <c r="Y138" s="22">
        <v>143888.00399999999</v>
      </c>
      <c r="Z138" s="22">
        <v>143964.51300000001</v>
      </c>
      <c r="AA138" s="22">
        <v>143989.75399999999</v>
      </c>
      <c r="AB138" s="22">
        <v>143964.709</v>
      </c>
      <c r="AC138" s="22">
        <v>143895.55100000001</v>
      </c>
      <c r="AD138" s="22">
        <v>143786.842</v>
      </c>
      <c r="AE138" s="22">
        <v>143636.80900000001</v>
      </c>
      <c r="AF138" s="22">
        <v>143441.86799999999</v>
      </c>
      <c r="AG138" s="22">
        <v>143203.54300000001</v>
      </c>
      <c r="AH138" s="22">
        <v>142924.318</v>
      </c>
      <c r="AI138" s="22">
        <v>142606.88399999999</v>
      </c>
      <c r="AJ138" s="22">
        <v>142253.253</v>
      </c>
      <c r="AK138" s="22">
        <v>141865.848</v>
      </c>
      <c r="AL138" s="22">
        <v>141448.64799999999</v>
      </c>
      <c r="AM138" s="22">
        <v>141006.283</v>
      </c>
      <c r="AN138" s="22">
        <v>140543.41800000001</v>
      </c>
      <c r="AO138" s="22">
        <v>140063.00399999999</v>
      </c>
      <c r="AP138" s="22">
        <v>139568.954</v>
      </c>
      <c r="AQ138" s="22">
        <v>139068.117</v>
      </c>
      <c r="AR138" s="22">
        <v>138568.41500000001</v>
      </c>
      <c r="AS138" s="22">
        <v>138076.421</v>
      </c>
      <c r="AT138" s="22">
        <v>137595.31400000001</v>
      </c>
      <c r="AU138" s="22">
        <v>137127.16699999999</v>
      </c>
      <c r="AV138" s="22">
        <v>136675.777</v>
      </c>
      <c r="AW138" s="22">
        <v>136244.74400000001</v>
      </c>
      <c r="AX138" s="22">
        <v>135836.50099999999</v>
      </c>
      <c r="AY138" s="22">
        <v>135836.50099999999</v>
      </c>
      <c r="AZ138" s="22">
        <v>135836.50099999999</v>
      </c>
      <c r="BA138" s="22">
        <v>135836.50099999999</v>
      </c>
      <c r="BB138" s="22">
        <v>135836.50099999999</v>
      </c>
      <c r="BC138" s="22">
        <v>135836.50099999999</v>
      </c>
      <c r="BD138" s="22">
        <v>135836.50099999999</v>
      </c>
      <c r="BE138" s="22">
        <v>135836.50099999999</v>
      </c>
      <c r="BF138" s="22">
        <v>135836.50099999999</v>
      </c>
      <c r="BG138" s="22">
        <v>135836.50099999999</v>
      </c>
      <c r="BH138" s="22">
        <v>135836.50099999999</v>
      </c>
    </row>
    <row r="139" spans="1:60" x14ac:dyDescent="0.2">
      <c r="A139" t="s">
        <v>651</v>
      </c>
      <c r="B139" t="s">
        <v>622</v>
      </c>
      <c r="C139" t="s">
        <v>554</v>
      </c>
      <c r="D139" t="s">
        <v>653</v>
      </c>
      <c r="E139" t="s">
        <v>653</v>
      </c>
      <c r="F139" t="s">
        <v>653</v>
      </c>
      <c r="G139" t="s">
        <v>653</v>
      </c>
      <c r="H139" t="s">
        <v>654</v>
      </c>
      <c r="I139" t="s">
        <v>652</v>
      </c>
      <c r="J139" s="22">
        <v>8025.7030000000004</v>
      </c>
      <c r="K139" s="22">
        <v>8329.4060000000009</v>
      </c>
      <c r="L139" s="22">
        <v>8536.2049999999999</v>
      </c>
      <c r="M139" s="22">
        <v>8680.3459999999995</v>
      </c>
      <c r="N139" s="22">
        <v>8818.4380000000001</v>
      </c>
      <c r="O139" s="22">
        <v>8991.7350000000006</v>
      </c>
      <c r="P139" s="22">
        <v>9206.58</v>
      </c>
      <c r="Q139" s="22">
        <v>9447.402</v>
      </c>
      <c r="R139" s="22">
        <v>9708.1689999999999</v>
      </c>
      <c r="S139" s="22">
        <v>9977.4459999999999</v>
      </c>
      <c r="T139" s="22">
        <v>10246.842000000001</v>
      </c>
      <c r="U139" s="22">
        <v>10516.071</v>
      </c>
      <c r="V139" s="22">
        <v>10788.852999999999</v>
      </c>
      <c r="W139" s="22">
        <v>11065.151</v>
      </c>
      <c r="X139" s="22">
        <v>11345.357</v>
      </c>
      <c r="Y139" s="22">
        <v>11629.553</v>
      </c>
      <c r="Z139" s="22">
        <v>11917.508</v>
      </c>
      <c r="AA139" s="22">
        <v>12208.406999999999</v>
      </c>
      <c r="AB139" s="22">
        <v>12501.156000000001</v>
      </c>
      <c r="AC139" s="22">
        <v>12794.412</v>
      </c>
      <c r="AD139" s="22">
        <v>13087.173000000001</v>
      </c>
      <c r="AE139" s="22">
        <v>13378.967000000001</v>
      </c>
      <c r="AF139" s="22">
        <v>13669.913</v>
      </c>
      <c r="AG139" s="22">
        <v>13960.531999999999</v>
      </c>
      <c r="AH139" s="22">
        <v>14251.665999999999</v>
      </c>
      <c r="AI139" s="22">
        <v>14543.965</v>
      </c>
      <c r="AJ139" s="22">
        <v>14837.433999999999</v>
      </c>
      <c r="AK139" s="22">
        <v>15131.882</v>
      </c>
      <c r="AL139" s="22">
        <v>15427.633</v>
      </c>
      <c r="AM139" s="22">
        <v>15725.021000000001</v>
      </c>
      <c r="AN139" s="22">
        <v>16024.252</v>
      </c>
      <c r="AO139" s="22">
        <v>16325.334000000001</v>
      </c>
      <c r="AP139" s="22">
        <v>16628.034</v>
      </c>
      <c r="AQ139" s="22">
        <v>16932.098000000002</v>
      </c>
      <c r="AR139" s="22">
        <v>17237.133000000002</v>
      </c>
      <c r="AS139" s="22">
        <v>17542.745999999999</v>
      </c>
      <c r="AT139" s="22">
        <v>17848.704000000002</v>
      </c>
      <c r="AU139" s="22">
        <v>18154.670999999998</v>
      </c>
      <c r="AV139" s="22">
        <v>18459.996999999999</v>
      </c>
      <c r="AW139" s="22">
        <v>18763.878000000001</v>
      </c>
      <c r="AX139" s="22">
        <v>19065.657999999999</v>
      </c>
      <c r="AY139" s="22">
        <v>19065.657999999999</v>
      </c>
      <c r="AZ139" s="22">
        <v>19065.657999999999</v>
      </c>
      <c r="BA139" s="22">
        <v>19065.657999999999</v>
      </c>
      <c r="BB139" s="22">
        <v>19065.657999999999</v>
      </c>
      <c r="BC139" s="22">
        <v>19065.657999999999</v>
      </c>
      <c r="BD139" s="22">
        <v>19065.657999999999</v>
      </c>
      <c r="BE139" s="22">
        <v>19065.657999999999</v>
      </c>
      <c r="BF139" s="22">
        <v>19065.657999999999</v>
      </c>
      <c r="BG139" s="22">
        <v>19065.657999999999</v>
      </c>
      <c r="BH139" s="22">
        <v>19065.657999999999</v>
      </c>
    </row>
    <row r="140" spans="1:60" x14ac:dyDescent="0.2">
      <c r="A140" t="s">
        <v>651</v>
      </c>
      <c r="B140" t="s">
        <v>622</v>
      </c>
      <c r="C140" t="s">
        <v>610</v>
      </c>
      <c r="D140" t="s">
        <v>653</v>
      </c>
      <c r="E140" t="s">
        <v>653</v>
      </c>
      <c r="F140" t="s">
        <v>653</v>
      </c>
      <c r="G140" t="s">
        <v>653</v>
      </c>
      <c r="H140" t="s">
        <v>654</v>
      </c>
      <c r="I140" t="s">
        <v>652</v>
      </c>
      <c r="J140" s="22">
        <v>107.898</v>
      </c>
      <c r="K140" s="22">
        <v>107.988</v>
      </c>
      <c r="L140" s="22">
        <v>108.146</v>
      </c>
      <c r="M140" s="22">
        <v>108.35</v>
      </c>
      <c r="N140" s="22">
        <v>108.559</v>
      </c>
      <c r="O140" s="22">
        <v>108.744</v>
      </c>
      <c r="P140" s="22">
        <v>108.907</v>
      </c>
      <c r="Q140" s="22">
        <v>109.047</v>
      </c>
      <c r="R140" s="22">
        <v>109.16500000000001</v>
      </c>
      <c r="S140" s="22">
        <v>109.253</v>
      </c>
      <c r="T140" s="22">
        <v>109.315</v>
      </c>
      <c r="U140" s="22">
        <v>109.34099999999999</v>
      </c>
      <c r="V140" s="22">
        <v>109.328</v>
      </c>
      <c r="W140" s="22">
        <v>109.32</v>
      </c>
      <c r="X140" s="22">
        <v>109.357</v>
      </c>
      <c r="Y140" s="22">
        <v>109.455</v>
      </c>
      <c r="Z140" s="22">
        <v>109.643</v>
      </c>
      <c r="AA140" s="22">
        <v>109.89700000000001</v>
      </c>
      <c r="AB140" s="22">
        <v>110.2</v>
      </c>
      <c r="AC140" s="22">
        <v>110.488</v>
      </c>
      <c r="AD140" s="22">
        <v>110.75700000000001</v>
      </c>
      <c r="AE140" s="22">
        <v>110.986</v>
      </c>
      <c r="AF140" s="22">
        <v>111.184</v>
      </c>
      <c r="AG140" s="22">
        <v>111.348</v>
      </c>
      <c r="AH140" s="22">
        <v>111.506</v>
      </c>
      <c r="AI140" s="22">
        <v>111.643</v>
      </c>
      <c r="AJ140" s="22">
        <v>111.773</v>
      </c>
      <c r="AK140" s="22">
        <v>111.877</v>
      </c>
      <c r="AL140" s="22">
        <v>111.974</v>
      </c>
      <c r="AM140" s="22">
        <v>112.04900000000001</v>
      </c>
      <c r="AN140" s="22">
        <v>112.10599999999999</v>
      </c>
      <c r="AO140" s="22">
        <v>112.163</v>
      </c>
      <c r="AP140" s="22">
        <v>112.187</v>
      </c>
      <c r="AQ140" s="22">
        <v>112.208</v>
      </c>
      <c r="AR140" s="22">
        <v>112.21599999999999</v>
      </c>
      <c r="AS140" s="22">
        <v>112.21899999999999</v>
      </c>
      <c r="AT140" s="22">
        <v>112.20699999999999</v>
      </c>
      <c r="AU140" s="22">
        <v>112.19</v>
      </c>
      <c r="AV140" s="22">
        <v>112.16</v>
      </c>
      <c r="AW140" s="22">
        <v>112.099</v>
      </c>
      <c r="AX140" s="22">
        <v>112.012</v>
      </c>
      <c r="AY140" s="22">
        <v>112.012</v>
      </c>
      <c r="AZ140" s="22">
        <v>112.012</v>
      </c>
      <c r="BA140" s="22">
        <v>112.012</v>
      </c>
      <c r="BB140" s="22">
        <v>112.012</v>
      </c>
      <c r="BC140" s="22">
        <v>112.012</v>
      </c>
      <c r="BD140" s="22">
        <v>112.012</v>
      </c>
      <c r="BE140" s="22">
        <v>112.012</v>
      </c>
      <c r="BF140" s="22">
        <v>112.012</v>
      </c>
      <c r="BG140" s="22">
        <v>112.012</v>
      </c>
      <c r="BH140" s="22">
        <v>112.012</v>
      </c>
    </row>
    <row r="141" spans="1:60" x14ac:dyDescent="0.2">
      <c r="A141" t="s">
        <v>651</v>
      </c>
      <c r="B141" t="s">
        <v>622</v>
      </c>
      <c r="C141" t="s">
        <v>555</v>
      </c>
      <c r="D141" t="s">
        <v>653</v>
      </c>
      <c r="E141" t="s">
        <v>653</v>
      </c>
      <c r="F141" t="s">
        <v>653</v>
      </c>
      <c r="G141" t="s">
        <v>653</v>
      </c>
      <c r="H141" t="s">
        <v>654</v>
      </c>
      <c r="I141" t="s">
        <v>652</v>
      </c>
      <c r="J141" s="22">
        <v>174.61</v>
      </c>
      <c r="K141" s="22">
        <v>175.566</v>
      </c>
      <c r="L141" s="22">
        <v>176.58199999999999</v>
      </c>
      <c r="M141" s="22">
        <v>177.66200000000001</v>
      </c>
      <c r="N141" s="22">
        <v>178.78100000000001</v>
      </c>
      <c r="O141" s="22">
        <v>179.929</v>
      </c>
      <c r="P141" s="22">
        <v>181.09399999999999</v>
      </c>
      <c r="Q141" s="22">
        <v>182.286</v>
      </c>
      <c r="R141" s="22">
        <v>183.52600000000001</v>
      </c>
      <c r="S141" s="22">
        <v>184.82599999999999</v>
      </c>
      <c r="T141" s="22">
        <v>186.20500000000001</v>
      </c>
      <c r="U141" s="22">
        <v>187.66499999999999</v>
      </c>
      <c r="V141" s="22">
        <v>189.19399999999999</v>
      </c>
      <c r="W141" s="22">
        <v>190.75700000000001</v>
      </c>
      <c r="X141" s="22">
        <v>192.29</v>
      </c>
      <c r="Y141" s="22">
        <v>193.75899999999999</v>
      </c>
      <c r="Z141" s="22">
        <v>195.125</v>
      </c>
      <c r="AA141" s="22">
        <v>196.44</v>
      </c>
      <c r="AB141" s="22">
        <v>197.69499999999999</v>
      </c>
      <c r="AC141" s="22">
        <v>198.90899999999999</v>
      </c>
      <c r="AD141" s="22">
        <v>200.11699999999999</v>
      </c>
      <c r="AE141" s="22">
        <v>201.31800000000001</v>
      </c>
      <c r="AF141" s="22">
        <v>202.50800000000001</v>
      </c>
      <c r="AG141" s="22">
        <v>203.702</v>
      </c>
      <c r="AH141" s="22">
        <v>204.864</v>
      </c>
      <c r="AI141" s="22">
        <v>206.018</v>
      </c>
      <c r="AJ141" s="22">
        <v>207.13300000000001</v>
      </c>
      <c r="AK141" s="22">
        <v>208.24299999999999</v>
      </c>
      <c r="AL141" s="22">
        <v>209.40299999999999</v>
      </c>
      <c r="AM141" s="22">
        <v>210.66</v>
      </c>
      <c r="AN141" s="22">
        <v>212.095</v>
      </c>
      <c r="AO141" s="22">
        <v>213.69800000000001</v>
      </c>
      <c r="AP141" s="22">
        <v>215.459</v>
      </c>
      <c r="AQ141" s="22">
        <v>217.327</v>
      </c>
      <c r="AR141" s="22">
        <v>219.221</v>
      </c>
      <c r="AS141" s="22">
        <v>221.09800000000001</v>
      </c>
      <c r="AT141" s="22">
        <v>222.93700000000001</v>
      </c>
      <c r="AU141" s="22">
        <v>224.74600000000001</v>
      </c>
      <c r="AV141" s="22">
        <v>226.512</v>
      </c>
      <c r="AW141" s="22">
        <v>228.24</v>
      </c>
      <c r="AX141" s="22">
        <v>229.92599999999999</v>
      </c>
      <c r="AY141" s="22">
        <v>229.92599999999999</v>
      </c>
      <c r="AZ141" s="22">
        <v>229.92599999999999</v>
      </c>
      <c r="BA141" s="22">
        <v>229.92599999999999</v>
      </c>
      <c r="BB141" s="22">
        <v>229.92599999999999</v>
      </c>
      <c r="BC141" s="22">
        <v>229.92599999999999</v>
      </c>
      <c r="BD141" s="22">
        <v>229.92599999999999</v>
      </c>
      <c r="BE141" s="22">
        <v>229.92599999999999</v>
      </c>
      <c r="BF141" s="22">
        <v>229.92599999999999</v>
      </c>
      <c r="BG141" s="22">
        <v>229.92599999999999</v>
      </c>
      <c r="BH141" s="22">
        <v>229.92599999999999</v>
      </c>
    </row>
    <row r="142" spans="1:60" x14ac:dyDescent="0.2">
      <c r="A142" t="s">
        <v>651</v>
      </c>
      <c r="B142" t="s">
        <v>622</v>
      </c>
      <c r="C142" t="s">
        <v>611</v>
      </c>
      <c r="D142" t="s">
        <v>653</v>
      </c>
      <c r="E142" t="s">
        <v>653</v>
      </c>
      <c r="F142" t="s">
        <v>653</v>
      </c>
      <c r="G142" t="s">
        <v>653</v>
      </c>
      <c r="H142" t="s">
        <v>654</v>
      </c>
      <c r="I142" t="s">
        <v>652</v>
      </c>
      <c r="J142" s="22">
        <v>138.60599999999999</v>
      </c>
      <c r="K142" s="22">
        <v>141.62200000000001</v>
      </c>
      <c r="L142" s="22">
        <v>144.88900000000001</v>
      </c>
      <c r="M142" s="22">
        <v>148.37200000000001</v>
      </c>
      <c r="N142" s="22">
        <v>151.96899999999999</v>
      </c>
      <c r="O142" s="22">
        <v>155.63</v>
      </c>
      <c r="P142" s="22">
        <v>159.328</v>
      </c>
      <c r="Q142" s="22">
        <v>163.101</v>
      </c>
      <c r="R142" s="22">
        <v>166.91300000000001</v>
      </c>
      <c r="S142" s="22">
        <v>170.81299999999999</v>
      </c>
      <c r="T142" s="22">
        <v>174.77600000000001</v>
      </c>
      <c r="U142" s="22">
        <v>178.8</v>
      </c>
      <c r="V142" s="22">
        <v>182.88900000000001</v>
      </c>
      <c r="W142" s="22">
        <v>187.04499999999999</v>
      </c>
      <c r="X142" s="22">
        <v>191.26599999999999</v>
      </c>
      <c r="Y142" s="22">
        <v>195.553</v>
      </c>
      <c r="Z142" s="22">
        <v>199.91</v>
      </c>
      <c r="AA142" s="22">
        <v>204.327</v>
      </c>
      <c r="AB142" s="22">
        <v>208.81800000000001</v>
      </c>
      <c r="AC142" s="22">
        <v>213.37899999999999</v>
      </c>
      <c r="AD142" s="22">
        <v>218.011</v>
      </c>
      <c r="AE142" s="22">
        <v>222.71799999999999</v>
      </c>
      <c r="AF142" s="22">
        <v>227.489</v>
      </c>
      <c r="AG142" s="22">
        <v>232.34200000000001</v>
      </c>
      <c r="AH142" s="22">
        <v>237.26599999999999</v>
      </c>
      <c r="AI142" s="22">
        <v>242.28200000000001</v>
      </c>
      <c r="AJ142" s="22">
        <v>247.375</v>
      </c>
      <c r="AK142" s="22">
        <v>252.55099999999999</v>
      </c>
      <c r="AL142" s="22">
        <v>257.80200000000002</v>
      </c>
      <c r="AM142" s="22">
        <v>263.10700000000003</v>
      </c>
      <c r="AN142" s="22">
        <v>268.471</v>
      </c>
      <c r="AO142" s="22">
        <v>273.87200000000001</v>
      </c>
      <c r="AP142" s="22">
        <v>279.31700000000001</v>
      </c>
      <c r="AQ142" s="22">
        <v>284.80399999999997</v>
      </c>
      <c r="AR142" s="22">
        <v>290.32100000000003</v>
      </c>
      <c r="AS142" s="22">
        <v>295.86399999999998</v>
      </c>
      <c r="AT142" s="22">
        <v>301.42399999999998</v>
      </c>
      <c r="AU142" s="22">
        <v>307</v>
      </c>
      <c r="AV142" s="22">
        <v>312.59699999999998</v>
      </c>
      <c r="AW142" s="22">
        <v>318.20100000000002</v>
      </c>
      <c r="AX142" s="22">
        <v>323.81400000000002</v>
      </c>
      <c r="AY142" s="22">
        <v>323.81400000000002</v>
      </c>
      <c r="AZ142" s="22">
        <v>323.81400000000002</v>
      </c>
      <c r="BA142" s="22">
        <v>323.81400000000002</v>
      </c>
      <c r="BB142" s="22">
        <v>323.81400000000002</v>
      </c>
      <c r="BC142" s="22">
        <v>323.81400000000002</v>
      </c>
      <c r="BD142" s="22">
        <v>323.81400000000002</v>
      </c>
      <c r="BE142" s="22">
        <v>323.81400000000002</v>
      </c>
      <c r="BF142" s="22">
        <v>323.81400000000002</v>
      </c>
      <c r="BG142" s="22">
        <v>323.81400000000002</v>
      </c>
      <c r="BH142" s="22">
        <v>323.81400000000002</v>
      </c>
    </row>
    <row r="143" spans="1:60" x14ac:dyDescent="0.2">
      <c r="A143" t="s">
        <v>651</v>
      </c>
      <c r="B143" t="s">
        <v>622</v>
      </c>
      <c r="C143" t="s">
        <v>612</v>
      </c>
      <c r="D143" t="s">
        <v>653</v>
      </c>
      <c r="E143" t="s">
        <v>653</v>
      </c>
      <c r="F143" t="s">
        <v>653</v>
      </c>
      <c r="G143" t="s">
        <v>653</v>
      </c>
      <c r="H143" t="s">
        <v>654</v>
      </c>
      <c r="I143" t="s">
        <v>652</v>
      </c>
      <c r="J143" s="22">
        <v>20764.312000000002</v>
      </c>
      <c r="K143" s="22">
        <v>21303.592000000001</v>
      </c>
      <c r="L143" s="22">
        <v>21906.308000000001</v>
      </c>
      <c r="M143" s="22">
        <v>22556.424999999999</v>
      </c>
      <c r="N143" s="22">
        <v>23228.89</v>
      </c>
      <c r="O143" s="22">
        <v>23905.653999999999</v>
      </c>
      <c r="P143" s="22">
        <v>24578.300999999999</v>
      </c>
      <c r="Q143" s="22">
        <v>25252.569</v>
      </c>
      <c r="R143" s="22">
        <v>25940.77</v>
      </c>
      <c r="S143" s="22">
        <v>26661.491999999998</v>
      </c>
      <c r="T143" s="22">
        <v>27425.675999999999</v>
      </c>
      <c r="U143" s="22">
        <v>28238.02</v>
      </c>
      <c r="V143" s="22">
        <v>29086.357</v>
      </c>
      <c r="W143" s="22">
        <v>29944.475999999999</v>
      </c>
      <c r="X143" s="22">
        <v>30776.722000000002</v>
      </c>
      <c r="Y143" s="22">
        <v>31557.144</v>
      </c>
      <c r="Z143" s="22">
        <v>32275.687000000002</v>
      </c>
      <c r="AA143" s="22">
        <v>32938.213000000003</v>
      </c>
      <c r="AB143" s="22">
        <v>33554.343000000001</v>
      </c>
      <c r="AC143" s="22">
        <v>34140.661999999997</v>
      </c>
      <c r="AD143" s="22">
        <v>34709.64</v>
      </c>
      <c r="AE143" s="22">
        <v>35262.692000000003</v>
      </c>
      <c r="AF143" s="22">
        <v>35796.03</v>
      </c>
      <c r="AG143" s="22">
        <v>36311.124000000003</v>
      </c>
      <c r="AH143" s="22">
        <v>36808.934999999998</v>
      </c>
      <c r="AI143" s="22">
        <v>37290.305</v>
      </c>
      <c r="AJ143" s="22">
        <v>37756.514000000003</v>
      </c>
      <c r="AK143" s="22">
        <v>38208.593000000001</v>
      </c>
      <c r="AL143" s="22">
        <v>38646.705000000002</v>
      </c>
      <c r="AM143" s="22">
        <v>39070.671999999999</v>
      </c>
      <c r="AN143" s="22">
        <v>39480.349000000002</v>
      </c>
      <c r="AO143" s="22">
        <v>39876.559000000001</v>
      </c>
      <c r="AP143" s="22">
        <v>40259.678</v>
      </c>
      <c r="AQ143" s="22">
        <v>40628.538</v>
      </c>
      <c r="AR143" s="22">
        <v>40981.438999999998</v>
      </c>
      <c r="AS143" s="22">
        <v>41317.419000000002</v>
      </c>
      <c r="AT143" s="22">
        <v>41636.053</v>
      </c>
      <c r="AU143" s="22">
        <v>41938.531000000003</v>
      </c>
      <c r="AV143" s="22">
        <v>42227.432000000001</v>
      </c>
      <c r="AW143" s="22">
        <v>42506.254000000001</v>
      </c>
      <c r="AX143" s="22">
        <v>42777.610999999997</v>
      </c>
      <c r="AY143" s="22">
        <v>42777.610999999997</v>
      </c>
      <c r="AZ143" s="22">
        <v>42777.610999999997</v>
      </c>
      <c r="BA143" s="22">
        <v>42777.610999999997</v>
      </c>
      <c r="BB143" s="22">
        <v>42777.610999999997</v>
      </c>
      <c r="BC143" s="22">
        <v>42777.610999999997</v>
      </c>
      <c r="BD143" s="22">
        <v>42777.610999999997</v>
      </c>
      <c r="BE143" s="22">
        <v>42777.610999999997</v>
      </c>
      <c r="BF143" s="22">
        <v>42777.610999999997</v>
      </c>
      <c r="BG143" s="22">
        <v>42777.610999999997</v>
      </c>
      <c r="BH143" s="22">
        <v>42777.610999999997</v>
      </c>
    </row>
    <row r="144" spans="1:60" x14ac:dyDescent="0.2">
      <c r="A144" t="s">
        <v>651</v>
      </c>
      <c r="B144" t="s">
        <v>622</v>
      </c>
      <c r="C144" t="s">
        <v>613</v>
      </c>
      <c r="D144" t="s">
        <v>653</v>
      </c>
      <c r="E144" t="s">
        <v>653</v>
      </c>
      <c r="F144" t="s">
        <v>653</v>
      </c>
      <c r="G144" t="s">
        <v>653</v>
      </c>
      <c r="H144" t="s">
        <v>654</v>
      </c>
      <c r="I144" t="s">
        <v>652</v>
      </c>
      <c r="J144" s="22">
        <v>9884.0519999999997</v>
      </c>
      <c r="K144" s="22">
        <v>10134.496999999999</v>
      </c>
      <c r="L144" s="22">
        <v>10396.861000000001</v>
      </c>
      <c r="M144" s="22">
        <v>10670.99</v>
      </c>
      <c r="N144" s="22">
        <v>10955.944</v>
      </c>
      <c r="O144" s="22">
        <v>11251.266</v>
      </c>
      <c r="P144" s="22">
        <v>11556.763000000001</v>
      </c>
      <c r="Q144" s="22">
        <v>11873.557000000001</v>
      </c>
      <c r="R144" s="22">
        <v>12203.957</v>
      </c>
      <c r="S144" s="22">
        <v>12550.916999999999</v>
      </c>
      <c r="T144" s="22">
        <v>12916.228999999999</v>
      </c>
      <c r="U144" s="22">
        <v>13300.91</v>
      </c>
      <c r="V144" s="22">
        <v>13703.513000000001</v>
      </c>
      <c r="W144" s="22">
        <v>14120.32</v>
      </c>
      <c r="X144" s="22">
        <v>14546.111000000001</v>
      </c>
      <c r="Y144" s="22">
        <v>14976.994000000001</v>
      </c>
      <c r="Z144" s="22">
        <v>15411.614</v>
      </c>
      <c r="AA144" s="22">
        <v>15850.566999999999</v>
      </c>
      <c r="AB144" s="22">
        <v>16294.27</v>
      </c>
      <c r="AC144" s="22">
        <v>16743.859</v>
      </c>
      <c r="AD144" s="22">
        <v>17200.153999999999</v>
      </c>
      <c r="AE144" s="22">
        <v>17662.986000000001</v>
      </c>
      <c r="AF144" s="22">
        <v>18131.864000000001</v>
      </c>
      <c r="AG144" s="22">
        <v>18606.962</v>
      </c>
      <c r="AH144" s="22">
        <v>19088.521000000001</v>
      </c>
      <c r="AI144" s="22">
        <v>19576.78</v>
      </c>
      <c r="AJ144" s="22">
        <v>20071.771000000001</v>
      </c>
      <c r="AK144" s="22">
        <v>20573.592000000001</v>
      </c>
      <c r="AL144" s="22">
        <v>21082.543000000001</v>
      </c>
      <c r="AM144" s="22">
        <v>21599</v>
      </c>
      <c r="AN144" s="22">
        <v>22123.23</v>
      </c>
      <c r="AO144" s="22">
        <v>22655.294999999998</v>
      </c>
      <c r="AP144" s="22">
        <v>23195.137999999999</v>
      </c>
      <c r="AQ144" s="22">
        <v>23742.785</v>
      </c>
      <c r="AR144" s="22">
        <v>24298.188999999998</v>
      </c>
      <c r="AS144" s="22">
        <v>24861.284</v>
      </c>
      <c r="AT144" s="22">
        <v>25431.934000000001</v>
      </c>
      <c r="AU144" s="22">
        <v>26009.974999999999</v>
      </c>
      <c r="AV144" s="22">
        <v>26595.098999999998</v>
      </c>
      <c r="AW144" s="22">
        <v>27186.954000000002</v>
      </c>
      <c r="AX144" s="22">
        <v>27785.159</v>
      </c>
      <c r="AY144" s="22">
        <v>27785.159</v>
      </c>
      <c r="AZ144" s="22">
        <v>27785.159</v>
      </c>
      <c r="BA144" s="22">
        <v>27785.159</v>
      </c>
      <c r="BB144" s="22">
        <v>27785.159</v>
      </c>
      <c r="BC144" s="22">
        <v>27785.159</v>
      </c>
      <c r="BD144" s="22">
        <v>27785.159</v>
      </c>
      <c r="BE144" s="22">
        <v>27785.159</v>
      </c>
      <c r="BF144" s="22">
        <v>27785.159</v>
      </c>
      <c r="BG144" s="22">
        <v>27785.159</v>
      </c>
      <c r="BH144" s="22">
        <v>27785.159</v>
      </c>
    </row>
    <row r="145" spans="1:60" x14ac:dyDescent="0.2">
      <c r="A145" t="s">
        <v>651</v>
      </c>
      <c r="B145" t="s">
        <v>622</v>
      </c>
      <c r="C145" t="s">
        <v>556</v>
      </c>
      <c r="D145" t="s">
        <v>653</v>
      </c>
      <c r="E145" t="s">
        <v>653</v>
      </c>
      <c r="F145" t="s">
        <v>653</v>
      </c>
      <c r="G145" t="s">
        <v>653</v>
      </c>
      <c r="H145" t="s">
        <v>654</v>
      </c>
      <c r="I145" t="s">
        <v>652</v>
      </c>
      <c r="J145" s="22">
        <v>9487.6149999999998</v>
      </c>
      <c r="K145" s="22">
        <v>9413.4179999999997</v>
      </c>
      <c r="L145" s="22">
        <v>9352.7049999999999</v>
      </c>
      <c r="M145" s="22">
        <v>9302.8690000000006</v>
      </c>
      <c r="N145" s="22">
        <v>9258.3430000000008</v>
      </c>
      <c r="O145" s="22">
        <v>9214.9860000000008</v>
      </c>
      <c r="P145" s="22">
        <v>9173.2890000000007</v>
      </c>
      <c r="Q145" s="22">
        <v>9135.2139999999999</v>
      </c>
      <c r="R145" s="22">
        <v>9099.5519999999997</v>
      </c>
      <c r="S145" s="22">
        <v>9064.7559999999994</v>
      </c>
      <c r="T145" s="22">
        <v>9029.7160000000003</v>
      </c>
      <c r="U145" s="22">
        <v>8993.7459999999992</v>
      </c>
      <c r="V145" s="22">
        <v>8956.9840000000004</v>
      </c>
      <c r="W145" s="22">
        <v>8920.2150000000001</v>
      </c>
      <c r="X145" s="22">
        <v>8884.7119999999995</v>
      </c>
      <c r="Y145" s="22">
        <v>8851.2800000000007</v>
      </c>
      <c r="Z145" s="22">
        <v>8820.0830000000005</v>
      </c>
      <c r="AA145" s="22">
        <v>8790.5740000000005</v>
      </c>
      <c r="AB145" s="22">
        <v>8762.027</v>
      </c>
      <c r="AC145" s="22">
        <v>8733.4069999999992</v>
      </c>
      <c r="AD145" s="22">
        <v>8703.9419999999991</v>
      </c>
      <c r="AE145" s="22">
        <v>8673.3590000000004</v>
      </c>
      <c r="AF145" s="22">
        <v>8641.7350000000006</v>
      </c>
      <c r="AG145" s="22">
        <v>8609.107</v>
      </c>
      <c r="AH145" s="22">
        <v>8575.5930000000008</v>
      </c>
      <c r="AI145" s="22">
        <v>8541.2929999999997</v>
      </c>
      <c r="AJ145" s="22">
        <v>8506.1450000000004</v>
      </c>
      <c r="AK145" s="22">
        <v>8470.018</v>
      </c>
      <c r="AL145" s="22">
        <v>8432.884</v>
      </c>
      <c r="AM145" s="22">
        <v>8394.7000000000007</v>
      </c>
      <c r="AN145" s="22">
        <v>8355.4449999999997</v>
      </c>
      <c r="AO145" s="22">
        <v>8315.1319999999996</v>
      </c>
      <c r="AP145" s="22">
        <v>8273.7880000000005</v>
      </c>
      <c r="AQ145" s="22">
        <v>8231.4439999999995</v>
      </c>
      <c r="AR145" s="22">
        <v>8188.1480000000001</v>
      </c>
      <c r="AS145" s="22">
        <v>8143.9719999999998</v>
      </c>
      <c r="AT145" s="22">
        <v>8098.94</v>
      </c>
      <c r="AU145" s="22">
        <v>8053.1540000000005</v>
      </c>
      <c r="AV145" s="22">
        <v>8006.7539999999999</v>
      </c>
      <c r="AW145" s="22">
        <v>7959.9229999999998</v>
      </c>
      <c r="AX145" s="22">
        <v>7912.8239999999996</v>
      </c>
      <c r="AY145" s="22">
        <v>7912.8239999999996</v>
      </c>
      <c r="AZ145" s="22">
        <v>7912.8239999999996</v>
      </c>
      <c r="BA145" s="22">
        <v>7912.8239999999996</v>
      </c>
      <c r="BB145" s="22">
        <v>7912.8239999999996</v>
      </c>
      <c r="BC145" s="22">
        <v>7912.8239999999996</v>
      </c>
      <c r="BD145" s="22">
        <v>7912.8239999999996</v>
      </c>
      <c r="BE145" s="22">
        <v>7912.8239999999996</v>
      </c>
      <c r="BF145" s="22">
        <v>7912.8239999999996</v>
      </c>
      <c r="BG145" s="22">
        <v>7912.8239999999996</v>
      </c>
      <c r="BH145" s="22">
        <v>7912.8239999999996</v>
      </c>
    </row>
    <row r="146" spans="1:60" x14ac:dyDescent="0.2">
      <c r="A146" t="s">
        <v>651</v>
      </c>
      <c r="B146" t="s">
        <v>622</v>
      </c>
      <c r="C146" t="s">
        <v>557</v>
      </c>
      <c r="D146" t="s">
        <v>653</v>
      </c>
      <c r="E146" t="s">
        <v>653</v>
      </c>
      <c r="F146" t="s">
        <v>653</v>
      </c>
      <c r="G146" t="s">
        <v>653</v>
      </c>
      <c r="H146" t="s">
        <v>654</v>
      </c>
      <c r="I146" t="s">
        <v>652</v>
      </c>
      <c r="J146" s="22">
        <v>81.150999999999996</v>
      </c>
      <c r="K146" s="22">
        <v>82.566999999999993</v>
      </c>
      <c r="L146" s="22">
        <v>84.203000000000003</v>
      </c>
      <c r="M146" s="22">
        <v>85.91</v>
      </c>
      <c r="N146" s="22">
        <v>87.483999999999995</v>
      </c>
      <c r="O146" s="22">
        <v>88.744</v>
      </c>
      <c r="P146" s="22">
        <v>89.659000000000006</v>
      </c>
      <c r="Q146" s="22">
        <v>90.281000000000006</v>
      </c>
      <c r="R146" s="22">
        <v>90.686000000000007</v>
      </c>
      <c r="S146" s="22">
        <v>91.034000000000006</v>
      </c>
      <c r="T146" s="22">
        <v>91.405000000000001</v>
      </c>
      <c r="U146" s="22">
        <v>91.834000000000003</v>
      </c>
      <c r="V146" s="22">
        <v>92.284999999999997</v>
      </c>
      <c r="W146" s="22">
        <v>92.765000000000001</v>
      </c>
      <c r="X146" s="22">
        <v>93.254000000000005</v>
      </c>
      <c r="Y146" s="22">
        <v>93.742000000000004</v>
      </c>
      <c r="Z146" s="22">
        <v>94.227999999999994</v>
      </c>
      <c r="AA146" s="22">
        <v>94.736999999999995</v>
      </c>
      <c r="AB146" s="22">
        <v>95.234999999999999</v>
      </c>
      <c r="AC146" s="22">
        <v>95.701999999999998</v>
      </c>
      <c r="AD146" s="22">
        <v>96.111999999999995</v>
      </c>
      <c r="AE146" s="22">
        <v>96.463999999999999</v>
      </c>
      <c r="AF146" s="22">
        <v>96.76</v>
      </c>
      <c r="AG146" s="22">
        <v>97.010999999999996</v>
      </c>
      <c r="AH146" s="22">
        <v>97.216999999999999</v>
      </c>
      <c r="AI146" s="22">
        <v>97.414000000000001</v>
      </c>
      <c r="AJ146" s="22">
        <v>97.58</v>
      </c>
      <c r="AK146" s="22">
        <v>97.716999999999999</v>
      </c>
      <c r="AL146" s="22">
        <v>97.832999999999998</v>
      </c>
      <c r="AM146" s="22">
        <v>97.93</v>
      </c>
      <c r="AN146" s="22">
        <v>98.01</v>
      </c>
      <c r="AO146" s="22">
        <v>98.081999999999994</v>
      </c>
      <c r="AP146" s="22">
        <v>98.135999999999996</v>
      </c>
      <c r="AQ146" s="22">
        <v>98.185000000000002</v>
      </c>
      <c r="AR146" s="22">
        <v>98.218999999999994</v>
      </c>
      <c r="AS146" s="22">
        <v>98.241</v>
      </c>
      <c r="AT146" s="22">
        <v>98.254000000000005</v>
      </c>
      <c r="AU146" s="22">
        <v>98.257999999999996</v>
      </c>
      <c r="AV146" s="22">
        <v>98.251999999999995</v>
      </c>
      <c r="AW146" s="22">
        <v>98.222999999999999</v>
      </c>
      <c r="AX146" s="22">
        <v>98.185000000000002</v>
      </c>
      <c r="AY146" s="22">
        <v>98.185000000000002</v>
      </c>
      <c r="AZ146" s="22">
        <v>98.185000000000002</v>
      </c>
      <c r="BA146" s="22">
        <v>98.185000000000002</v>
      </c>
      <c r="BB146" s="22">
        <v>98.185000000000002</v>
      </c>
      <c r="BC146" s="22">
        <v>98.185000000000002</v>
      </c>
      <c r="BD146" s="22">
        <v>98.185000000000002</v>
      </c>
      <c r="BE146" s="22">
        <v>98.185000000000002</v>
      </c>
      <c r="BF146" s="22">
        <v>98.185000000000002</v>
      </c>
      <c r="BG146" s="22">
        <v>98.185000000000002</v>
      </c>
      <c r="BH146" s="22">
        <v>98.185000000000002</v>
      </c>
    </row>
    <row r="147" spans="1:60" x14ac:dyDescent="0.2">
      <c r="A147" t="s">
        <v>651</v>
      </c>
      <c r="B147" t="s">
        <v>622</v>
      </c>
      <c r="C147" t="s">
        <v>614</v>
      </c>
      <c r="D147" t="s">
        <v>653</v>
      </c>
      <c r="E147" t="s">
        <v>653</v>
      </c>
      <c r="F147" t="s">
        <v>653</v>
      </c>
      <c r="G147" t="s">
        <v>653</v>
      </c>
      <c r="H147" t="s">
        <v>654</v>
      </c>
      <c r="I147" t="s">
        <v>652</v>
      </c>
      <c r="J147" s="22">
        <v>4564.2969999999996</v>
      </c>
      <c r="K147" s="22">
        <v>4739.1469999999999</v>
      </c>
      <c r="L147" s="22">
        <v>4957.2160000000003</v>
      </c>
      <c r="M147" s="22">
        <v>5199.549</v>
      </c>
      <c r="N147" s="22">
        <v>5439.6949999999997</v>
      </c>
      <c r="O147" s="22">
        <v>5658.3789999999999</v>
      </c>
      <c r="P147" s="22">
        <v>5848.692</v>
      </c>
      <c r="Q147" s="22">
        <v>6015.4170000000004</v>
      </c>
      <c r="R147" s="22">
        <v>6165.3720000000003</v>
      </c>
      <c r="S147" s="22">
        <v>6310.26</v>
      </c>
      <c r="T147" s="22">
        <v>6458.72</v>
      </c>
      <c r="U147" s="22">
        <v>6611.692</v>
      </c>
      <c r="V147" s="22">
        <v>6766.1030000000001</v>
      </c>
      <c r="W147" s="22">
        <v>6922.0789999999997</v>
      </c>
      <c r="X147" s="22">
        <v>7079.1620000000003</v>
      </c>
      <c r="Y147" s="22">
        <v>7237.0249999999996</v>
      </c>
      <c r="Z147" s="22">
        <v>7396.19</v>
      </c>
      <c r="AA147" s="22">
        <v>7557.2120000000004</v>
      </c>
      <c r="AB147" s="22">
        <v>7719.7290000000003</v>
      </c>
      <c r="AC147" s="22">
        <v>7883.1229999999996</v>
      </c>
      <c r="AD147" s="22">
        <v>8046.9309999999996</v>
      </c>
      <c r="AE147" s="22">
        <v>8211.0689999999995</v>
      </c>
      <c r="AF147" s="22">
        <v>8375.6790000000001</v>
      </c>
      <c r="AG147" s="22">
        <v>8540.92</v>
      </c>
      <c r="AH147" s="22">
        <v>8706.9719999999998</v>
      </c>
      <c r="AI147" s="22">
        <v>8873.9840000000004</v>
      </c>
      <c r="AJ147" s="22">
        <v>9041.9240000000009</v>
      </c>
      <c r="AK147" s="22">
        <v>9210.65</v>
      </c>
      <c r="AL147" s="22">
        <v>9379.98</v>
      </c>
      <c r="AM147" s="22">
        <v>9549.6779999999999</v>
      </c>
      <c r="AN147" s="22">
        <v>9719.5310000000009</v>
      </c>
      <c r="AO147" s="22">
        <v>9889.4140000000007</v>
      </c>
      <c r="AP147" s="22">
        <v>10059.264999999999</v>
      </c>
      <c r="AQ147" s="22">
        <v>10228.964</v>
      </c>
      <c r="AR147" s="22">
        <v>10398.416999999999</v>
      </c>
      <c r="AS147" s="22">
        <v>10567.514999999999</v>
      </c>
      <c r="AT147" s="22">
        <v>10736.156999999999</v>
      </c>
      <c r="AU147" s="22">
        <v>10904.2</v>
      </c>
      <c r="AV147" s="22">
        <v>11071.477000000001</v>
      </c>
      <c r="AW147" s="22">
        <v>11237.831</v>
      </c>
      <c r="AX147" s="22">
        <v>11403.087</v>
      </c>
      <c r="AY147" s="22">
        <v>11403.087</v>
      </c>
      <c r="AZ147" s="22">
        <v>11403.087</v>
      </c>
      <c r="BA147" s="22">
        <v>11403.087</v>
      </c>
      <c r="BB147" s="22">
        <v>11403.087</v>
      </c>
      <c r="BC147" s="22">
        <v>11403.087</v>
      </c>
      <c r="BD147" s="22">
        <v>11403.087</v>
      </c>
      <c r="BE147" s="22">
        <v>11403.087</v>
      </c>
      <c r="BF147" s="22">
        <v>11403.087</v>
      </c>
      <c r="BG147" s="22">
        <v>11403.087</v>
      </c>
      <c r="BH147" s="22">
        <v>11403.087</v>
      </c>
    </row>
    <row r="148" spans="1:60" x14ac:dyDescent="0.2">
      <c r="A148" t="s">
        <v>651</v>
      </c>
      <c r="B148" t="s">
        <v>622</v>
      </c>
      <c r="C148" t="s">
        <v>558</v>
      </c>
      <c r="D148" t="s">
        <v>653</v>
      </c>
      <c r="E148" t="s">
        <v>653</v>
      </c>
      <c r="F148" t="s">
        <v>653</v>
      </c>
      <c r="G148" t="s">
        <v>653</v>
      </c>
      <c r="H148" t="s">
        <v>654</v>
      </c>
      <c r="I148" t="s">
        <v>652</v>
      </c>
      <c r="J148" s="22">
        <v>3913.96</v>
      </c>
      <c r="K148" s="22">
        <v>4018.779</v>
      </c>
      <c r="L148" s="22">
        <v>4131.2079999999996</v>
      </c>
      <c r="M148" s="22">
        <v>4249.2950000000001</v>
      </c>
      <c r="N148" s="22">
        <v>4370.04</v>
      </c>
      <c r="O148" s="22">
        <v>4491.0420000000004</v>
      </c>
      <c r="P148" s="22">
        <v>4611.9009999999998</v>
      </c>
      <c r="Q148" s="22">
        <v>4732.5280000000002</v>
      </c>
      <c r="R148" s="22">
        <v>4851.1090000000004</v>
      </c>
      <c r="S148" s="22">
        <v>4965.518</v>
      </c>
      <c r="T148" s="22">
        <v>5074.2520000000004</v>
      </c>
      <c r="U148" s="22">
        <v>5176.0169999999998</v>
      </c>
      <c r="V148" s="22">
        <v>5270.9579999999996</v>
      </c>
      <c r="W148" s="22">
        <v>5360.8370000000004</v>
      </c>
      <c r="X148" s="22">
        <v>5448.3419999999996</v>
      </c>
      <c r="Y148" s="22">
        <v>5535.2619999999997</v>
      </c>
      <c r="Z148" s="22">
        <v>5622.4549999999999</v>
      </c>
      <c r="AA148" s="22">
        <v>5708.8440000000001</v>
      </c>
      <c r="AB148" s="22">
        <v>5791.9009999999998</v>
      </c>
      <c r="AC148" s="22">
        <v>5868.1040000000003</v>
      </c>
      <c r="AD148" s="22">
        <v>5935.0529999999999</v>
      </c>
      <c r="AE148" s="22">
        <v>5991.8010000000004</v>
      </c>
      <c r="AF148" s="22">
        <v>6039.5770000000002</v>
      </c>
      <c r="AG148" s="22">
        <v>6080.8590000000004</v>
      </c>
      <c r="AH148" s="22">
        <v>6119.2030000000004</v>
      </c>
      <c r="AI148" s="22">
        <v>6157.2669999999998</v>
      </c>
      <c r="AJ148" s="22">
        <v>6195.8559999999998</v>
      </c>
      <c r="AK148" s="22">
        <v>6234.3609999999999</v>
      </c>
      <c r="AL148" s="22">
        <v>6272.268</v>
      </c>
      <c r="AM148" s="22">
        <v>6308.5609999999997</v>
      </c>
      <c r="AN148" s="22">
        <v>6342.47</v>
      </c>
      <c r="AO148" s="22">
        <v>6374.049</v>
      </c>
      <c r="AP148" s="22">
        <v>6403.6360000000004</v>
      </c>
      <c r="AQ148" s="22">
        <v>6431.1769999999997</v>
      </c>
      <c r="AR148" s="22">
        <v>6456.5929999999998</v>
      </c>
      <c r="AS148" s="22">
        <v>6479.8549999999996</v>
      </c>
      <c r="AT148" s="22">
        <v>6500.9210000000003</v>
      </c>
      <c r="AU148" s="22">
        <v>6519.7860000000001</v>
      </c>
      <c r="AV148" s="22">
        <v>6536.433</v>
      </c>
      <c r="AW148" s="22">
        <v>6550.8519999999999</v>
      </c>
      <c r="AX148" s="22">
        <v>6563.0550000000003</v>
      </c>
      <c r="AY148" s="22">
        <v>6563.0550000000003</v>
      </c>
      <c r="AZ148" s="22">
        <v>6563.0550000000003</v>
      </c>
      <c r="BA148" s="22">
        <v>6563.0550000000003</v>
      </c>
      <c r="BB148" s="22">
        <v>6563.0550000000003</v>
      </c>
      <c r="BC148" s="22">
        <v>6563.0550000000003</v>
      </c>
      <c r="BD148" s="22">
        <v>6563.0550000000003</v>
      </c>
      <c r="BE148" s="22">
        <v>6563.0550000000003</v>
      </c>
      <c r="BF148" s="22">
        <v>6563.0550000000003</v>
      </c>
      <c r="BG148" s="22">
        <v>6563.0550000000003</v>
      </c>
      <c r="BH148" s="22">
        <v>6563.0550000000003</v>
      </c>
    </row>
    <row r="149" spans="1:60" x14ac:dyDescent="0.2">
      <c r="A149" t="s">
        <v>651</v>
      </c>
      <c r="B149" t="s">
        <v>622</v>
      </c>
      <c r="C149" t="s">
        <v>559</v>
      </c>
      <c r="D149" t="s">
        <v>653</v>
      </c>
      <c r="E149" t="s">
        <v>653</v>
      </c>
      <c r="F149" t="s">
        <v>653</v>
      </c>
      <c r="G149" t="s">
        <v>653</v>
      </c>
      <c r="H149" t="s">
        <v>654</v>
      </c>
      <c r="I149" t="s">
        <v>652</v>
      </c>
      <c r="J149" s="22">
        <v>5399.2110000000002</v>
      </c>
      <c r="K149" s="22">
        <v>5400.0060000000003</v>
      </c>
      <c r="L149" s="22">
        <v>5400.1540000000005</v>
      </c>
      <c r="M149" s="22">
        <v>5399.8860000000004</v>
      </c>
      <c r="N149" s="22">
        <v>5399.4189999999999</v>
      </c>
      <c r="O149" s="22">
        <v>5398.9629999999997</v>
      </c>
      <c r="P149" s="22">
        <v>5398.5410000000002</v>
      </c>
      <c r="Q149" s="22">
        <v>5398.326</v>
      </c>
      <c r="R149" s="22">
        <v>5398.8559999999998</v>
      </c>
      <c r="S149" s="22">
        <v>5400.7190000000001</v>
      </c>
      <c r="T149" s="22">
        <v>5404.2939999999999</v>
      </c>
      <c r="U149" s="22">
        <v>5409.8469999999998</v>
      </c>
      <c r="V149" s="22">
        <v>5417.07</v>
      </c>
      <c r="W149" s="22">
        <v>5425.13</v>
      </c>
      <c r="X149" s="22">
        <v>5432.8410000000003</v>
      </c>
      <c r="Y149" s="22">
        <v>5439.3180000000002</v>
      </c>
      <c r="Z149" s="22">
        <v>5444.2179999999998</v>
      </c>
      <c r="AA149" s="22">
        <v>5447.6620000000003</v>
      </c>
      <c r="AB149" s="22">
        <v>5449.8159999999998</v>
      </c>
      <c r="AC149" s="22">
        <v>5450.9870000000001</v>
      </c>
      <c r="AD149" s="22">
        <v>5451.4</v>
      </c>
      <c r="AE149" s="22">
        <v>5451.0330000000004</v>
      </c>
      <c r="AF149" s="22">
        <v>5449.6750000000002</v>
      </c>
      <c r="AG149" s="22">
        <v>5447.152</v>
      </c>
      <c r="AH149" s="22">
        <v>5443.2640000000001</v>
      </c>
      <c r="AI149" s="22">
        <v>5437.85</v>
      </c>
      <c r="AJ149" s="22">
        <v>5430.8829999999998</v>
      </c>
      <c r="AK149" s="22">
        <v>5422.3819999999996</v>
      </c>
      <c r="AL149" s="22">
        <v>5412.3140000000003</v>
      </c>
      <c r="AM149" s="22">
        <v>5400.6719999999996</v>
      </c>
      <c r="AN149" s="22">
        <v>5387.4579999999996</v>
      </c>
      <c r="AO149" s="22">
        <v>5372.6809999999996</v>
      </c>
      <c r="AP149" s="22">
        <v>5356.4390000000003</v>
      </c>
      <c r="AQ149" s="22">
        <v>5338.8649999999998</v>
      </c>
      <c r="AR149" s="22">
        <v>5320.1869999999999</v>
      </c>
      <c r="AS149" s="22">
        <v>5300.5860000000002</v>
      </c>
      <c r="AT149" s="22">
        <v>5280.1480000000001</v>
      </c>
      <c r="AU149" s="22">
        <v>5258.9470000000001</v>
      </c>
      <c r="AV149" s="22">
        <v>5237.1530000000002</v>
      </c>
      <c r="AW149" s="22">
        <v>5214.9639999999999</v>
      </c>
      <c r="AX149" s="22">
        <v>5192.5209999999997</v>
      </c>
      <c r="AY149" s="22">
        <v>5192.5209999999997</v>
      </c>
      <c r="AZ149" s="22">
        <v>5192.5209999999997</v>
      </c>
      <c r="BA149" s="22">
        <v>5192.5209999999997</v>
      </c>
      <c r="BB149" s="22">
        <v>5192.5209999999997</v>
      </c>
      <c r="BC149" s="22">
        <v>5192.5209999999997</v>
      </c>
      <c r="BD149" s="22">
        <v>5192.5209999999997</v>
      </c>
      <c r="BE149" s="22">
        <v>5192.5209999999997</v>
      </c>
      <c r="BF149" s="22">
        <v>5192.5209999999997</v>
      </c>
      <c r="BG149" s="22">
        <v>5192.5209999999997</v>
      </c>
      <c r="BH149" s="22">
        <v>5192.5209999999997</v>
      </c>
    </row>
    <row r="150" spans="1:60" x14ac:dyDescent="0.2">
      <c r="A150" t="s">
        <v>651</v>
      </c>
      <c r="B150" t="s">
        <v>622</v>
      </c>
      <c r="C150" t="s">
        <v>560</v>
      </c>
      <c r="D150" t="s">
        <v>653</v>
      </c>
      <c r="E150" t="s">
        <v>653</v>
      </c>
      <c r="F150" t="s">
        <v>653</v>
      </c>
      <c r="G150" t="s">
        <v>653</v>
      </c>
      <c r="H150" t="s">
        <v>654</v>
      </c>
      <c r="I150" t="s">
        <v>652</v>
      </c>
      <c r="J150" s="22">
        <v>1988.499</v>
      </c>
      <c r="K150" s="22">
        <v>1988.3489999999999</v>
      </c>
      <c r="L150" s="22">
        <v>1988.2639999999999</v>
      </c>
      <c r="M150" s="22">
        <v>1988.9649999999999</v>
      </c>
      <c r="N150" s="22">
        <v>1991.43</v>
      </c>
      <c r="O150" s="22">
        <v>1996.2809999999999</v>
      </c>
      <c r="P150" s="22">
        <v>2003.7909999999999</v>
      </c>
      <c r="Q150" s="22">
        <v>2013.539</v>
      </c>
      <c r="R150" s="22">
        <v>2024.538</v>
      </c>
      <c r="S150" s="22">
        <v>2035.424</v>
      </c>
      <c r="T150" s="22">
        <v>2045.1679999999999</v>
      </c>
      <c r="U150" s="22">
        <v>2053.4360000000001</v>
      </c>
      <c r="V150" s="22">
        <v>2060.39</v>
      </c>
      <c r="W150" s="22">
        <v>2066.1190000000001</v>
      </c>
      <c r="X150" s="22">
        <v>2070.8449999999998</v>
      </c>
      <c r="Y150" s="22">
        <v>2074.788</v>
      </c>
      <c r="Z150" s="22">
        <v>2077.8620000000001</v>
      </c>
      <c r="AA150" s="22">
        <v>2079.9760000000001</v>
      </c>
      <c r="AB150" s="22">
        <v>2081.2600000000002</v>
      </c>
      <c r="AC150" s="22">
        <v>2081.9</v>
      </c>
      <c r="AD150" s="22">
        <v>2082.0549999999998</v>
      </c>
      <c r="AE150" s="22">
        <v>2081.7649999999999</v>
      </c>
      <c r="AF150" s="22">
        <v>2081.0419999999999</v>
      </c>
      <c r="AG150" s="22">
        <v>2079.87</v>
      </c>
      <c r="AH150" s="22">
        <v>2078.221</v>
      </c>
      <c r="AI150" s="22">
        <v>2076.0819999999999</v>
      </c>
      <c r="AJ150" s="22">
        <v>2073.482</v>
      </c>
      <c r="AK150" s="22">
        <v>2070.4540000000002</v>
      </c>
      <c r="AL150" s="22">
        <v>2067.0390000000002</v>
      </c>
      <c r="AM150" s="22">
        <v>2063.2809999999999</v>
      </c>
      <c r="AN150" s="22">
        <v>2059.2109999999998</v>
      </c>
      <c r="AO150" s="22">
        <v>2054.8620000000001</v>
      </c>
      <c r="AP150" s="22">
        <v>2050.2469999999998</v>
      </c>
      <c r="AQ150" s="22">
        <v>2045.396</v>
      </c>
      <c r="AR150" s="22">
        <v>2040.3630000000001</v>
      </c>
      <c r="AS150" s="22">
        <v>2035.1679999999999</v>
      </c>
      <c r="AT150" s="22">
        <v>2029.8520000000001</v>
      </c>
      <c r="AU150" s="22">
        <v>2024.4</v>
      </c>
      <c r="AV150" s="22">
        <v>2018.83</v>
      </c>
      <c r="AW150" s="22">
        <v>2013.1469999999999</v>
      </c>
      <c r="AX150" s="22">
        <v>2007.34</v>
      </c>
      <c r="AY150" s="22">
        <v>2007.34</v>
      </c>
      <c r="AZ150" s="22">
        <v>2007.34</v>
      </c>
      <c r="BA150" s="22">
        <v>2007.34</v>
      </c>
      <c r="BB150" s="22">
        <v>2007.34</v>
      </c>
      <c r="BC150" s="22">
        <v>2007.34</v>
      </c>
      <c r="BD150" s="22">
        <v>2007.34</v>
      </c>
      <c r="BE150" s="22">
        <v>2007.34</v>
      </c>
      <c r="BF150" s="22">
        <v>2007.34</v>
      </c>
      <c r="BG150" s="22">
        <v>2007.34</v>
      </c>
      <c r="BH150" s="22">
        <v>2007.34</v>
      </c>
    </row>
    <row r="151" spans="1:60" x14ac:dyDescent="0.2">
      <c r="A151" t="s">
        <v>651</v>
      </c>
      <c r="B151" t="s">
        <v>622</v>
      </c>
      <c r="C151" t="s">
        <v>615</v>
      </c>
      <c r="D151" t="s">
        <v>653</v>
      </c>
      <c r="E151" t="s">
        <v>653</v>
      </c>
      <c r="F151" t="s">
        <v>653</v>
      </c>
      <c r="G151" t="s">
        <v>653</v>
      </c>
      <c r="H151" t="s">
        <v>654</v>
      </c>
      <c r="I151" t="s">
        <v>652</v>
      </c>
      <c r="J151" s="22">
        <v>412.60899999999998</v>
      </c>
      <c r="K151" s="22">
        <v>423.85300000000001</v>
      </c>
      <c r="L151" s="22">
        <v>435.262</v>
      </c>
      <c r="M151" s="22">
        <v>446.76900000000001</v>
      </c>
      <c r="N151" s="22">
        <v>458.32400000000001</v>
      </c>
      <c r="O151" s="22">
        <v>469.88499999999999</v>
      </c>
      <c r="P151" s="22">
        <v>481.42200000000003</v>
      </c>
      <c r="Q151" s="22">
        <v>492.94</v>
      </c>
      <c r="R151" s="22">
        <v>504.47699999999998</v>
      </c>
      <c r="S151" s="22">
        <v>516.07899999999995</v>
      </c>
      <c r="T151" s="22">
        <v>527.79</v>
      </c>
      <c r="U151" s="22">
        <v>539.61400000000003</v>
      </c>
      <c r="V151" s="22">
        <v>551.53099999999995</v>
      </c>
      <c r="W151" s="22">
        <v>563.51300000000003</v>
      </c>
      <c r="X151" s="22">
        <v>575.50400000000002</v>
      </c>
      <c r="Y151" s="22">
        <v>587.48199999999997</v>
      </c>
      <c r="Z151" s="22">
        <v>599.41899999999998</v>
      </c>
      <c r="AA151" s="22">
        <v>611.34299999999996</v>
      </c>
      <c r="AB151" s="22">
        <v>623.28099999999995</v>
      </c>
      <c r="AC151" s="22">
        <v>635.25400000000002</v>
      </c>
      <c r="AD151" s="22">
        <v>647.29700000000003</v>
      </c>
      <c r="AE151" s="22">
        <v>659.41300000000001</v>
      </c>
      <c r="AF151" s="22">
        <v>671.59</v>
      </c>
      <c r="AG151" s="22">
        <v>683.86099999999999</v>
      </c>
      <c r="AH151" s="22">
        <v>696.22</v>
      </c>
      <c r="AI151" s="22">
        <v>708.678</v>
      </c>
      <c r="AJ151" s="22">
        <v>721.24900000000002</v>
      </c>
      <c r="AK151" s="22">
        <v>733.91800000000001</v>
      </c>
      <c r="AL151" s="22">
        <v>746.7</v>
      </c>
      <c r="AM151" s="22">
        <v>759.57600000000002</v>
      </c>
      <c r="AN151" s="22">
        <v>772.54499999999996</v>
      </c>
      <c r="AO151" s="22">
        <v>785.61</v>
      </c>
      <c r="AP151" s="22">
        <v>798.76300000000003</v>
      </c>
      <c r="AQ151" s="22">
        <v>811.97500000000002</v>
      </c>
      <c r="AR151" s="22">
        <v>825.24300000000005</v>
      </c>
      <c r="AS151" s="22">
        <v>838.53800000000001</v>
      </c>
      <c r="AT151" s="22">
        <v>851.85500000000002</v>
      </c>
      <c r="AU151" s="22">
        <v>865.18399999999997</v>
      </c>
      <c r="AV151" s="22">
        <v>878.50699999999995</v>
      </c>
      <c r="AW151" s="22">
        <v>891.80799999999999</v>
      </c>
      <c r="AX151" s="22">
        <v>905.07299999999998</v>
      </c>
      <c r="AY151" s="22">
        <v>905.07299999999998</v>
      </c>
      <c r="AZ151" s="22">
        <v>905.07299999999998</v>
      </c>
      <c r="BA151" s="22">
        <v>905.07299999999998</v>
      </c>
      <c r="BB151" s="22">
        <v>905.07299999999998</v>
      </c>
      <c r="BC151" s="22">
        <v>905.07299999999998</v>
      </c>
      <c r="BD151" s="22">
        <v>905.07299999999998</v>
      </c>
      <c r="BE151" s="22">
        <v>905.07299999999998</v>
      </c>
      <c r="BF151" s="22">
        <v>905.07299999999998</v>
      </c>
      <c r="BG151" s="22">
        <v>905.07299999999998</v>
      </c>
      <c r="BH151" s="22">
        <v>905.07299999999998</v>
      </c>
    </row>
    <row r="152" spans="1:60" x14ac:dyDescent="0.2">
      <c r="A152" t="s">
        <v>651</v>
      </c>
      <c r="B152" t="s">
        <v>622</v>
      </c>
      <c r="C152" t="s">
        <v>616</v>
      </c>
      <c r="D152" t="s">
        <v>653</v>
      </c>
      <c r="E152" t="s">
        <v>653</v>
      </c>
      <c r="F152" t="s">
        <v>653</v>
      </c>
      <c r="G152" t="s">
        <v>653</v>
      </c>
      <c r="H152" t="s">
        <v>654</v>
      </c>
      <c r="I152" t="s">
        <v>652</v>
      </c>
      <c r="J152" s="22">
        <v>9011.4789999999994</v>
      </c>
      <c r="K152" s="22">
        <v>9290.8230000000003</v>
      </c>
      <c r="L152" s="22">
        <v>9564.1669999999995</v>
      </c>
      <c r="M152" s="22">
        <v>9836.3970000000008</v>
      </c>
      <c r="N152" s="22">
        <v>10116.227999999999</v>
      </c>
      <c r="O152" s="22">
        <v>10409.924999999999</v>
      </c>
      <c r="P152" s="22">
        <v>10718.316999999999</v>
      </c>
      <c r="Q152" s="22">
        <v>11038.596</v>
      </c>
      <c r="R152" s="22">
        <v>11369.276</v>
      </c>
      <c r="S152" s="22">
        <v>11707.99</v>
      </c>
      <c r="T152" s="22">
        <v>12053.223</v>
      </c>
      <c r="U152" s="22">
        <v>12404.725</v>
      </c>
      <c r="V152" s="22">
        <v>12763.776</v>
      </c>
      <c r="W152" s="22">
        <v>13132.349</v>
      </c>
      <c r="X152" s="22">
        <v>13513.125</v>
      </c>
      <c r="Y152" s="22">
        <v>13908.129000000001</v>
      </c>
      <c r="Z152" s="22">
        <v>14317.995999999999</v>
      </c>
      <c r="AA152" s="22">
        <v>14742.522999999999</v>
      </c>
      <c r="AB152" s="22">
        <v>15181.924999999999</v>
      </c>
      <c r="AC152" s="22">
        <v>15636.171</v>
      </c>
      <c r="AD152" s="22">
        <v>16105.174000000001</v>
      </c>
      <c r="AE152" s="22">
        <v>16589.196</v>
      </c>
      <c r="AF152" s="22">
        <v>17088.214</v>
      </c>
      <c r="AG152" s="22">
        <v>17601.386999999999</v>
      </c>
      <c r="AH152" s="22">
        <v>18127.560000000001</v>
      </c>
      <c r="AI152" s="22">
        <v>18665.848999999998</v>
      </c>
      <c r="AJ152" s="22">
        <v>19215.918000000001</v>
      </c>
      <c r="AK152" s="22">
        <v>19777.796999999999</v>
      </c>
      <c r="AL152" s="22">
        <v>20351.526000000002</v>
      </c>
      <c r="AM152" s="22">
        <v>20937.235000000001</v>
      </c>
      <c r="AN152" s="22">
        <v>21535.019</v>
      </c>
      <c r="AO152" s="22">
        <v>22144.758999999998</v>
      </c>
      <c r="AP152" s="22">
        <v>22766.242999999999</v>
      </c>
      <c r="AQ152" s="22">
        <v>23399.315999999999</v>
      </c>
      <c r="AR152" s="22">
        <v>24043.828000000001</v>
      </c>
      <c r="AS152" s="22">
        <v>24699.613000000001</v>
      </c>
      <c r="AT152" s="22">
        <v>25366.548999999999</v>
      </c>
      <c r="AU152" s="22">
        <v>26044.595000000001</v>
      </c>
      <c r="AV152" s="22">
        <v>26733.772000000001</v>
      </c>
      <c r="AW152" s="22">
        <v>27434.192999999999</v>
      </c>
      <c r="AX152" s="22">
        <v>28145.899000000001</v>
      </c>
      <c r="AY152" s="22">
        <v>28145.899000000001</v>
      </c>
      <c r="AZ152" s="22">
        <v>28145.899000000001</v>
      </c>
      <c r="BA152" s="22">
        <v>28145.899000000001</v>
      </c>
      <c r="BB152" s="22">
        <v>28145.899000000001</v>
      </c>
      <c r="BC152" s="22">
        <v>28145.899000000001</v>
      </c>
      <c r="BD152" s="22">
        <v>28145.899000000001</v>
      </c>
      <c r="BE152" s="22">
        <v>28145.899000000001</v>
      </c>
      <c r="BF152" s="22">
        <v>28145.899000000001</v>
      </c>
      <c r="BG152" s="22">
        <v>28145.899000000001</v>
      </c>
      <c r="BH152" s="22">
        <v>28145.899000000001</v>
      </c>
    </row>
    <row r="153" spans="1:60" x14ac:dyDescent="0.2">
      <c r="A153" t="s">
        <v>651</v>
      </c>
      <c r="B153" t="s">
        <v>622</v>
      </c>
      <c r="C153" t="s">
        <v>617</v>
      </c>
      <c r="D153" t="s">
        <v>653</v>
      </c>
      <c r="E153" t="s">
        <v>653</v>
      </c>
      <c r="F153" t="s">
        <v>653</v>
      </c>
      <c r="G153" t="s">
        <v>653</v>
      </c>
      <c r="H153" t="s">
        <v>654</v>
      </c>
      <c r="I153" t="s">
        <v>652</v>
      </c>
      <c r="J153" s="22">
        <v>45728.315000000002</v>
      </c>
      <c r="K153" s="22">
        <v>46385.006000000001</v>
      </c>
      <c r="L153" s="22">
        <v>47026.173000000003</v>
      </c>
      <c r="M153" s="22">
        <v>47648.726999999999</v>
      </c>
      <c r="N153" s="22">
        <v>48247.394999999997</v>
      </c>
      <c r="O153" s="22">
        <v>48820.586000000003</v>
      </c>
      <c r="P153" s="22">
        <v>49364.582000000002</v>
      </c>
      <c r="Q153" s="22">
        <v>49887.180999999997</v>
      </c>
      <c r="R153" s="22">
        <v>50412.129000000001</v>
      </c>
      <c r="S153" s="22">
        <v>50970.817999999999</v>
      </c>
      <c r="T153" s="22">
        <v>51584.663</v>
      </c>
      <c r="U153" s="22">
        <v>52263.516000000003</v>
      </c>
      <c r="V153" s="22">
        <v>52998.213000000003</v>
      </c>
      <c r="W153" s="22">
        <v>53767.396000000001</v>
      </c>
      <c r="X153" s="22">
        <v>54539.571000000004</v>
      </c>
      <c r="Y153" s="22">
        <v>55291.224999999999</v>
      </c>
      <c r="Z153" s="22">
        <v>56015.472999999998</v>
      </c>
      <c r="AA153" s="22">
        <v>56717.156000000003</v>
      </c>
      <c r="AB153" s="22">
        <v>57398.421000000002</v>
      </c>
      <c r="AC153" s="22">
        <v>58065.097000000002</v>
      </c>
      <c r="AD153" s="22">
        <v>58721.228999999999</v>
      </c>
      <c r="AE153" s="22">
        <v>59365.976000000002</v>
      </c>
      <c r="AF153" s="22">
        <v>59996.048999999999</v>
      </c>
      <c r="AG153" s="22">
        <v>60610.627</v>
      </c>
      <c r="AH153" s="22">
        <v>61208.783000000003</v>
      </c>
      <c r="AI153" s="22">
        <v>61790.036</v>
      </c>
      <c r="AJ153" s="22">
        <v>62354.046000000002</v>
      </c>
      <c r="AK153" s="22">
        <v>62901.489000000001</v>
      </c>
      <c r="AL153" s="22">
        <v>63434.258000000002</v>
      </c>
      <c r="AM153" s="22">
        <v>63954.945</v>
      </c>
      <c r="AN153" s="22">
        <v>64465.553</v>
      </c>
      <c r="AO153" s="22">
        <v>64966.82</v>
      </c>
      <c r="AP153" s="22">
        <v>65458.712</v>
      </c>
      <c r="AQ153" s="22">
        <v>65941.517000000007</v>
      </c>
      <c r="AR153" s="22">
        <v>66415.346999999994</v>
      </c>
      <c r="AS153" s="22">
        <v>66880.284</v>
      </c>
      <c r="AT153" s="22">
        <v>67336.588000000003</v>
      </c>
      <c r="AU153" s="22">
        <v>67784.495999999999</v>
      </c>
      <c r="AV153" s="22">
        <v>68223.898000000001</v>
      </c>
      <c r="AW153" s="22">
        <v>68654.603000000003</v>
      </c>
      <c r="AX153" s="22">
        <v>69076.39</v>
      </c>
      <c r="AY153" s="22">
        <v>69076.39</v>
      </c>
      <c r="AZ153" s="22">
        <v>69076.39</v>
      </c>
      <c r="BA153" s="22">
        <v>69076.39</v>
      </c>
      <c r="BB153" s="22">
        <v>69076.39</v>
      </c>
      <c r="BC153" s="22">
        <v>69076.39</v>
      </c>
      <c r="BD153" s="22">
        <v>69076.39</v>
      </c>
      <c r="BE153" s="22">
        <v>69076.39</v>
      </c>
      <c r="BF153" s="22">
        <v>69076.39</v>
      </c>
      <c r="BG153" s="22">
        <v>69076.39</v>
      </c>
      <c r="BH153" s="22">
        <v>69076.39</v>
      </c>
    </row>
    <row r="154" spans="1:60" x14ac:dyDescent="0.2">
      <c r="A154" t="s">
        <v>651</v>
      </c>
      <c r="B154" t="s">
        <v>622</v>
      </c>
      <c r="C154" t="s">
        <v>561</v>
      </c>
      <c r="D154" t="s">
        <v>653</v>
      </c>
      <c r="E154" t="s">
        <v>653</v>
      </c>
      <c r="F154" t="s">
        <v>653</v>
      </c>
      <c r="G154" t="s">
        <v>653</v>
      </c>
      <c r="H154" t="s">
        <v>654</v>
      </c>
      <c r="I154" t="s">
        <v>652</v>
      </c>
      <c r="J154" s="22">
        <v>40903.711000000003</v>
      </c>
      <c r="K154" s="22">
        <v>41392.103000000003</v>
      </c>
      <c r="L154" s="22">
        <v>41985.52</v>
      </c>
      <c r="M154" s="22">
        <v>42653.406000000003</v>
      </c>
      <c r="N154" s="22">
        <v>43351.667999999998</v>
      </c>
      <c r="O154" s="22">
        <v>44042.631999999998</v>
      </c>
      <c r="P154" s="22">
        <v>44725.531999999999</v>
      </c>
      <c r="Q154" s="22">
        <v>45393.858</v>
      </c>
      <c r="R154" s="22">
        <v>45997.805999999997</v>
      </c>
      <c r="S154" s="22">
        <v>46476.072</v>
      </c>
      <c r="T154" s="22">
        <v>46788.63</v>
      </c>
      <c r="U154" s="22">
        <v>46909.137999999999</v>
      </c>
      <c r="V154" s="22">
        <v>46857.404000000002</v>
      </c>
      <c r="W154" s="22">
        <v>46697.553</v>
      </c>
      <c r="X154" s="22">
        <v>46521.826999999997</v>
      </c>
      <c r="Y154" s="22">
        <v>46397.663999999997</v>
      </c>
      <c r="Z154" s="22">
        <v>46347.576000000001</v>
      </c>
      <c r="AA154" s="22">
        <v>46354.321000000004</v>
      </c>
      <c r="AB154" s="22">
        <v>46397.451999999997</v>
      </c>
      <c r="AC154" s="22">
        <v>46441.048999999999</v>
      </c>
      <c r="AD154" s="22">
        <v>46459.218999999997</v>
      </c>
      <c r="AE154" s="22">
        <v>46449.574000000001</v>
      </c>
      <c r="AF154" s="22">
        <v>46423.955000000002</v>
      </c>
      <c r="AG154" s="22">
        <v>46386.885000000002</v>
      </c>
      <c r="AH154" s="22">
        <v>46345.985999999997</v>
      </c>
      <c r="AI154" s="22">
        <v>46306.82</v>
      </c>
      <c r="AJ154" s="22">
        <v>46270.108999999997</v>
      </c>
      <c r="AK154" s="22">
        <v>46233.608999999997</v>
      </c>
      <c r="AL154" s="22">
        <v>46196.536</v>
      </c>
      <c r="AM154" s="22">
        <v>46157.408000000003</v>
      </c>
      <c r="AN154" s="22">
        <v>46115.125</v>
      </c>
      <c r="AO154" s="22">
        <v>46069.476999999999</v>
      </c>
      <c r="AP154" s="22">
        <v>46020.92</v>
      </c>
      <c r="AQ154" s="22">
        <v>45969.682000000001</v>
      </c>
      <c r="AR154" s="22">
        <v>45916.256999999998</v>
      </c>
      <c r="AS154" s="22">
        <v>45860.815000000002</v>
      </c>
      <c r="AT154" s="22">
        <v>45803.186999999998</v>
      </c>
      <c r="AU154" s="22">
        <v>45742.834000000003</v>
      </c>
      <c r="AV154" s="22">
        <v>45679.133000000002</v>
      </c>
      <c r="AW154" s="22">
        <v>45611.267</v>
      </c>
      <c r="AX154" s="22">
        <v>45538.502</v>
      </c>
      <c r="AY154" s="22">
        <v>45538.502</v>
      </c>
      <c r="AZ154" s="22">
        <v>45538.502</v>
      </c>
      <c r="BA154" s="22">
        <v>45538.502</v>
      </c>
      <c r="BB154" s="22">
        <v>45538.502</v>
      </c>
      <c r="BC154" s="22">
        <v>45538.502</v>
      </c>
      <c r="BD154" s="22">
        <v>45538.502</v>
      </c>
      <c r="BE154" s="22">
        <v>45538.502</v>
      </c>
      <c r="BF154" s="22">
        <v>45538.502</v>
      </c>
      <c r="BG154" s="22">
        <v>45538.502</v>
      </c>
      <c r="BH154" s="22">
        <v>45538.502</v>
      </c>
    </row>
    <row r="155" spans="1:60" x14ac:dyDescent="0.2">
      <c r="A155" t="s">
        <v>651</v>
      </c>
      <c r="B155" t="s">
        <v>622</v>
      </c>
      <c r="C155" t="s">
        <v>618</v>
      </c>
      <c r="D155" t="s">
        <v>653</v>
      </c>
      <c r="E155" t="s">
        <v>653</v>
      </c>
      <c r="F155" t="s">
        <v>653</v>
      </c>
      <c r="G155" t="s">
        <v>653</v>
      </c>
      <c r="H155" t="s">
        <v>654</v>
      </c>
      <c r="I155" t="s">
        <v>652</v>
      </c>
      <c r="J155" s="22">
        <v>18781.937999999998</v>
      </c>
      <c r="K155" s="22">
        <v>18913.054</v>
      </c>
      <c r="L155" s="22">
        <v>19059.3</v>
      </c>
      <c r="M155" s="22">
        <v>19215.307000000001</v>
      </c>
      <c r="N155" s="22">
        <v>19372.538</v>
      </c>
      <c r="O155" s="22">
        <v>19524.558000000001</v>
      </c>
      <c r="P155" s="22">
        <v>19670.151000000002</v>
      </c>
      <c r="Q155" s="22">
        <v>19810.789000000001</v>
      </c>
      <c r="R155" s="22">
        <v>19945.831999999999</v>
      </c>
      <c r="S155" s="22">
        <v>20075.085999999999</v>
      </c>
      <c r="T155" s="22">
        <v>20198.352999999999</v>
      </c>
      <c r="U155" s="22">
        <v>20315.017</v>
      </c>
      <c r="V155" s="22">
        <v>20424.555</v>
      </c>
      <c r="W155" s="22">
        <v>20527.233</v>
      </c>
      <c r="X155" s="22">
        <v>20623.563999999998</v>
      </c>
      <c r="Y155" s="22">
        <v>20714.04</v>
      </c>
      <c r="Z155" s="22">
        <v>20798.491999999998</v>
      </c>
      <c r="AA155" s="22">
        <v>20876.917000000001</v>
      </c>
      <c r="AB155" s="22">
        <v>20950.041000000001</v>
      </c>
      <c r="AC155" s="22">
        <v>21018.859</v>
      </c>
      <c r="AD155" s="22">
        <v>21084.042000000001</v>
      </c>
      <c r="AE155" s="22">
        <v>21145.999</v>
      </c>
      <c r="AF155" s="22">
        <v>21204.501</v>
      </c>
      <c r="AG155" s="22">
        <v>21258.732</v>
      </c>
      <c r="AH155" s="22">
        <v>21307.487000000001</v>
      </c>
      <c r="AI155" s="22">
        <v>21349.941999999999</v>
      </c>
      <c r="AJ155" s="22">
        <v>21385.841</v>
      </c>
      <c r="AK155" s="22">
        <v>21415.548999999999</v>
      </c>
      <c r="AL155" s="22">
        <v>21439.69</v>
      </c>
      <c r="AM155" s="22">
        <v>21459.185000000001</v>
      </c>
      <c r="AN155" s="22">
        <v>21474.701000000001</v>
      </c>
      <c r="AO155" s="22">
        <v>21486.363000000001</v>
      </c>
      <c r="AP155" s="22">
        <v>21493.978999999999</v>
      </c>
      <c r="AQ155" s="22">
        <v>21497.516</v>
      </c>
      <c r="AR155" s="22">
        <v>21496.866999999998</v>
      </c>
      <c r="AS155" s="22">
        <v>21491.895</v>
      </c>
      <c r="AT155" s="22">
        <v>21482.63</v>
      </c>
      <c r="AU155" s="22">
        <v>21469.003000000001</v>
      </c>
      <c r="AV155" s="22">
        <v>21450.633000000002</v>
      </c>
      <c r="AW155" s="22">
        <v>21427.001</v>
      </c>
      <c r="AX155" s="22">
        <v>21397.716</v>
      </c>
      <c r="AY155" s="22">
        <v>21397.716</v>
      </c>
      <c r="AZ155" s="22">
        <v>21397.716</v>
      </c>
      <c r="BA155" s="22">
        <v>21397.716</v>
      </c>
      <c r="BB155" s="22">
        <v>21397.716</v>
      </c>
      <c r="BC155" s="22">
        <v>21397.716</v>
      </c>
      <c r="BD155" s="22">
        <v>21397.716</v>
      </c>
      <c r="BE155" s="22">
        <v>21397.716</v>
      </c>
      <c r="BF155" s="22">
        <v>21397.716</v>
      </c>
      <c r="BG155" s="22">
        <v>21397.716</v>
      </c>
      <c r="BH155" s="22">
        <v>21397.716</v>
      </c>
    </row>
    <row r="156" spans="1:60" x14ac:dyDescent="0.2">
      <c r="A156" t="s">
        <v>651</v>
      </c>
      <c r="B156" t="s">
        <v>622</v>
      </c>
      <c r="C156" t="s">
        <v>562</v>
      </c>
      <c r="D156" t="s">
        <v>653</v>
      </c>
      <c r="E156" t="s">
        <v>653</v>
      </c>
      <c r="F156" t="s">
        <v>653</v>
      </c>
      <c r="G156" t="s">
        <v>653</v>
      </c>
      <c r="H156" t="s">
        <v>654</v>
      </c>
      <c r="I156" t="s">
        <v>652</v>
      </c>
      <c r="J156" s="22">
        <v>27250.535</v>
      </c>
      <c r="K156" s="22">
        <v>27945.005000000001</v>
      </c>
      <c r="L156" s="22">
        <v>28679.564999999999</v>
      </c>
      <c r="M156" s="22">
        <v>29435.944</v>
      </c>
      <c r="N156" s="22">
        <v>30186.341</v>
      </c>
      <c r="O156" s="22">
        <v>30911.914000000001</v>
      </c>
      <c r="P156" s="22">
        <v>31607.063999999998</v>
      </c>
      <c r="Q156" s="22">
        <v>32282.526000000002</v>
      </c>
      <c r="R156" s="22">
        <v>32955.495999999999</v>
      </c>
      <c r="S156" s="22">
        <v>33650.618999999999</v>
      </c>
      <c r="T156" s="22">
        <v>34385.963000000003</v>
      </c>
      <c r="U156" s="22">
        <v>35167.313999999998</v>
      </c>
      <c r="V156" s="22">
        <v>35990.192000000003</v>
      </c>
      <c r="W156" s="22">
        <v>36849.917999999998</v>
      </c>
      <c r="X156" s="22">
        <v>37737.913</v>
      </c>
      <c r="Y156" s="22">
        <v>38647.803</v>
      </c>
      <c r="Z156" s="22">
        <v>39578.828000000001</v>
      </c>
      <c r="AA156" s="22">
        <v>40533.33</v>
      </c>
      <c r="AB156" s="22">
        <v>41511.525999999998</v>
      </c>
      <c r="AC156" s="22">
        <v>42514.093999999997</v>
      </c>
      <c r="AD156" s="22">
        <v>43541.203000000001</v>
      </c>
      <c r="AE156" s="22">
        <v>44592.44</v>
      </c>
      <c r="AF156" s="22">
        <v>45666.292000000001</v>
      </c>
      <c r="AG156" s="22">
        <v>46760.544999999998</v>
      </c>
      <c r="AH156" s="22">
        <v>47872.43</v>
      </c>
      <c r="AI156" s="22">
        <v>48999.711000000003</v>
      </c>
      <c r="AJ156" s="22">
        <v>50141.050999999999</v>
      </c>
      <c r="AK156" s="22">
        <v>51296.027999999998</v>
      </c>
      <c r="AL156" s="22">
        <v>52464.483999999997</v>
      </c>
      <c r="AM156" s="22">
        <v>53646.648000000001</v>
      </c>
      <c r="AN156" s="22">
        <v>54842.478000000003</v>
      </c>
      <c r="AO156" s="22">
        <v>56051.315999999999</v>
      </c>
      <c r="AP156" s="22">
        <v>57272.095000000001</v>
      </c>
      <c r="AQ156" s="22">
        <v>58503.851999999999</v>
      </c>
      <c r="AR156" s="22">
        <v>59745.525000000001</v>
      </c>
      <c r="AS156" s="22">
        <v>60996.11</v>
      </c>
      <c r="AT156" s="22">
        <v>62254.963000000003</v>
      </c>
      <c r="AU156" s="22">
        <v>63521.438000000002</v>
      </c>
      <c r="AV156" s="22">
        <v>64794.627999999997</v>
      </c>
      <c r="AW156" s="22">
        <v>66073.569000000003</v>
      </c>
      <c r="AX156" s="22">
        <v>67357.464000000007</v>
      </c>
      <c r="AY156" s="22">
        <v>67357.464000000007</v>
      </c>
      <c r="AZ156" s="22">
        <v>67357.464000000007</v>
      </c>
      <c r="BA156" s="22">
        <v>67357.464000000007</v>
      </c>
      <c r="BB156" s="22">
        <v>67357.464000000007</v>
      </c>
      <c r="BC156" s="22">
        <v>67357.464000000007</v>
      </c>
      <c r="BD156" s="22">
        <v>67357.464000000007</v>
      </c>
      <c r="BE156" s="22">
        <v>67357.464000000007</v>
      </c>
      <c r="BF156" s="22">
        <v>67357.464000000007</v>
      </c>
      <c r="BG156" s="22">
        <v>67357.464000000007</v>
      </c>
      <c r="BH156" s="22">
        <v>67357.464000000007</v>
      </c>
    </row>
    <row r="157" spans="1:60" x14ac:dyDescent="0.2">
      <c r="A157" t="s">
        <v>651</v>
      </c>
      <c r="B157" t="s">
        <v>622</v>
      </c>
      <c r="C157" t="s">
        <v>563</v>
      </c>
      <c r="D157" t="s">
        <v>653</v>
      </c>
      <c r="E157" t="s">
        <v>653</v>
      </c>
      <c r="F157" t="s">
        <v>653</v>
      </c>
      <c r="G157" t="s">
        <v>653</v>
      </c>
      <c r="H157" t="s">
        <v>654</v>
      </c>
      <c r="I157" t="s">
        <v>652</v>
      </c>
      <c r="J157" s="22">
        <v>472.39</v>
      </c>
      <c r="K157" s="22">
        <v>477.74</v>
      </c>
      <c r="L157" s="22">
        <v>483.04399999999998</v>
      </c>
      <c r="M157" s="22">
        <v>488.33199999999999</v>
      </c>
      <c r="N157" s="22">
        <v>493.63</v>
      </c>
      <c r="O157" s="22">
        <v>498.94600000000003</v>
      </c>
      <c r="P157" s="22">
        <v>504.30700000000002</v>
      </c>
      <c r="Q157" s="22">
        <v>509.70499999999998</v>
      </c>
      <c r="R157" s="22">
        <v>515.14800000000002</v>
      </c>
      <c r="S157" s="22">
        <v>520.61900000000003</v>
      </c>
      <c r="T157" s="22">
        <v>526.10299999999995</v>
      </c>
      <c r="U157" s="22">
        <v>531.58900000000006</v>
      </c>
      <c r="V157" s="22">
        <v>537.077</v>
      </c>
      <c r="W157" s="22">
        <v>542.54</v>
      </c>
      <c r="X157" s="22">
        <v>547.928</v>
      </c>
      <c r="Y157" s="22">
        <v>553.20799999999997</v>
      </c>
      <c r="Z157" s="22">
        <v>558.36800000000005</v>
      </c>
      <c r="AA157" s="22">
        <v>563.40200000000004</v>
      </c>
      <c r="AB157" s="22">
        <v>568.30100000000004</v>
      </c>
      <c r="AC157" s="22">
        <v>573.08500000000004</v>
      </c>
      <c r="AD157" s="22">
        <v>577.75199999999995</v>
      </c>
      <c r="AE157" s="22">
        <v>582.29600000000005</v>
      </c>
      <c r="AF157" s="22">
        <v>586.70699999999999</v>
      </c>
      <c r="AG157" s="22">
        <v>590.97699999999998</v>
      </c>
      <c r="AH157" s="22">
        <v>595.10799999999995</v>
      </c>
      <c r="AI157" s="22">
        <v>599.09500000000003</v>
      </c>
      <c r="AJ157" s="22">
        <v>602.92600000000004</v>
      </c>
      <c r="AK157" s="22">
        <v>606.61099999999999</v>
      </c>
      <c r="AL157" s="22">
        <v>610.14099999999996</v>
      </c>
      <c r="AM157" s="22">
        <v>613.51400000000001</v>
      </c>
      <c r="AN157" s="22">
        <v>616.72799999999995</v>
      </c>
      <c r="AO157" s="22">
        <v>619.78200000000004</v>
      </c>
      <c r="AP157" s="22">
        <v>622.67700000000002</v>
      </c>
      <c r="AQ157" s="22">
        <v>625.40700000000004</v>
      </c>
      <c r="AR157" s="22">
        <v>627.98099999999999</v>
      </c>
      <c r="AS157" s="22">
        <v>630.38499999999999</v>
      </c>
      <c r="AT157" s="22">
        <v>632.63300000000004</v>
      </c>
      <c r="AU157" s="22">
        <v>634.71100000000001</v>
      </c>
      <c r="AV157" s="22">
        <v>636.63199999999995</v>
      </c>
      <c r="AW157" s="22">
        <v>638.40200000000004</v>
      </c>
      <c r="AX157" s="22">
        <v>640.01800000000003</v>
      </c>
      <c r="AY157" s="22">
        <v>640.01800000000003</v>
      </c>
      <c r="AZ157" s="22">
        <v>640.01800000000003</v>
      </c>
      <c r="BA157" s="22">
        <v>640.01800000000003</v>
      </c>
      <c r="BB157" s="22">
        <v>640.01800000000003</v>
      </c>
      <c r="BC157" s="22">
        <v>640.01800000000003</v>
      </c>
      <c r="BD157" s="22">
        <v>640.01800000000003</v>
      </c>
      <c r="BE157" s="22">
        <v>640.01800000000003</v>
      </c>
      <c r="BF157" s="22">
        <v>640.01800000000003</v>
      </c>
      <c r="BG157" s="22">
        <v>640.01800000000003</v>
      </c>
      <c r="BH157" s="22">
        <v>640.01800000000003</v>
      </c>
    </row>
    <row r="158" spans="1:60" x14ac:dyDescent="0.2">
      <c r="A158" t="s">
        <v>651</v>
      </c>
      <c r="B158" t="s">
        <v>622</v>
      </c>
      <c r="C158" t="s">
        <v>564</v>
      </c>
      <c r="D158" t="s">
        <v>653</v>
      </c>
      <c r="E158" t="s">
        <v>653</v>
      </c>
      <c r="F158" t="s">
        <v>653</v>
      </c>
      <c r="G158" t="s">
        <v>653</v>
      </c>
      <c r="H158" t="s">
        <v>654</v>
      </c>
      <c r="I158" t="s">
        <v>652</v>
      </c>
      <c r="J158" s="22">
        <v>1061.4680000000001</v>
      </c>
      <c r="K158" s="22">
        <v>1072.9269999999999</v>
      </c>
      <c r="L158" s="22">
        <v>1080.93</v>
      </c>
      <c r="M158" s="22">
        <v>1087.3920000000001</v>
      </c>
      <c r="N158" s="22">
        <v>1095.0530000000001</v>
      </c>
      <c r="O158" s="22">
        <v>1105.873</v>
      </c>
      <c r="P158" s="22">
        <v>1120.5139999999999</v>
      </c>
      <c r="Q158" s="22">
        <v>1138.434</v>
      </c>
      <c r="R158" s="22">
        <v>1158.8969999999999</v>
      </c>
      <c r="S158" s="22">
        <v>1180.675</v>
      </c>
      <c r="T158" s="22">
        <v>1202.8430000000001</v>
      </c>
      <c r="U158" s="22">
        <v>1225.258</v>
      </c>
      <c r="V158" s="22">
        <v>1248.1579999999999</v>
      </c>
      <c r="W158" s="22">
        <v>1271.4559999999999</v>
      </c>
      <c r="X158" s="22">
        <v>1295.097</v>
      </c>
      <c r="Y158" s="22">
        <v>1319.011</v>
      </c>
      <c r="Z158" s="22">
        <v>1343.098</v>
      </c>
      <c r="AA158" s="22">
        <v>1367.2539999999999</v>
      </c>
      <c r="AB158" s="22">
        <v>1391.385</v>
      </c>
      <c r="AC158" s="22">
        <v>1415.414</v>
      </c>
      <c r="AD158" s="22">
        <v>1439.2950000000001</v>
      </c>
      <c r="AE158" s="22">
        <v>1462.954</v>
      </c>
      <c r="AF158" s="22">
        <v>1486.38</v>
      </c>
      <c r="AG158" s="22">
        <v>1509.567</v>
      </c>
      <c r="AH158" s="22">
        <v>1532.54</v>
      </c>
      <c r="AI158" s="22">
        <v>1555.3320000000001</v>
      </c>
      <c r="AJ158" s="22">
        <v>1577.9</v>
      </c>
      <c r="AK158" s="22">
        <v>1600.277</v>
      </c>
      <c r="AL158" s="22">
        <v>1622.4659999999999</v>
      </c>
      <c r="AM158" s="22">
        <v>1644.509</v>
      </c>
      <c r="AN158" s="22">
        <v>1666.4349999999999</v>
      </c>
      <c r="AO158" s="22">
        <v>1688.252</v>
      </c>
      <c r="AP158" s="22">
        <v>1709.9670000000001</v>
      </c>
      <c r="AQ158" s="22">
        <v>1731.598</v>
      </c>
      <c r="AR158" s="22">
        <v>1753.16</v>
      </c>
      <c r="AS158" s="22">
        <v>1774.6849999999999</v>
      </c>
      <c r="AT158" s="22">
        <v>1796.164</v>
      </c>
      <c r="AU158" s="22">
        <v>1817.596</v>
      </c>
      <c r="AV158" s="22">
        <v>1838.9590000000001</v>
      </c>
      <c r="AW158" s="22">
        <v>1860.223</v>
      </c>
      <c r="AX158" s="22">
        <v>1881.37</v>
      </c>
      <c r="AY158" s="22">
        <v>1881.37</v>
      </c>
      <c r="AZ158" s="22">
        <v>1881.37</v>
      </c>
      <c r="BA158" s="22">
        <v>1881.37</v>
      </c>
      <c r="BB158" s="22">
        <v>1881.37</v>
      </c>
      <c r="BC158" s="22">
        <v>1881.37</v>
      </c>
      <c r="BD158" s="22">
        <v>1881.37</v>
      </c>
      <c r="BE158" s="22">
        <v>1881.37</v>
      </c>
      <c r="BF158" s="22">
        <v>1881.37</v>
      </c>
      <c r="BG158" s="22">
        <v>1881.37</v>
      </c>
      <c r="BH158" s="22">
        <v>1881.37</v>
      </c>
    </row>
    <row r="159" spans="1:60" x14ac:dyDescent="0.2">
      <c r="A159" t="s">
        <v>651</v>
      </c>
      <c r="B159" t="s">
        <v>622</v>
      </c>
      <c r="C159" t="s">
        <v>565</v>
      </c>
      <c r="D159" t="s">
        <v>653</v>
      </c>
      <c r="E159" t="s">
        <v>653</v>
      </c>
      <c r="F159" t="s">
        <v>653</v>
      </c>
      <c r="G159" t="s">
        <v>653</v>
      </c>
      <c r="H159" t="s">
        <v>654</v>
      </c>
      <c r="I159" t="s">
        <v>652</v>
      </c>
      <c r="J159" s="22">
        <v>8881.64</v>
      </c>
      <c r="K159" s="22">
        <v>8897.7929999999997</v>
      </c>
      <c r="L159" s="22">
        <v>8920.6939999999995</v>
      </c>
      <c r="M159" s="22">
        <v>8951.4220000000005</v>
      </c>
      <c r="N159" s="22">
        <v>8990.6389999999992</v>
      </c>
      <c r="O159" s="22">
        <v>9038.6229999999996</v>
      </c>
      <c r="P159" s="22">
        <v>9096.2639999999992</v>
      </c>
      <c r="Q159" s="22">
        <v>9163.2430000000004</v>
      </c>
      <c r="R159" s="22">
        <v>9236.89</v>
      </c>
      <c r="S159" s="22">
        <v>9313.4779999999992</v>
      </c>
      <c r="T159" s="22">
        <v>9390.1679999999997</v>
      </c>
      <c r="U159" s="22">
        <v>9465.8919999999998</v>
      </c>
      <c r="V159" s="22">
        <v>9540.9069999999992</v>
      </c>
      <c r="W159" s="22">
        <v>9615.2469999999994</v>
      </c>
      <c r="X159" s="22">
        <v>9689.3760000000002</v>
      </c>
      <c r="Y159" s="22">
        <v>9763.5650000000005</v>
      </c>
      <c r="Z159" s="22">
        <v>9837.5329999999994</v>
      </c>
      <c r="AA159" s="22">
        <v>9910.7009999999991</v>
      </c>
      <c r="AB159" s="22">
        <v>9982.7090000000007</v>
      </c>
      <c r="AC159" s="22">
        <v>10053.135</v>
      </c>
      <c r="AD159" s="22">
        <v>10121.686</v>
      </c>
      <c r="AE159" s="22">
        <v>10188.119000000001</v>
      </c>
      <c r="AF159" s="22">
        <v>10252.422</v>
      </c>
      <c r="AG159" s="22">
        <v>10314.825000000001</v>
      </c>
      <c r="AH159" s="22">
        <v>10375.709999999999</v>
      </c>
      <c r="AI159" s="22">
        <v>10435.342000000001</v>
      </c>
      <c r="AJ159" s="22">
        <v>10493.844999999999</v>
      </c>
      <c r="AK159" s="22">
        <v>10551.107</v>
      </c>
      <c r="AL159" s="22">
        <v>10606.81</v>
      </c>
      <c r="AM159" s="22">
        <v>10660.539000000001</v>
      </c>
      <c r="AN159" s="22">
        <v>10712.040999999999</v>
      </c>
      <c r="AO159" s="22">
        <v>10761.290999999999</v>
      </c>
      <c r="AP159" s="22">
        <v>10808.531999999999</v>
      </c>
      <c r="AQ159" s="22">
        <v>10854.142</v>
      </c>
      <c r="AR159" s="22">
        <v>10898.63</v>
      </c>
      <c r="AS159" s="22">
        <v>10942.47</v>
      </c>
      <c r="AT159" s="22">
        <v>10985.788</v>
      </c>
      <c r="AU159" s="22">
        <v>11028.687</v>
      </c>
      <c r="AV159" s="22">
        <v>11071.464</v>
      </c>
      <c r="AW159" s="22">
        <v>11114.442999999999</v>
      </c>
      <c r="AX159" s="22">
        <v>11157.892</v>
      </c>
      <c r="AY159" s="22">
        <v>11157.892</v>
      </c>
      <c r="AZ159" s="22">
        <v>11157.892</v>
      </c>
      <c r="BA159" s="22">
        <v>11157.892</v>
      </c>
      <c r="BB159" s="22">
        <v>11157.892</v>
      </c>
      <c r="BC159" s="22">
        <v>11157.892</v>
      </c>
      <c r="BD159" s="22">
        <v>11157.892</v>
      </c>
      <c r="BE159" s="22">
        <v>11157.892</v>
      </c>
      <c r="BF159" s="22">
        <v>11157.892</v>
      </c>
      <c r="BG159" s="22">
        <v>11157.892</v>
      </c>
      <c r="BH159" s="22">
        <v>11157.892</v>
      </c>
    </row>
    <row r="160" spans="1:60" x14ac:dyDescent="0.2">
      <c r="A160" t="s">
        <v>651</v>
      </c>
      <c r="B160" t="s">
        <v>622</v>
      </c>
      <c r="C160" t="s">
        <v>566</v>
      </c>
      <c r="D160" t="s">
        <v>653</v>
      </c>
      <c r="E160" t="s">
        <v>653</v>
      </c>
      <c r="F160" t="s">
        <v>653</v>
      </c>
      <c r="G160" t="s">
        <v>653</v>
      </c>
      <c r="H160" t="s">
        <v>654</v>
      </c>
      <c r="I160" t="s">
        <v>652</v>
      </c>
      <c r="J160" s="22">
        <v>7167.25</v>
      </c>
      <c r="K160" s="22">
        <v>7202.6850000000004</v>
      </c>
      <c r="L160" s="22">
        <v>7243.9139999999998</v>
      </c>
      <c r="M160" s="22">
        <v>7291.893</v>
      </c>
      <c r="N160" s="22">
        <v>7347.2470000000003</v>
      </c>
      <c r="O160" s="22">
        <v>7410.308</v>
      </c>
      <c r="P160" s="22">
        <v>7481.4070000000002</v>
      </c>
      <c r="Q160" s="22">
        <v>7560.3580000000002</v>
      </c>
      <c r="R160" s="22">
        <v>7646.1130000000003</v>
      </c>
      <c r="S160" s="22">
        <v>7737.1610000000001</v>
      </c>
      <c r="T160" s="22">
        <v>7831.9709999999995</v>
      </c>
      <c r="U160" s="22">
        <v>7930.4210000000003</v>
      </c>
      <c r="V160" s="22">
        <v>8031.67</v>
      </c>
      <c r="W160" s="22">
        <v>8132.674</v>
      </c>
      <c r="X160" s="22">
        <v>8229.6290000000008</v>
      </c>
      <c r="Y160" s="22">
        <v>8319.7690000000002</v>
      </c>
      <c r="Z160" s="22">
        <v>8401.7389999999996</v>
      </c>
      <c r="AA160" s="22">
        <v>8476.0049999999992</v>
      </c>
      <c r="AB160" s="22">
        <v>8544.0339999999997</v>
      </c>
      <c r="AC160" s="22">
        <v>8608.259</v>
      </c>
      <c r="AD160" s="22">
        <v>8670.5349999999999</v>
      </c>
      <c r="AE160" s="22">
        <v>8731.1110000000008</v>
      </c>
      <c r="AF160" s="22">
        <v>8789.509</v>
      </c>
      <c r="AG160" s="22">
        <v>8846.0720000000001</v>
      </c>
      <c r="AH160" s="22">
        <v>8901.0210000000006</v>
      </c>
      <c r="AI160" s="22">
        <v>8954.5779999999995</v>
      </c>
      <c r="AJ160" s="22">
        <v>9007.018</v>
      </c>
      <c r="AK160" s="22">
        <v>9058.4359999999997</v>
      </c>
      <c r="AL160" s="22">
        <v>9108.6170000000002</v>
      </c>
      <c r="AM160" s="22">
        <v>9157.1849999999995</v>
      </c>
      <c r="AN160" s="22">
        <v>9203.9079999999994</v>
      </c>
      <c r="AO160" s="22">
        <v>9248.77</v>
      </c>
      <c r="AP160" s="22">
        <v>9291.93</v>
      </c>
      <c r="AQ160" s="22">
        <v>9333.4660000000003</v>
      </c>
      <c r="AR160" s="22">
        <v>9373.4920000000002</v>
      </c>
      <c r="AS160" s="22">
        <v>9412.1149999999998</v>
      </c>
      <c r="AT160" s="22">
        <v>9449.3639999999996</v>
      </c>
      <c r="AU160" s="22">
        <v>9485.3040000000001</v>
      </c>
      <c r="AV160" s="22">
        <v>9520.0930000000008</v>
      </c>
      <c r="AW160" s="22">
        <v>9553.9240000000009</v>
      </c>
      <c r="AX160" s="22">
        <v>9586.9380000000001</v>
      </c>
      <c r="AY160" s="22">
        <v>9586.9380000000001</v>
      </c>
      <c r="AZ160" s="22">
        <v>9586.9380000000001</v>
      </c>
      <c r="BA160" s="22">
        <v>9586.9380000000001</v>
      </c>
      <c r="BB160" s="22">
        <v>9586.9380000000001</v>
      </c>
      <c r="BC160" s="22">
        <v>9586.9380000000001</v>
      </c>
      <c r="BD160" s="22">
        <v>9586.9380000000001</v>
      </c>
      <c r="BE160" s="22">
        <v>9586.9380000000001</v>
      </c>
      <c r="BF160" s="22">
        <v>9586.9380000000001</v>
      </c>
      <c r="BG160" s="22">
        <v>9586.9380000000001</v>
      </c>
      <c r="BH160" s="22">
        <v>9586.9380000000001</v>
      </c>
    </row>
    <row r="161" spans="1:60" x14ac:dyDescent="0.2">
      <c r="A161" t="s">
        <v>651</v>
      </c>
      <c r="B161" t="s">
        <v>622</v>
      </c>
      <c r="C161" t="s">
        <v>568</v>
      </c>
      <c r="D161" t="s">
        <v>653</v>
      </c>
      <c r="E161" t="s">
        <v>653</v>
      </c>
      <c r="F161" t="s">
        <v>653</v>
      </c>
      <c r="G161" t="s">
        <v>653</v>
      </c>
      <c r="H161" t="s">
        <v>654</v>
      </c>
      <c r="I161" t="s">
        <v>652</v>
      </c>
      <c r="J161" s="22">
        <v>16410.848000000002</v>
      </c>
      <c r="K161" s="22">
        <v>16766.899000000001</v>
      </c>
      <c r="L161" s="22">
        <v>17087.901000000002</v>
      </c>
      <c r="M161" s="22">
        <v>17415.266</v>
      </c>
      <c r="N161" s="22">
        <v>17806.637999999999</v>
      </c>
      <c r="O161" s="22">
        <v>18294.611000000001</v>
      </c>
      <c r="P161" s="22">
        <v>18914.976999999999</v>
      </c>
      <c r="Q161" s="22">
        <v>19632.806</v>
      </c>
      <c r="R161" s="22">
        <v>20325.442999999999</v>
      </c>
      <c r="S161" s="22">
        <v>20824.893</v>
      </c>
      <c r="T161" s="22">
        <v>21018.833999999999</v>
      </c>
      <c r="U161" s="22">
        <v>20863.992999999999</v>
      </c>
      <c r="V161" s="22">
        <v>20420.701000000001</v>
      </c>
      <c r="W161" s="22">
        <v>19809.141</v>
      </c>
      <c r="X161" s="22">
        <v>19203.09</v>
      </c>
      <c r="Y161" s="22">
        <v>18734.987000000001</v>
      </c>
      <c r="Z161" s="22">
        <v>18430.453000000001</v>
      </c>
      <c r="AA161" s="22">
        <v>18269.867999999999</v>
      </c>
      <c r="AB161" s="22">
        <v>18284.406999999999</v>
      </c>
      <c r="AC161" s="22">
        <v>18499.181</v>
      </c>
      <c r="AD161" s="22">
        <v>18924.441999999999</v>
      </c>
      <c r="AE161" s="22">
        <v>19586.107</v>
      </c>
      <c r="AF161" s="22">
        <v>20466.483</v>
      </c>
      <c r="AG161" s="22">
        <v>21475.276999999998</v>
      </c>
      <c r="AH161" s="22">
        <v>22487.635999999999</v>
      </c>
      <c r="AI161" s="22">
        <v>23410.905999999999</v>
      </c>
      <c r="AJ161" s="22">
        <v>24211.928</v>
      </c>
      <c r="AK161" s="22">
        <v>24907.221000000001</v>
      </c>
      <c r="AL161" s="22">
        <v>25514.968000000001</v>
      </c>
      <c r="AM161" s="22">
        <v>26072.715</v>
      </c>
      <c r="AN161" s="22">
        <v>26608.489000000001</v>
      </c>
      <c r="AO161" s="22">
        <v>27120.834999999999</v>
      </c>
      <c r="AP161" s="22">
        <v>27597.719000000001</v>
      </c>
      <c r="AQ161" s="22">
        <v>28045.737000000001</v>
      </c>
      <c r="AR161" s="22">
        <v>28472.807000000001</v>
      </c>
      <c r="AS161" s="22">
        <v>28885.223999999998</v>
      </c>
      <c r="AT161" s="22">
        <v>29286.341</v>
      </c>
      <c r="AU161" s="22">
        <v>29677.328000000001</v>
      </c>
      <c r="AV161" s="22">
        <v>30059.5</v>
      </c>
      <c r="AW161" s="22">
        <v>30433.257000000001</v>
      </c>
      <c r="AX161" s="22">
        <v>30798.944</v>
      </c>
      <c r="AY161" s="22">
        <v>30798.944</v>
      </c>
      <c r="AZ161" s="22">
        <v>30798.944</v>
      </c>
      <c r="BA161" s="22">
        <v>30798.944</v>
      </c>
      <c r="BB161" s="22">
        <v>30798.944</v>
      </c>
      <c r="BC161" s="22">
        <v>30798.944</v>
      </c>
      <c r="BD161" s="22">
        <v>30798.944</v>
      </c>
      <c r="BE161" s="22">
        <v>30798.944</v>
      </c>
      <c r="BF161" s="22">
        <v>30798.944</v>
      </c>
      <c r="BG161" s="22">
        <v>30798.944</v>
      </c>
      <c r="BH161" s="22">
        <v>30798.944</v>
      </c>
    </row>
    <row r="162" spans="1:60" x14ac:dyDescent="0.2">
      <c r="A162" t="s">
        <v>651</v>
      </c>
      <c r="B162" t="s">
        <v>622</v>
      </c>
      <c r="C162" t="s">
        <v>569</v>
      </c>
      <c r="D162" t="s">
        <v>653</v>
      </c>
      <c r="E162" t="s">
        <v>653</v>
      </c>
      <c r="F162" t="s">
        <v>653</v>
      </c>
      <c r="G162" t="s">
        <v>653</v>
      </c>
      <c r="H162" t="s">
        <v>654</v>
      </c>
      <c r="I162" t="s">
        <v>652</v>
      </c>
      <c r="J162" s="22">
        <v>6216.2049999999999</v>
      </c>
      <c r="K162" s="22">
        <v>6327.125</v>
      </c>
      <c r="L162" s="22">
        <v>6447.6880000000001</v>
      </c>
      <c r="M162" s="22">
        <v>6576.8770000000004</v>
      </c>
      <c r="N162" s="22">
        <v>6712.8410000000003</v>
      </c>
      <c r="O162" s="22">
        <v>6854.1760000000004</v>
      </c>
      <c r="P162" s="22">
        <v>7000.5569999999998</v>
      </c>
      <c r="Q162" s="22">
        <v>7152.3850000000002</v>
      </c>
      <c r="R162" s="22">
        <v>7309.7280000000001</v>
      </c>
      <c r="S162" s="22">
        <v>7472.8190000000004</v>
      </c>
      <c r="T162" s="22">
        <v>7641.63</v>
      </c>
      <c r="U162" s="22">
        <v>7815.9489999999996</v>
      </c>
      <c r="V162" s="22">
        <v>7995.0619999999999</v>
      </c>
      <c r="W162" s="22">
        <v>8177.8090000000002</v>
      </c>
      <c r="X162" s="22">
        <v>8362.7450000000008</v>
      </c>
      <c r="Y162" s="22">
        <v>8548.6509999999998</v>
      </c>
      <c r="Z162" s="22">
        <v>8734.9509999999991</v>
      </c>
      <c r="AA162" s="22">
        <v>8921.3430000000008</v>
      </c>
      <c r="AB162" s="22">
        <v>9107.2109999999993</v>
      </c>
      <c r="AC162" s="22">
        <v>9292</v>
      </c>
      <c r="AD162" s="22">
        <v>9475.2459999999992</v>
      </c>
      <c r="AE162" s="22">
        <v>9656.6479999999992</v>
      </c>
      <c r="AF162" s="22">
        <v>9835.9889999999996</v>
      </c>
      <c r="AG162" s="22">
        <v>10013.102000000001</v>
      </c>
      <c r="AH162" s="22">
        <v>10187.895</v>
      </c>
      <c r="AI162" s="22">
        <v>10360.358</v>
      </c>
      <c r="AJ162" s="22">
        <v>10530.4</v>
      </c>
      <c r="AK162" s="22">
        <v>10698.174000000001</v>
      </c>
      <c r="AL162" s="22">
        <v>10864.264999999999</v>
      </c>
      <c r="AM162" s="22">
        <v>11029.468999999999</v>
      </c>
      <c r="AN162" s="22">
        <v>11194.411</v>
      </c>
      <c r="AO162" s="22">
        <v>11359.262000000001</v>
      </c>
      <c r="AP162" s="22">
        <v>11524.091</v>
      </c>
      <c r="AQ162" s="22">
        <v>11689.347</v>
      </c>
      <c r="AR162" s="22">
        <v>11855.513000000001</v>
      </c>
      <c r="AS162" s="22">
        <v>12022.921</v>
      </c>
      <c r="AT162" s="22">
        <v>12191.668</v>
      </c>
      <c r="AU162" s="22">
        <v>12361.646000000001</v>
      </c>
      <c r="AV162" s="22">
        <v>12532.612999999999</v>
      </c>
      <c r="AW162" s="22">
        <v>12704.210999999999</v>
      </c>
      <c r="AX162" s="22">
        <v>12876.073</v>
      </c>
      <c r="AY162" s="22">
        <v>12876.073</v>
      </c>
      <c r="AZ162" s="22">
        <v>12876.073</v>
      </c>
      <c r="BA162" s="22">
        <v>12876.073</v>
      </c>
      <c r="BB162" s="22">
        <v>12876.073</v>
      </c>
      <c r="BC162" s="22">
        <v>12876.073</v>
      </c>
      <c r="BD162" s="22">
        <v>12876.073</v>
      </c>
      <c r="BE162" s="22">
        <v>12876.073</v>
      </c>
      <c r="BF162" s="22">
        <v>12876.073</v>
      </c>
      <c r="BG162" s="22">
        <v>12876.073</v>
      </c>
      <c r="BH162" s="22">
        <v>12876.073</v>
      </c>
    </row>
    <row r="163" spans="1:60" x14ac:dyDescent="0.2">
      <c r="A163" t="s">
        <v>651</v>
      </c>
      <c r="B163" t="s">
        <v>622</v>
      </c>
      <c r="C163" t="s">
        <v>619</v>
      </c>
      <c r="D163" t="s">
        <v>653</v>
      </c>
      <c r="E163" t="s">
        <v>653</v>
      </c>
      <c r="F163" t="s">
        <v>653</v>
      </c>
      <c r="G163" t="s">
        <v>653</v>
      </c>
      <c r="H163" t="s">
        <v>654</v>
      </c>
      <c r="I163" t="s">
        <v>652</v>
      </c>
      <c r="J163" s="22">
        <v>2034.819</v>
      </c>
      <c r="K163" s="22">
        <v>2042.8420000000001</v>
      </c>
      <c r="L163" s="22">
        <v>2048.9279999999999</v>
      </c>
      <c r="M163" s="22">
        <v>2053.4259999999999</v>
      </c>
      <c r="N163" s="22">
        <v>2057.047</v>
      </c>
      <c r="O163" s="22">
        <v>2060.2719999999999</v>
      </c>
      <c r="P163" s="22">
        <v>2063.145</v>
      </c>
      <c r="Q163" s="22">
        <v>2065.4580000000001</v>
      </c>
      <c r="R163" s="22">
        <v>2067.3780000000002</v>
      </c>
      <c r="S163" s="22">
        <v>2069.0929999999998</v>
      </c>
      <c r="T163" s="22">
        <v>2070.739</v>
      </c>
      <c r="U163" s="22">
        <v>2072.3829999999998</v>
      </c>
      <c r="V163" s="22">
        <v>2074.0360000000001</v>
      </c>
      <c r="W163" s="22">
        <v>2075.739</v>
      </c>
      <c r="X163" s="22">
        <v>2077.4949999999999</v>
      </c>
      <c r="Y163" s="22">
        <v>2079.308</v>
      </c>
      <c r="Z163" s="22">
        <v>2081.2060000000001</v>
      </c>
      <c r="AA163" s="22">
        <v>2083.16</v>
      </c>
      <c r="AB163" s="22">
        <v>2085.0509999999999</v>
      </c>
      <c r="AC163" s="22">
        <v>2086.7199999999998</v>
      </c>
      <c r="AD163" s="22">
        <v>2088.0349999999999</v>
      </c>
      <c r="AE163" s="22">
        <v>2088.9549999999999</v>
      </c>
      <c r="AF163" s="22">
        <v>2089.4720000000002</v>
      </c>
      <c r="AG163" s="22">
        <v>2089.5549999999998</v>
      </c>
      <c r="AH163" s="22">
        <v>2089.1750000000002</v>
      </c>
      <c r="AI163" s="22">
        <v>2088.3359999999998</v>
      </c>
      <c r="AJ163" s="22">
        <v>2086.9859999999999</v>
      </c>
      <c r="AK163" s="22">
        <v>2085.13</v>
      </c>
      <c r="AL163" s="22">
        <v>2082.7469999999998</v>
      </c>
      <c r="AM163" s="22">
        <v>2079.826</v>
      </c>
      <c r="AN163" s="22">
        <v>2076.35</v>
      </c>
      <c r="AO163" s="22">
        <v>2072.3319999999999</v>
      </c>
      <c r="AP163" s="22">
        <v>2067.7759999999998</v>
      </c>
      <c r="AQ163" s="22">
        <v>2062.712</v>
      </c>
      <c r="AR163" s="22">
        <v>2057.1660000000002</v>
      </c>
      <c r="AS163" s="22">
        <v>2051.17</v>
      </c>
      <c r="AT163" s="22">
        <v>2044.7429999999999</v>
      </c>
      <c r="AU163" s="22">
        <v>2037.913</v>
      </c>
      <c r="AV163" s="22">
        <v>2030.7249999999999</v>
      </c>
      <c r="AW163" s="22">
        <v>2023.251</v>
      </c>
      <c r="AX163" s="22">
        <v>2015.548</v>
      </c>
      <c r="AY163" s="22">
        <v>2015.548</v>
      </c>
      <c r="AZ163" s="22">
        <v>2015.548</v>
      </c>
      <c r="BA163" s="22">
        <v>2015.548</v>
      </c>
      <c r="BB163" s="22">
        <v>2015.548</v>
      </c>
      <c r="BC163" s="22">
        <v>2015.548</v>
      </c>
      <c r="BD163" s="22">
        <v>2015.548</v>
      </c>
      <c r="BE163" s="22">
        <v>2015.548</v>
      </c>
      <c r="BF163" s="22">
        <v>2015.548</v>
      </c>
      <c r="BG163" s="22">
        <v>2015.548</v>
      </c>
      <c r="BH163" s="22">
        <v>2015.548</v>
      </c>
    </row>
    <row r="164" spans="1:60" x14ac:dyDescent="0.2">
      <c r="A164" t="s">
        <v>651</v>
      </c>
      <c r="B164" t="s">
        <v>622</v>
      </c>
      <c r="C164" t="s">
        <v>570</v>
      </c>
      <c r="D164" t="s">
        <v>653</v>
      </c>
      <c r="E164" t="s">
        <v>653</v>
      </c>
      <c r="F164" t="s">
        <v>653</v>
      </c>
      <c r="G164" t="s">
        <v>653</v>
      </c>
      <c r="H164" t="s">
        <v>654</v>
      </c>
      <c r="I164" t="s">
        <v>652</v>
      </c>
      <c r="J164" s="22">
        <v>62958.021000000001</v>
      </c>
      <c r="K164" s="22">
        <v>63543.322</v>
      </c>
      <c r="L164" s="22">
        <v>64073.163999999997</v>
      </c>
      <c r="M164" s="22">
        <v>64554.951999999997</v>
      </c>
      <c r="N164" s="22">
        <v>65002.231</v>
      </c>
      <c r="O164" s="22">
        <v>65425.47</v>
      </c>
      <c r="P164" s="22">
        <v>65824.164000000004</v>
      </c>
      <c r="Q164" s="22">
        <v>66195.615000000005</v>
      </c>
      <c r="R164" s="22">
        <v>66545.759999999995</v>
      </c>
      <c r="S164" s="22">
        <v>66881.866999999998</v>
      </c>
      <c r="T164" s="22">
        <v>67208.808000000005</v>
      </c>
      <c r="U164" s="22">
        <v>67530.13</v>
      </c>
      <c r="V164" s="22">
        <v>67843.979000000007</v>
      </c>
      <c r="W164" s="22">
        <v>68143.065000000002</v>
      </c>
      <c r="X164" s="22">
        <v>68416.771999999997</v>
      </c>
      <c r="Y164" s="22">
        <v>68657.600000000006</v>
      </c>
      <c r="Z164" s="22">
        <v>68863.513999999996</v>
      </c>
      <c r="AA164" s="22">
        <v>69037.513000000006</v>
      </c>
      <c r="AB164" s="22">
        <v>69183.172999999995</v>
      </c>
      <c r="AC164" s="22">
        <v>69306.16</v>
      </c>
      <c r="AD164" s="22">
        <v>69410.868000000002</v>
      </c>
      <c r="AE164" s="22">
        <v>69498.123999999996</v>
      </c>
      <c r="AF164" s="22">
        <v>69567.505000000005</v>
      </c>
      <c r="AG164" s="22">
        <v>69620.740000000005</v>
      </c>
      <c r="AH164" s="22">
        <v>69659.623000000007</v>
      </c>
      <c r="AI164" s="22">
        <v>69685.486000000004</v>
      </c>
      <c r="AJ164" s="22">
        <v>69699.232999999993</v>
      </c>
      <c r="AK164" s="22">
        <v>69700.972999999998</v>
      </c>
      <c r="AL164" s="22">
        <v>69690.111999999994</v>
      </c>
      <c r="AM164" s="22">
        <v>69665.505999999994</v>
      </c>
      <c r="AN164" s="22">
        <v>69626.212</v>
      </c>
      <c r="AO164" s="22">
        <v>69572.239000000001</v>
      </c>
      <c r="AP164" s="22">
        <v>69503.582999999999</v>
      </c>
      <c r="AQ164" s="22">
        <v>69419.331000000006</v>
      </c>
      <c r="AR164" s="22">
        <v>69318.316000000006</v>
      </c>
      <c r="AS164" s="22">
        <v>69199.657999999996</v>
      </c>
      <c r="AT164" s="22">
        <v>69063.054000000004</v>
      </c>
      <c r="AU164" s="22">
        <v>68908.558999999994</v>
      </c>
      <c r="AV164" s="22">
        <v>68736.188999999998</v>
      </c>
      <c r="AW164" s="22">
        <v>68546.100000000006</v>
      </c>
      <c r="AX164" s="22">
        <v>68338.474000000002</v>
      </c>
      <c r="AY164" s="22">
        <v>68338.474000000002</v>
      </c>
      <c r="AZ164" s="22">
        <v>68338.474000000002</v>
      </c>
      <c r="BA164" s="22">
        <v>68338.474000000002</v>
      </c>
      <c r="BB164" s="22">
        <v>68338.474000000002</v>
      </c>
      <c r="BC164" s="22">
        <v>68338.474000000002</v>
      </c>
      <c r="BD164" s="22">
        <v>68338.474000000002</v>
      </c>
      <c r="BE164" s="22">
        <v>68338.474000000002</v>
      </c>
      <c r="BF164" s="22">
        <v>68338.474000000002</v>
      </c>
      <c r="BG164" s="22">
        <v>68338.474000000002</v>
      </c>
      <c r="BH164" s="22">
        <v>68338.474000000002</v>
      </c>
    </row>
    <row r="165" spans="1:60" x14ac:dyDescent="0.2">
      <c r="A165" t="s">
        <v>651</v>
      </c>
      <c r="B165" t="s">
        <v>622</v>
      </c>
      <c r="C165" t="s">
        <v>571</v>
      </c>
      <c r="D165" t="s">
        <v>653</v>
      </c>
      <c r="E165" t="s">
        <v>653</v>
      </c>
      <c r="F165" t="s">
        <v>653</v>
      </c>
      <c r="G165" t="s">
        <v>653</v>
      </c>
      <c r="H165" t="s">
        <v>654</v>
      </c>
      <c r="I165" t="s">
        <v>652</v>
      </c>
      <c r="J165" s="22">
        <v>4970.3670000000002</v>
      </c>
      <c r="K165" s="22">
        <v>5111.7700000000004</v>
      </c>
      <c r="L165" s="22">
        <v>5251.4719999999998</v>
      </c>
      <c r="M165" s="22">
        <v>5391.4009999999998</v>
      </c>
      <c r="N165" s="22">
        <v>5534.598</v>
      </c>
      <c r="O165" s="22">
        <v>5683.268</v>
      </c>
      <c r="P165" s="22">
        <v>5837.7920000000004</v>
      </c>
      <c r="Q165" s="22">
        <v>5997.3850000000002</v>
      </c>
      <c r="R165" s="22">
        <v>6161.7960000000003</v>
      </c>
      <c r="S165" s="22">
        <v>6330.4719999999998</v>
      </c>
      <c r="T165" s="22">
        <v>6502.9520000000002</v>
      </c>
      <c r="U165" s="22">
        <v>6679.2820000000002</v>
      </c>
      <c r="V165" s="22">
        <v>6859.482</v>
      </c>
      <c r="W165" s="22">
        <v>7042.9480000000003</v>
      </c>
      <c r="X165" s="22">
        <v>7228.915</v>
      </c>
      <c r="Y165" s="22">
        <v>7416.8019999999997</v>
      </c>
      <c r="Z165" s="22">
        <v>7606.3739999999998</v>
      </c>
      <c r="AA165" s="22">
        <v>7797.6940000000004</v>
      </c>
      <c r="AB165" s="22">
        <v>7990.9260000000004</v>
      </c>
      <c r="AC165" s="22">
        <v>8186.384</v>
      </c>
      <c r="AD165" s="22">
        <v>8384.2909999999993</v>
      </c>
      <c r="AE165" s="22">
        <v>8584.6270000000004</v>
      </c>
      <c r="AF165" s="22">
        <v>8787.3340000000007</v>
      </c>
      <c r="AG165" s="22">
        <v>8992.5750000000007</v>
      </c>
      <c r="AH165" s="22">
        <v>9200.5310000000009</v>
      </c>
      <c r="AI165" s="22">
        <v>9411.3559999999998</v>
      </c>
      <c r="AJ165" s="22">
        <v>9625.0679999999993</v>
      </c>
      <c r="AK165" s="22">
        <v>9841.6039999999994</v>
      </c>
      <c r="AL165" s="22">
        <v>10060.882</v>
      </c>
      <c r="AM165" s="22">
        <v>10282.798000000001</v>
      </c>
      <c r="AN165" s="22">
        <v>10507.241</v>
      </c>
      <c r="AO165" s="22">
        <v>10734.128000000001</v>
      </c>
      <c r="AP165" s="22">
        <v>10963.365</v>
      </c>
      <c r="AQ165" s="22">
        <v>11194.772999999999</v>
      </c>
      <c r="AR165" s="22">
        <v>11428.165000000001</v>
      </c>
      <c r="AS165" s="22">
        <v>11663.343000000001</v>
      </c>
      <c r="AT165" s="22">
        <v>11900.152</v>
      </c>
      <c r="AU165" s="22">
        <v>12138.472</v>
      </c>
      <c r="AV165" s="22">
        <v>12378.124</v>
      </c>
      <c r="AW165" s="22">
        <v>12618.921</v>
      </c>
      <c r="AX165" s="22">
        <v>12860.688</v>
      </c>
      <c r="AY165" s="22">
        <v>12860.688</v>
      </c>
      <c r="AZ165" s="22">
        <v>12860.688</v>
      </c>
      <c r="BA165" s="22">
        <v>12860.688</v>
      </c>
      <c r="BB165" s="22">
        <v>12860.688</v>
      </c>
      <c r="BC165" s="22">
        <v>12860.688</v>
      </c>
      <c r="BD165" s="22">
        <v>12860.688</v>
      </c>
      <c r="BE165" s="22">
        <v>12860.688</v>
      </c>
      <c r="BF165" s="22">
        <v>12860.688</v>
      </c>
      <c r="BG165" s="22">
        <v>12860.688</v>
      </c>
      <c r="BH165" s="22">
        <v>12860.688</v>
      </c>
    </row>
    <row r="166" spans="1:60" x14ac:dyDescent="0.2">
      <c r="A166" t="s">
        <v>651</v>
      </c>
      <c r="B166" t="s">
        <v>622</v>
      </c>
      <c r="C166" t="s">
        <v>572</v>
      </c>
      <c r="D166" t="s">
        <v>653</v>
      </c>
      <c r="E166" t="s">
        <v>653</v>
      </c>
      <c r="F166" t="s">
        <v>653</v>
      </c>
      <c r="G166" t="s">
        <v>653</v>
      </c>
      <c r="H166" t="s">
        <v>654</v>
      </c>
      <c r="I166" t="s">
        <v>652</v>
      </c>
      <c r="J166" s="22">
        <v>98.081999999999994</v>
      </c>
      <c r="K166" s="22">
        <v>98.611000000000004</v>
      </c>
      <c r="L166" s="22">
        <v>99.183999999999997</v>
      </c>
      <c r="M166" s="22">
        <v>99.789000000000001</v>
      </c>
      <c r="N166" s="22">
        <v>100.40600000000001</v>
      </c>
      <c r="O166" s="22">
        <v>101.041</v>
      </c>
      <c r="P166" s="22">
        <v>101.68899999999999</v>
      </c>
      <c r="Q166" s="22">
        <v>102.357</v>
      </c>
      <c r="R166" s="22">
        <v>103.005</v>
      </c>
      <c r="S166" s="22">
        <v>103.604</v>
      </c>
      <c r="T166" s="22">
        <v>104.137</v>
      </c>
      <c r="U166" s="22">
        <v>104.577</v>
      </c>
      <c r="V166" s="22">
        <v>104.95099999999999</v>
      </c>
      <c r="W166" s="22">
        <v>105.328</v>
      </c>
      <c r="X166" s="22">
        <v>105.782</v>
      </c>
      <c r="Y166" s="22">
        <v>106.364</v>
      </c>
      <c r="Z166" s="22">
        <v>107.122</v>
      </c>
      <c r="AA166" s="22">
        <v>108.02</v>
      </c>
      <c r="AB166" s="22">
        <v>109.008</v>
      </c>
      <c r="AC166" s="22">
        <v>110.041</v>
      </c>
      <c r="AD166" s="22">
        <v>111.03700000000001</v>
      </c>
      <c r="AE166" s="22">
        <v>111.99299999999999</v>
      </c>
      <c r="AF166" s="22">
        <v>112.93300000000001</v>
      </c>
      <c r="AG166" s="22">
        <v>113.867</v>
      </c>
      <c r="AH166" s="22">
        <v>114.81</v>
      </c>
      <c r="AI166" s="22">
        <v>115.79300000000001</v>
      </c>
      <c r="AJ166" s="22">
        <v>116.806</v>
      </c>
      <c r="AK166" s="22">
        <v>117.83799999999999</v>
      </c>
      <c r="AL166" s="22">
        <v>118.902</v>
      </c>
      <c r="AM166" s="22">
        <v>119.967</v>
      </c>
      <c r="AN166" s="22">
        <v>121.05500000000001</v>
      </c>
      <c r="AO166" s="22">
        <v>122.155</v>
      </c>
      <c r="AP166" s="22">
        <v>123.261</v>
      </c>
      <c r="AQ166" s="22">
        <v>124.378</v>
      </c>
      <c r="AR166" s="22">
        <v>125.489</v>
      </c>
      <c r="AS166" s="22">
        <v>126.596</v>
      </c>
      <c r="AT166" s="22">
        <v>127.696</v>
      </c>
      <c r="AU166" s="22">
        <v>128.77799999999999</v>
      </c>
      <c r="AV166" s="22">
        <v>129.84800000000001</v>
      </c>
      <c r="AW166" s="22">
        <v>130.88900000000001</v>
      </c>
      <c r="AX166" s="22">
        <v>131.90600000000001</v>
      </c>
      <c r="AY166" s="22">
        <v>131.90600000000001</v>
      </c>
      <c r="AZ166" s="22">
        <v>131.90600000000001</v>
      </c>
      <c r="BA166" s="22">
        <v>131.90600000000001</v>
      </c>
      <c r="BB166" s="22">
        <v>131.90600000000001</v>
      </c>
      <c r="BC166" s="22">
        <v>131.90600000000001</v>
      </c>
      <c r="BD166" s="22">
        <v>131.90600000000001</v>
      </c>
      <c r="BE166" s="22">
        <v>131.90600000000001</v>
      </c>
      <c r="BF166" s="22">
        <v>131.90600000000001</v>
      </c>
      <c r="BG166" s="22">
        <v>131.90600000000001</v>
      </c>
      <c r="BH166" s="22">
        <v>131.90600000000001</v>
      </c>
    </row>
    <row r="167" spans="1:60" x14ac:dyDescent="0.2">
      <c r="A167" t="s">
        <v>651</v>
      </c>
      <c r="B167" t="s">
        <v>622</v>
      </c>
      <c r="C167" t="s">
        <v>620</v>
      </c>
      <c r="D167" t="s">
        <v>653</v>
      </c>
      <c r="E167" t="s">
        <v>653</v>
      </c>
      <c r="F167" t="s">
        <v>653</v>
      </c>
      <c r="G167" t="s">
        <v>653</v>
      </c>
      <c r="H167" t="s">
        <v>654</v>
      </c>
      <c r="I167" t="s">
        <v>652</v>
      </c>
      <c r="J167" s="22">
        <v>1267.9839999999999</v>
      </c>
      <c r="K167" s="22">
        <v>1272.3800000000001</v>
      </c>
      <c r="L167" s="22">
        <v>1277.837</v>
      </c>
      <c r="M167" s="22">
        <v>1284.0519999999999</v>
      </c>
      <c r="N167" s="22">
        <v>1290.5350000000001</v>
      </c>
      <c r="O167" s="22">
        <v>1296.934</v>
      </c>
      <c r="P167" s="22">
        <v>1303.144</v>
      </c>
      <c r="Q167" s="22">
        <v>1309.26</v>
      </c>
      <c r="R167" s="22">
        <v>1315.3720000000001</v>
      </c>
      <c r="S167" s="22">
        <v>1321.6179999999999</v>
      </c>
      <c r="T167" s="22">
        <v>1328.1</v>
      </c>
      <c r="U167" s="22">
        <v>1334.788</v>
      </c>
      <c r="V167" s="22">
        <v>1341.588</v>
      </c>
      <c r="W167" s="22">
        <v>1348.248</v>
      </c>
      <c r="X167" s="22">
        <v>1354.4929999999999</v>
      </c>
      <c r="Y167" s="22">
        <v>1360.0920000000001</v>
      </c>
      <c r="Z167" s="22">
        <v>1364.962</v>
      </c>
      <c r="AA167" s="22">
        <v>1369.125</v>
      </c>
      <c r="AB167" s="22">
        <v>1372.598</v>
      </c>
      <c r="AC167" s="22">
        <v>1375.443</v>
      </c>
      <c r="AD167" s="22">
        <v>1377.729</v>
      </c>
      <c r="AE167" s="22">
        <v>1379.4179999999999</v>
      </c>
      <c r="AF167" s="22">
        <v>1380.527</v>
      </c>
      <c r="AG167" s="22">
        <v>1381.0809999999999</v>
      </c>
      <c r="AH167" s="22">
        <v>1381.1610000000001</v>
      </c>
      <c r="AI167" s="22">
        <v>1380.806</v>
      </c>
      <c r="AJ167" s="22">
        <v>1380.0530000000001</v>
      </c>
      <c r="AK167" s="22">
        <v>1378.913</v>
      </c>
      <c r="AL167" s="22">
        <v>1377.4380000000001</v>
      </c>
      <c r="AM167" s="22">
        <v>1375.6669999999999</v>
      </c>
      <c r="AN167" s="22">
        <v>1373.6590000000001</v>
      </c>
      <c r="AO167" s="22">
        <v>1371.432</v>
      </c>
      <c r="AP167" s="22">
        <v>1369.0029999999999</v>
      </c>
      <c r="AQ167" s="22">
        <v>1366.384</v>
      </c>
      <c r="AR167" s="22">
        <v>1363.585</v>
      </c>
      <c r="AS167" s="22">
        <v>1360.624</v>
      </c>
      <c r="AT167" s="22">
        <v>1357.502</v>
      </c>
      <c r="AU167" s="22">
        <v>1354.2339999999999</v>
      </c>
      <c r="AV167" s="22">
        <v>1350.8030000000001</v>
      </c>
      <c r="AW167" s="22">
        <v>1347.2190000000001</v>
      </c>
      <c r="AX167" s="22">
        <v>1343.4690000000001</v>
      </c>
      <c r="AY167" s="22">
        <v>1343.4690000000001</v>
      </c>
      <c r="AZ167" s="22">
        <v>1343.4690000000001</v>
      </c>
      <c r="BA167" s="22">
        <v>1343.4690000000001</v>
      </c>
      <c r="BB167" s="22">
        <v>1343.4690000000001</v>
      </c>
      <c r="BC167" s="22">
        <v>1343.4690000000001</v>
      </c>
      <c r="BD167" s="22">
        <v>1343.4690000000001</v>
      </c>
      <c r="BE167" s="22">
        <v>1343.4690000000001</v>
      </c>
      <c r="BF167" s="22">
        <v>1343.4690000000001</v>
      </c>
      <c r="BG167" s="22">
        <v>1343.4690000000001</v>
      </c>
      <c r="BH167" s="22">
        <v>1343.4690000000001</v>
      </c>
    </row>
    <row r="168" spans="1:60" x14ac:dyDescent="0.2">
      <c r="A168" t="s">
        <v>651</v>
      </c>
      <c r="B168" t="s">
        <v>622</v>
      </c>
      <c r="C168" t="s">
        <v>573</v>
      </c>
      <c r="D168" t="s">
        <v>653</v>
      </c>
      <c r="E168" t="s">
        <v>653</v>
      </c>
      <c r="F168" t="s">
        <v>653</v>
      </c>
      <c r="G168" t="s">
        <v>653</v>
      </c>
      <c r="H168" t="s">
        <v>654</v>
      </c>
      <c r="I168" t="s">
        <v>652</v>
      </c>
      <c r="J168" s="22">
        <v>9699.1970000000001</v>
      </c>
      <c r="K168" s="22">
        <v>9785.7009999999991</v>
      </c>
      <c r="L168" s="22">
        <v>9864.3259999999991</v>
      </c>
      <c r="M168" s="22">
        <v>9939.6779999999999</v>
      </c>
      <c r="N168" s="22">
        <v>10017.601000000001</v>
      </c>
      <c r="O168" s="22">
        <v>10102.482</v>
      </c>
      <c r="P168" s="22">
        <v>10196.136</v>
      </c>
      <c r="Q168" s="22">
        <v>10298.087</v>
      </c>
      <c r="R168" s="22">
        <v>10407.335999999999</v>
      </c>
      <c r="S168" s="22">
        <v>10521.834000000001</v>
      </c>
      <c r="T168" s="22">
        <v>10639.931</v>
      </c>
      <c r="U168" s="22">
        <v>10761.467000000001</v>
      </c>
      <c r="V168" s="22">
        <v>10886.668</v>
      </c>
      <c r="W168" s="22">
        <v>11014.558000000001</v>
      </c>
      <c r="X168" s="22">
        <v>11143.907999999999</v>
      </c>
      <c r="Y168" s="22">
        <v>11273.661</v>
      </c>
      <c r="Z168" s="22">
        <v>11403.248</v>
      </c>
      <c r="AA168" s="22">
        <v>11532.127</v>
      </c>
      <c r="AB168" s="22">
        <v>11659.174000000001</v>
      </c>
      <c r="AC168" s="22">
        <v>11783.168</v>
      </c>
      <c r="AD168" s="22">
        <v>11903.136</v>
      </c>
      <c r="AE168" s="22">
        <v>12018.513999999999</v>
      </c>
      <c r="AF168" s="22">
        <v>12129.081</v>
      </c>
      <c r="AG168" s="22">
        <v>12234.744000000001</v>
      </c>
      <c r="AH168" s="22">
        <v>12335.544</v>
      </c>
      <c r="AI168" s="22">
        <v>12431.566999999999</v>
      </c>
      <c r="AJ168" s="22">
        <v>12522.733</v>
      </c>
      <c r="AK168" s="22">
        <v>12609.003000000001</v>
      </c>
      <c r="AL168" s="22">
        <v>12690.652</v>
      </c>
      <c r="AM168" s="22">
        <v>12768.07</v>
      </c>
      <c r="AN168" s="22">
        <v>12841.615</v>
      </c>
      <c r="AO168" s="22">
        <v>12911.451999999999</v>
      </c>
      <c r="AP168" s="22">
        <v>12977.761</v>
      </c>
      <c r="AQ168" s="22">
        <v>13041.066000000001</v>
      </c>
      <c r="AR168" s="22">
        <v>13101.995999999999</v>
      </c>
      <c r="AS168" s="22">
        <v>13161.032999999999</v>
      </c>
      <c r="AT168" s="22">
        <v>13218.388000000001</v>
      </c>
      <c r="AU168" s="22">
        <v>13274.214</v>
      </c>
      <c r="AV168" s="22">
        <v>13328.717000000001</v>
      </c>
      <c r="AW168" s="22">
        <v>13382.109</v>
      </c>
      <c r="AX168" s="22">
        <v>13434.540999999999</v>
      </c>
      <c r="AY168" s="22">
        <v>13434.540999999999</v>
      </c>
      <c r="AZ168" s="22">
        <v>13434.540999999999</v>
      </c>
      <c r="BA168" s="22">
        <v>13434.540999999999</v>
      </c>
      <c r="BB168" s="22">
        <v>13434.540999999999</v>
      </c>
      <c r="BC168" s="22">
        <v>13434.540999999999</v>
      </c>
      <c r="BD168" s="22">
        <v>13434.540999999999</v>
      </c>
      <c r="BE168" s="22">
        <v>13434.540999999999</v>
      </c>
      <c r="BF168" s="22">
        <v>13434.540999999999</v>
      </c>
      <c r="BG168" s="22">
        <v>13434.540999999999</v>
      </c>
      <c r="BH168" s="22">
        <v>13434.540999999999</v>
      </c>
    </row>
    <row r="169" spans="1:60" x14ac:dyDescent="0.2">
      <c r="A169" t="s">
        <v>651</v>
      </c>
      <c r="B169" t="s">
        <v>622</v>
      </c>
      <c r="C169" t="s">
        <v>574</v>
      </c>
      <c r="D169" t="s">
        <v>653</v>
      </c>
      <c r="E169" t="s">
        <v>653</v>
      </c>
      <c r="F169" t="s">
        <v>653</v>
      </c>
      <c r="G169" t="s">
        <v>653</v>
      </c>
      <c r="H169" t="s">
        <v>654</v>
      </c>
      <c r="I169" t="s">
        <v>652</v>
      </c>
      <c r="J169" s="22">
        <v>63240.120999999999</v>
      </c>
      <c r="K169" s="22">
        <v>64191.474000000002</v>
      </c>
      <c r="L169" s="22">
        <v>65143.053999999996</v>
      </c>
      <c r="M169" s="22">
        <v>66085.803</v>
      </c>
      <c r="N169" s="22">
        <v>67007.854999999996</v>
      </c>
      <c r="O169" s="22">
        <v>67903.406000000003</v>
      </c>
      <c r="P169" s="22">
        <v>68763.404999999999</v>
      </c>
      <c r="Q169" s="22">
        <v>69597.281000000003</v>
      </c>
      <c r="R169" s="22">
        <v>70440.032000000007</v>
      </c>
      <c r="S169" s="22">
        <v>71339.184999999998</v>
      </c>
      <c r="T169" s="22">
        <v>72326.914000000004</v>
      </c>
      <c r="U169" s="22">
        <v>73409.455000000002</v>
      </c>
      <c r="V169" s="22">
        <v>74569.866999999998</v>
      </c>
      <c r="W169" s="22">
        <v>75787.332999999999</v>
      </c>
      <c r="X169" s="22">
        <v>77030.627999999997</v>
      </c>
      <c r="Y169" s="22">
        <v>78271.471999999994</v>
      </c>
      <c r="Z169" s="22">
        <v>79512.426000000007</v>
      </c>
      <c r="AA169" s="22">
        <v>80745.02</v>
      </c>
      <c r="AB169" s="22">
        <v>81916.870999999999</v>
      </c>
      <c r="AC169" s="22">
        <v>82961.804999999993</v>
      </c>
      <c r="AD169" s="22">
        <v>83835.75</v>
      </c>
      <c r="AE169" s="22">
        <v>84514.623000000007</v>
      </c>
      <c r="AF169" s="22">
        <v>85018.678</v>
      </c>
      <c r="AG169" s="22">
        <v>85404.04</v>
      </c>
      <c r="AH169" s="22">
        <v>85752.414000000004</v>
      </c>
      <c r="AI169" s="22">
        <v>86124.850999999995</v>
      </c>
      <c r="AJ169" s="22">
        <v>86538.217999999993</v>
      </c>
      <c r="AK169" s="22">
        <v>86980.347999999998</v>
      </c>
      <c r="AL169" s="22">
        <v>87448.212</v>
      </c>
      <c r="AM169" s="22">
        <v>87930.07</v>
      </c>
      <c r="AN169" s="22">
        <v>88416.608999999997</v>
      </c>
      <c r="AO169" s="22">
        <v>88911.982000000004</v>
      </c>
      <c r="AP169" s="22">
        <v>89420.635999999999</v>
      </c>
      <c r="AQ169" s="22">
        <v>89932.642000000007</v>
      </c>
      <c r="AR169" s="22">
        <v>90434.304999999993</v>
      </c>
      <c r="AS169" s="22">
        <v>90915.263999999996</v>
      </c>
      <c r="AT169" s="22">
        <v>91371.62</v>
      </c>
      <c r="AU169" s="22">
        <v>91804.61</v>
      </c>
      <c r="AV169" s="22">
        <v>92215.298999999999</v>
      </c>
      <c r="AW169" s="22">
        <v>92606.683999999994</v>
      </c>
      <c r="AX169" s="22">
        <v>92980.817999999999</v>
      </c>
      <c r="AY169" s="22">
        <v>92980.817999999999</v>
      </c>
      <c r="AZ169" s="22">
        <v>92980.817999999999</v>
      </c>
      <c r="BA169" s="22">
        <v>92980.817999999999</v>
      </c>
      <c r="BB169" s="22">
        <v>92980.817999999999</v>
      </c>
      <c r="BC169" s="22">
        <v>92980.817999999999</v>
      </c>
      <c r="BD169" s="22">
        <v>92980.817999999999</v>
      </c>
      <c r="BE169" s="22">
        <v>92980.817999999999</v>
      </c>
      <c r="BF169" s="22">
        <v>92980.817999999999</v>
      </c>
      <c r="BG169" s="22">
        <v>92980.817999999999</v>
      </c>
      <c r="BH169" s="22">
        <v>92980.817999999999</v>
      </c>
    </row>
    <row r="170" spans="1:60" x14ac:dyDescent="0.2">
      <c r="A170" t="s">
        <v>651</v>
      </c>
      <c r="B170" t="s">
        <v>622</v>
      </c>
      <c r="C170" t="s">
        <v>575</v>
      </c>
      <c r="D170" t="s">
        <v>653</v>
      </c>
      <c r="E170" t="s">
        <v>653</v>
      </c>
      <c r="F170" t="s">
        <v>653</v>
      </c>
      <c r="G170" t="s">
        <v>653</v>
      </c>
      <c r="H170" t="s">
        <v>654</v>
      </c>
      <c r="I170" t="s">
        <v>652</v>
      </c>
      <c r="J170" s="22">
        <v>4516.1310000000003</v>
      </c>
      <c r="K170" s="22">
        <v>4564.08</v>
      </c>
      <c r="L170" s="22">
        <v>4610.0020000000004</v>
      </c>
      <c r="M170" s="22">
        <v>4655.741</v>
      </c>
      <c r="N170" s="22">
        <v>4703.3980000000001</v>
      </c>
      <c r="O170" s="22">
        <v>4754.6409999999996</v>
      </c>
      <c r="P170" s="22">
        <v>4810.1049999999996</v>
      </c>
      <c r="Q170" s="22">
        <v>4870.1369999999997</v>
      </c>
      <c r="R170" s="22">
        <v>4935.7619999999997</v>
      </c>
      <c r="S170" s="22">
        <v>5007.95</v>
      </c>
      <c r="T170" s="22">
        <v>5087.21</v>
      </c>
      <c r="U170" s="22">
        <v>5174.0609999999997</v>
      </c>
      <c r="V170" s="22">
        <v>5267.8389999999999</v>
      </c>
      <c r="W170" s="22">
        <v>5366.277</v>
      </c>
      <c r="X170" s="22">
        <v>5466.241</v>
      </c>
      <c r="Y170" s="22">
        <v>5565.2839999999997</v>
      </c>
      <c r="Z170" s="22">
        <v>5662.5439999999999</v>
      </c>
      <c r="AA170" s="22">
        <v>5758.0749999999998</v>
      </c>
      <c r="AB170" s="22">
        <v>5851.4660000000003</v>
      </c>
      <c r="AC170" s="22">
        <v>5942.5609999999997</v>
      </c>
      <c r="AD170" s="22">
        <v>6031.1949999999997</v>
      </c>
      <c r="AE170" s="22">
        <v>6117.0110000000004</v>
      </c>
      <c r="AF170" s="22">
        <v>6199.732</v>
      </c>
      <c r="AG170" s="22">
        <v>6279.415</v>
      </c>
      <c r="AH170" s="22">
        <v>6356.2849999999999</v>
      </c>
      <c r="AI170" s="22">
        <v>6430.5439999999999</v>
      </c>
      <c r="AJ170" s="22">
        <v>6502.1970000000001</v>
      </c>
      <c r="AK170" s="22">
        <v>6571.3119999999999</v>
      </c>
      <c r="AL170" s="22">
        <v>6638.25</v>
      </c>
      <c r="AM170" s="22">
        <v>6703.4889999999996</v>
      </c>
      <c r="AN170" s="22">
        <v>6767.4179999999997</v>
      </c>
      <c r="AO170" s="22">
        <v>6830.1850000000004</v>
      </c>
      <c r="AP170" s="22">
        <v>6891.89</v>
      </c>
      <c r="AQ170" s="22">
        <v>6952.8130000000001</v>
      </c>
      <c r="AR170" s="22">
        <v>7013.2749999999996</v>
      </c>
      <c r="AS170" s="22">
        <v>7073.5039999999999</v>
      </c>
      <c r="AT170" s="22">
        <v>7133.5969999999998</v>
      </c>
      <c r="AU170" s="22">
        <v>7193.5479999999998</v>
      </c>
      <c r="AV170" s="22">
        <v>7253.2420000000002</v>
      </c>
      <c r="AW170" s="22">
        <v>7312.5050000000001</v>
      </c>
      <c r="AX170" s="22">
        <v>7371.1760000000004</v>
      </c>
      <c r="AY170" s="22">
        <v>7371.1760000000004</v>
      </c>
      <c r="AZ170" s="22">
        <v>7371.1760000000004</v>
      </c>
      <c r="BA170" s="22">
        <v>7371.1760000000004</v>
      </c>
      <c r="BB170" s="22">
        <v>7371.1760000000004</v>
      </c>
      <c r="BC170" s="22">
        <v>7371.1760000000004</v>
      </c>
      <c r="BD170" s="22">
        <v>7371.1760000000004</v>
      </c>
      <c r="BE170" s="22">
        <v>7371.1760000000004</v>
      </c>
      <c r="BF170" s="22">
        <v>7371.1760000000004</v>
      </c>
      <c r="BG170" s="22">
        <v>7371.1760000000004</v>
      </c>
      <c r="BH170" s="22">
        <v>7371.1760000000004</v>
      </c>
    </row>
    <row r="171" spans="1:60" x14ac:dyDescent="0.2">
      <c r="A171" t="s">
        <v>651</v>
      </c>
      <c r="B171" t="s">
        <v>622</v>
      </c>
      <c r="C171" t="s">
        <v>576</v>
      </c>
      <c r="D171" t="s">
        <v>653</v>
      </c>
      <c r="E171" t="s">
        <v>653</v>
      </c>
      <c r="F171" t="s">
        <v>653</v>
      </c>
      <c r="G171" t="s">
        <v>653</v>
      </c>
      <c r="H171" t="s">
        <v>654</v>
      </c>
      <c r="I171" t="s">
        <v>652</v>
      </c>
      <c r="J171" s="22">
        <v>24039.274000000001</v>
      </c>
      <c r="K171" s="22">
        <v>24854.892</v>
      </c>
      <c r="L171" s="22">
        <v>25718.047999999999</v>
      </c>
      <c r="M171" s="22">
        <v>26624.82</v>
      </c>
      <c r="N171" s="22">
        <v>27568.436000000002</v>
      </c>
      <c r="O171" s="22">
        <v>28543.94</v>
      </c>
      <c r="P171" s="22">
        <v>29550.662</v>
      </c>
      <c r="Q171" s="22">
        <v>30590.487000000001</v>
      </c>
      <c r="R171" s="22">
        <v>31663.896000000001</v>
      </c>
      <c r="S171" s="22">
        <v>32771.894999999997</v>
      </c>
      <c r="T171" s="22">
        <v>33915.133000000002</v>
      </c>
      <c r="U171" s="22">
        <v>35093.648000000001</v>
      </c>
      <c r="V171" s="22">
        <v>36306.796000000002</v>
      </c>
      <c r="W171" s="22">
        <v>37553.726000000002</v>
      </c>
      <c r="X171" s="22">
        <v>38833.338000000003</v>
      </c>
      <c r="Y171" s="22">
        <v>40144.870000000003</v>
      </c>
      <c r="Z171" s="22">
        <v>41487.964999999997</v>
      </c>
      <c r="AA171" s="22">
        <v>42862.957999999999</v>
      </c>
      <c r="AB171" s="22">
        <v>44270.563000000002</v>
      </c>
      <c r="AC171" s="22">
        <v>45711.874000000003</v>
      </c>
      <c r="AD171" s="22">
        <v>47187.703000000001</v>
      </c>
      <c r="AE171" s="22">
        <v>48698.086000000003</v>
      </c>
      <c r="AF171" s="22">
        <v>50242.802000000003</v>
      </c>
      <c r="AG171" s="22">
        <v>51822.127999999997</v>
      </c>
      <c r="AH171" s="22">
        <v>53436.321000000004</v>
      </c>
      <c r="AI171" s="22">
        <v>55085.46</v>
      </c>
      <c r="AJ171" s="22">
        <v>56769.411999999997</v>
      </c>
      <c r="AK171" s="22">
        <v>58487.747000000003</v>
      </c>
      <c r="AL171" s="22">
        <v>60239.885000000002</v>
      </c>
      <c r="AM171" s="22">
        <v>62025.010999999999</v>
      </c>
      <c r="AN171" s="22">
        <v>63842.36</v>
      </c>
      <c r="AO171" s="22">
        <v>65691.399999999994</v>
      </c>
      <c r="AP171" s="22">
        <v>67571.501999999993</v>
      </c>
      <c r="AQ171" s="22">
        <v>69481.538</v>
      </c>
      <c r="AR171" s="22">
        <v>71420.256999999998</v>
      </c>
      <c r="AS171" s="22">
        <v>73386.5</v>
      </c>
      <c r="AT171" s="22">
        <v>75379.411999999997</v>
      </c>
      <c r="AU171" s="22">
        <v>77398.346000000005</v>
      </c>
      <c r="AV171" s="22">
        <v>79442.649000000005</v>
      </c>
      <c r="AW171" s="22">
        <v>81511.732000000004</v>
      </c>
      <c r="AX171" s="22">
        <v>83604.960999999996</v>
      </c>
      <c r="AY171" s="22">
        <v>83604.960999999996</v>
      </c>
      <c r="AZ171" s="22">
        <v>83604.960999999996</v>
      </c>
      <c r="BA171" s="22">
        <v>83604.960999999996</v>
      </c>
      <c r="BB171" s="22">
        <v>83604.960999999996</v>
      </c>
      <c r="BC171" s="22">
        <v>83604.960999999996</v>
      </c>
      <c r="BD171" s="22">
        <v>83604.960999999996</v>
      </c>
      <c r="BE171" s="22">
        <v>83604.960999999996</v>
      </c>
      <c r="BF171" s="22">
        <v>83604.960999999996</v>
      </c>
      <c r="BG171" s="22">
        <v>83604.960999999996</v>
      </c>
      <c r="BH171" s="22">
        <v>83604.960999999996</v>
      </c>
    </row>
    <row r="172" spans="1:60" x14ac:dyDescent="0.2">
      <c r="A172" t="s">
        <v>651</v>
      </c>
      <c r="B172" t="s">
        <v>622</v>
      </c>
      <c r="C172" t="s">
        <v>577</v>
      </c>
      <c r="D172" t="s">
        <v>653</v>
      </c>
      <c r="E172" t="s">
        <v>653</v>
      </c>
      <c r="F172" t="s">
        <v>653</v>
      </c>
      <c r="G172" t="s">
        <v>653</v>
      </c>
      <c r="H172" t="s">
        <v>654</v>
      </c>
      <c r="I172" t="s">
        <v>652</v>
      </c>
      <c r="J172" s="22">
        <v>48840.074000000001</v>
      </c>
      <c r="K172" s="22">
        <v>48402.885000000002</v>
      </c>
      <c r="L172" s="22">
        <v>47979.591999999997</v>
      </c>
      <c r="M172" s="22">
        <v>47580.559000000001</v>
      </c>
      <c r="N172" s="22">
        <v>47215.966</v>
      </c>
      <c r="O172" s="22">
        <v>46892.163</v>
      </c>
      <c r="P172" s="22">
        <v>46616.389000000003</v>
      </c>
      <c r="Q172" s="22">
        <v>46386.355000000003</v>
      </c>
      <c r="R172" s="22">
        <v>46186.43</v>
      </c>
      <c r="S172" s="22">
        <v>45994.023999999998</v>
      </c>
      <c r="T172" s="22">
        <v>45792.500999999997</v>
      </c>
      <c r="U172" s="22">
        <v>45576.307000000001</v>
      </c>
      <c r="V172" s="22">
        <v>45349.332999999999</v>
      </c>
      <c r="W172" s="22">
        <v>45115.785000000003</v>
      </c>
      <c r="X172" s="22">
        <v>44883.425999999999</v>
      </c>
      <c r="Y172" s="22">
        <v>44657.703999999998</v>
      </c>
      <c r="Z172" s="22">
        <v>44438.625</v>
      </c>
      <c r="AA172" s="22">
        <v>44222.947</v>
      </c>
      <c r="AB172" s="22">
        <v>44009.214</v>
      </c>
      <c r="AC172" s="22">
        <v>43795.22</v>
      </c>
      <c r="AD172" s="22">
        <v>43579.233999999997</v>
      </c>
      <c r="AE172" s="22">
        <v>43360.97</v>
      </c>
      <c r="AF172" s="22">
        <v>43140.411</v>
      </c>
      <c r="AG172" s="22">
        <v>42916.330999999998</v>
      </c>
      <c r="AH172" s="22">
        <v>42687.381000000001</v>
      </c>
      <c r="AI172" s="22">
        <v>42452.646999999997</v>
      </c>
      <c r="AJ172" s="22">
        <v>42211.775000000001</v>
      </c>
      <c r="AK172" s="22">
        <v>41965.142999999996</v>
      </c>
      <c r="AL172" s="22">
        <v>41713.546999999999</v>
      </c>
      <c r="AM172" s="22">
        <v>41458.25</v>
      </c>
      <c r="AN172" s="22">
        <v>41200.374000000003</v>
      </c>
      <c r="AO172" s="22">
        <v>40940.211000000003</v>
      </c>
      <c r="AP172" s="22">
        <v>40678.209000000003</v>
      </c>
      <c r="AQ172" s="22">
        <v>40415.798999999999</v>
      </c>
      <c r="AR172" s="22">
        <v>40154.711000000003</v>
      </c>
      <c r="AS172" s="22">
        <v>39896.339999999997</v>
      </c>
      <c r="AT172" s="22">
        <v>39641.292000000001</v>
      </c>
      <c r="AU172" s="22">
        <v>39389.724999999999</v>
      </c>
      <c r="AV172" s="22">
        <v>39141.923000000003</v>
      </c>
      <c r="AW172" s="22">
        <v>38898.010999999999</v>
      </c>
      <c r="AX172" s="22">
        <v>38658.012999999999</v>
      </c>
      <c r="AY172" s="22">
        <v>38658.012999999999</v>
      </c>
      <c r="AZ172" s="22">
        <v>38658.012999999999</v>
      </c>
      <c r="BA172" s="22">
        <v>38658.012999999999</v>
      </c>
      <c r="BB172" s="22">
        <v>38658.012999999999</v>
      </c>
      <c r="BC172" s="22">
        <v>38658.012999999999</v>
      </c>
      <c r="BD172" s="22">
        <v>38658.012999999999</v>
      </c>
      <c r="BE172" s="22">
        <v>38658.012999999999</v>
      </c>
      <c r="BF172" s="22">
        <v>38658.012999999999</v>
      </c>
      <c r="BG172" s="22">
        <v>38658.012999999999</v>
      </c>
      <c r="BH172" s="22">
        <v>38658.012999999999</v>
      </c>
    </row>
    <row r="173" spans="1:60" x14ac:dyDescent="0.2">
      <c r="A173" t="s">
        <v>651</v>
      </c>
      <c r="B173" t="s">
        <v>622</v>
      </c>
      <c r="C173" t="s">
        <v>621</v>
      </c>
      <c r="D173" t="s">
        <v>653</v>
      </c>
      <c r="E173" t="s">
        <v>653</v>
      </c>
      <c r="F173" t="s">
        <v>653</v>
      </c>
      <c r="G173" t="s">
        <v>653</v>
      </c>
      <c r="H173" t="s">
        <v>654</v>
      </c>
      <c r="I173" t="s">
        <v>652</v>
      </c>
      <c r="J173" s="22">
        <v>3154.9250000000002</v>
      </c>
      <c r="K173" s="22">
        <v>3326.0320000000002</v>
      </c>
      <c r="L173" s="22">
        <v>3507.232</v>
      </c>
      <c r="M173" s="22">
        <v>3741.9319999999998</v>
      </c>
      <c r="N173" s="22">
        <v>4087.931</v>
      </c>
      <c r="O173" s="22">
        <v>4579.5619999999999</v>
      </c>
      <c r="P173" s="22">
        <v>5242.0320000000002</v>
      </c>
      <c r="Q173" s="22">
        <v>6044.067</v>
      </c>
      <c r="R173" s="22">
        <v>6894.2780000000002</v>
      </c>
      <c r="S173" s="22">
        <v>7666.393</v>
      </c>
      <c r="T173" s="22">
        <v>8270.6839999999993</v>
      </c>
      <c r="U173" s="22">
        <v>8672.4750000000004</v>
      </c>
      <c r="V173" s="22">
        <v>8900.4529999999995</v>
      </c>
      <c r="W173" s="22">
        <v>9006.2630000000008</v>
      </c>
      <c r="X173" s="22">
        <v>9070.8670000000002</v>
      </c>
      <c r="Y173" s="22">
        <v>9154.3019999999997</v>
      </c>
      <c r="Z173" s="22">
        <v>9269.6119999999992</v>
      </c>
      <c r="AA173" s="22">
        <v>9400.1450000000004</v>
      </c>
      <c r="AB173" s="22">
        <v>9541.6149999999998</v>
      </c>
      <c r="AC173" s="22">
        <v>9682.0879999999997</v>
      </c>
      <c r="AD173" s="22">
        <v>9813.17</v>
      </c>
      <c r="AE173" s="22">
        <v>9937.4789999999994</v>
      </c>
      <c r="AF173" s="22">
        <v>10061.874</v>
      </c>
      <c r="AG173" s="22">
        <v>10186.481</v>
      </c>
      <c r="AH173" s="22">
        <v>10311.025</v>
      </c>
      <c r="AI173" s="22">
        <v>10435.287</v>
      </c>
      <c r="AJ173" s="22">
        <v>10559.657999999999</v>
      </c>
      <c r="AK173" s="22">
        <v>10684.416999999999</v>
      </c>
      <c r="AL173" s="22">
        <v>10809.007</v>
      </c>
      <c r="AM173" s="22">
        <v>10932.594999999999</v>
      </c>
      <c r="AN173" s="22">
        <v>11054.579</v>
      </c>
      <c r="AO173" s="22">
        <v>11174.712</v>
      </c>
      <c r="AP173" s="22">
        <v>11293.171</v>
      </c>
      <c r="AQ173" s="22">
        <v>11410.288</v>
      </c>
      <c r="AR173" s="22">
        <v>11526.564</v>
      </c>
      <c r="AS173" s="22">
        <v>11642.334999999999</v>
      </c>
      <c r="AT173" s="22">
        <v>11757.634</v>
      </c>
      <c r="AU173" s="22">
        <v>11872.174999999999</v>
      </c>
      <c r="AV173" s="22">
        <v>11985.602000000001</v>
      </c>
      <c r="AW173" s="22">
        <v>12097.447</v>
      </c>
      <c r="AX173" s="22">
        <v>12207.333000000001</v>
      </c>
      <c r="AY173" s="22">
        <v>12207.333000000001</v>
      </c>
      <c r="AZ173" s="22">
        <v>12207.333000000001</v>
      </c>
      <c r="BA173" s="22">
        <v>12207.333000000001</v>
      </c>
      <c r="BB173" s="22">
        <v>12207.333000000001</v>
      </c>
      <c r="BC173" s="22">
        <v>12207.333000000001</v>
      </c>
      <c r="BD173" s="22">
        <v>12207.333000000001</v>
      </c>
      <c r="BE173" s="22">
        <v>12207.333000000001</v>
      </c>
      <c r="BF173" s="22">
        <v>12207.333000000001</v>
      </c>
      <c r="BG173" s="22">
        <v>12207.333000000001</v>
      </c>
      <c r="BH173" s="22">
        <v>12207.333000000001</v>
      </c>
    </row>
    <row r="174" spans="1:60" x14ac:dyDescent="0.2">
      <c r="A174" t="s">
        <v>651</v>
      </c>
      <c r="B174" t="s">
        <v>622</v>
      </c>
      <c r="C174" t="s">
        <v>622</v>
      </c>
      <c r="D174" t="s">
        <v>653</v>
      </c>
      <c r="E174" t="s">
        <v>653</v>
      </c>
      <c r="F174" t="s">
        <v>653</v>
      </c>
      <c r="G174" t="s">
        <v>653</v>
      </c>
      <c r="H174" t="s">
        <v>654</v>
      </c>
      <c r="I174" t="s">
        <v>652</v>
      </c>
      <c r="J174" s="22">
        <v>58950.847999999998</v>
      </c>
      <c r="K174" s="22">
        <v>59149.343000000001</v>
      </c>
      <c r="L174" s="22">
        <v>59348.953000000001</v>
      </c>
      <c r="M174" s="22">
        <v>59580.222000000002</v>
      </c>
      <c r="N174" s="22">
        <v>59884.127999999997</v>
      </c>
      <c r="O174" s="22">
        <v>60286.754000000001</v>
      </c>
      <c r="P174" s="22">
        <v>60802.800999999999</v>
      </c>
      <c r="Q174" s="22">
        <v>61414.66</v>
      </c>
      <c r="R174" s="22">
        <v>62076.220999999998</v>
      </c>
      <c r="S174" s="22">
        <v>62722.607000000004</v>
      </c>
      <c r="T174" s="22">
        <v>63306.843000000001</v>
      </c>
      <c r="U174" s="22">
        <v>63811.881999999998</v>
      </c>
      <c r="V174" s="22">
        <v>64250.33</v>
      </c>
      <c r="W174" s="22">
        <v>64641.11</v>
      </c>
      <c r="X174" s="22">
        <v>65015.686000000002</v>
      </c>
      <c r="Y174" s="22">
        <v>65397.08</v>
      </c>
      <c r="Z174" s="22">
        <v>65788.573999999993</v>
      </c>
      <c r="AA174" s="22">
        <v>66181.585000000006</v>
      </c>
      <c r="AB174" s="22">
        <v>66573.504000000001</v>
      </c>
      <c r="AC174" s="22">
        <v>66959.016000000003</v>
      </c>
      <c r="AD174" s="22">
        <v>67334.207999999999</v>
      </c>
      <c r="AE174" s="22">
        <v>67699.482999999993</v>
      </c>
      <c r="AF174" s="22">
        <v>68056.781000000003</v>
      </c>
      <c r="AG174" s="22">
        <v>68405.45</v>
      </c>
      <c r="AH174" s="22">
        <v>68744.697</v>
      </c>
      <c r="AI174" s="22">
        <v>69074.024999999994</v>
      </c>
      <c r="AJ174" s="22">
        <v>69393.332999999999</v>
      </c>
      <c r="AK174" s="22">
        <v>69702.92</v>
      </c>
      <c r="AL174" s="22">
        <v>70003.244000000006</v>
      </c>
      <c r="AM174" s="22">
        <v>70294.922000000006</v>
      </c>
      <c r="AN174" s="22">
        <v>70578.614000000001</v>
      </c>
      <c r="AO174" s="22">
        <v>70854.542000000001</v>
      </c>
      <c r="AP174" s="22">
        <v>71123.164999999994</v>
      </c>
      <c r="AQ174" s="22">
        <v>71385.607000000004</v>
      </c>
      <c r="AR174" s="22">
        <v>71643.248999999996</v>
      </c>
      <c r="AS174" s="22">
        <v>71897.214999999997</v>
      </c>
      <c r="AT174" s="22">
        <v>72147.951000000001</v>
      </c>
      <c r="AU174" s="22">
        <v>72395.653000000006</v>
      </c>
      <c r="AV174" s="22">
        <v>72640.822</v>
      </c>
      <c r="AW174" s="22">
        <v>72883.918999999994</v>
      </c>
      <c r="AX174" s="22">
        <v>73125.232999999993</v>
      </c>
      <c r="AY174" s="22">
        <v>73125.232999999993</v>
      </c>
      <c r="AZ174" s="22">
        <v>73125.232999999993</v>
      </c>
      <c r="BA174" s="22">
        <v>73125.232999999993</v>
      </c>
      <c r="BB174" s="22">
        <v>73125.232999999993</v>
      </c>
      <c r="BC174" s="22">
        <v>73125.232999999993</v>
      </c>
      <c r="BD174" s="22">
        <v>73125.232999999993</v>
      </c>
      <c r="BE174" s="22">
        <v>73125.232999999993</v>
      </c>
      <c r="BF174" s="22">
        <v>73125.232999999993</v>
      </c>
      <c r="BG174" s="22">
        <v>73125.232999999993</v>
      </c>
      <c r="BH174" s="22">
        <v>73125.232999999993</v>
      </c>
    </row>
    <row r="175" spans="1:60" x14ac:dyDescent="0.2">
      <c r="A175" t="s">
        <v>651</v>
      </c>
      <c r="B175" t="s">
        <v>622</v>
      </c>
      <c r="C175" t="s">
        <v>623</v>
      </c>
      <c r="D175" t="s">
        <v>653</v>
      </c>
      <c r="E175" t="s">
        <v>653</v>
      </c>
      <c r="F175" t="s">
        <v>653</v>
      </c>
      <c r="G175" t="s">
        <v>653</v>
      </c>
      <c r="H175" t="s">
        <v>654</v>
      </c>
      <c r="I175" t="s">
        <v>652</v>
      </c>
      <c r="J175" s="22">
        <v>34178.042000000001</v>
      </c>
      <c r="K175" s="22">
        <v>35117.019</v>
      </c>
      <c r="L175" s="22">
        <v>36105.807999999997</v>
      </c>
      <c r="M175" s="22">
        <v>37149.072</v>
      </c>
      <c r="N175" s="22">
        <v>38249.983999999997</v>
      </c>
      <c r="O175" s="22">
        <v>39410.544999999998</v>
      </c>
      <c r="P175" s="22">
        <v>40634.947999999997</v>
      </c>
      <c r="Q175" s="22">
        <v>41923.714999999997</v>
      </c>
      <c r="R175" s="22">
        <v>43270.144</v>
      </c>
      <c r="S175" s="22">
        <v>44664.231</v>
      </c>
      <c r="T175" s="22">
        <v>46098.591</v>
      </c>
      <c r="U175" s="22">
        <v>47570.902000000002</v>
      </c>
      <c r="V175" s="22">
        <v>49082.997000000003</v>
      </c>
      <c r="W175" s="22">
        <v>50636.595000000001</v>
      </c>
      <c r="X175" s="22">
        <v>52234.868999999999</v>
      </c>
      <c r="Y175" s="22">
        <v>53879.957000000002</v>
      </c>
      <c r="Z175" s="22">
        <v>55572.201000000001</v>
      </c>
      <c r="AA175" s="22">
        <v>57310.019</v>
      </c>
      <c r="AB175" s="22">
        <v>59091.392</v>
      </c>
      <c r="AC175" s="22">
        <v>60913.557000000001</v>
      </c>
      <c r="AD175" s="22">
        <v>62774.618999999999</v>
      </c>
      <c r="AE175" s="22">
        <v>64673.853999999999</v>
      </c>
      <c r="AF175" s="22">
        <v>66612.146999999997</v>
      </c>
      <c r="AG175" s="22">
        <v>68591.195999999996</v>
      </c>
      <c r="AH175" s="22">
        <v>70613.532000000007</v>
      </c>
      <c r="AI175" s="22">
        <v>72681.070000000007</v>
      </c>
      <c r="AJ175" s="22">
        <v>74794.077999999994</v>
      </c>
      <c r="AK175" s="22">
        <v>76952.217999999993</v>
      </c>
      <c r="AL175" s="22">
        <v>79155.997000000003</v>
      </c>
      <c r="AM175" s="22">
        <v>81405.88</v>
      </c>
      <c r="AN175" s="22">
        <v>83702.053</v>
      </c>
      <c r="AO175" s="22">
        <v>86044.557000000001</v>
      </c>
      <c r="AP175" s="22">
        <v>88432.937999999995</v>
      </c>
      <c r="AQ175" s="22">
        <v>90866.131999999998</v>
      </c>
      <c r="AR175" s="22">
        <v>93342.754000000001</v>
      </c>
      <c r="AS175" s="22">
        <v>95861.531000000003</v>
      </c>
      <c r="AT175" s="22">
        <v>98421.695999999996</v>
      </c>
      <c r="AU175" s="22">
        <v>101022.629</v>
      </c>
      <c r="AV175" s="22">
        <v>103663.322</v>
      </c>
      <c r="AW175" s="22">
        <v>106342.632</v>
      </c>
      <c r="AX175" s="22">
        <v>109059.518</v>
      </c>
      <c r="AY175" s="22">
        <v>109059.518</v>
      </c>
      <c r="AZ175" s="22">
        <v>109059.518</v>
      </c>
      <c r="BA175" s="22">
        <v>109059.518</v>
      </c>
      <c r="BB175" s="22">
        <v>109059.518</v>
      </c>
      <c r="BC175" s="22">
        <v>109059.518</v>
      </c>
      <c r="BD175" s="22">
        <v>109059.518</v>
      </c>
      <c r="BE175" s="22">
        <v>109059.518</v>
      </c>
      <c r="BF175" s="22">
        <v>109059.518</v>
      </c>
      <c r="BG175" s="22">
        <v>109059.518</v>
      </c>
      <c r="BH175" s="22">
        <v>109059.518</v>
      </c>
    </row>
    <row r="176" spans="1:60" x14ac:dyDescent="0.2">
      <c r="A176" t="s">
        <v>651</v>
      </c>
      <c r="B176" t="s">
        <v>622</v>
      </c>
      <c r="C176" t="s">
        <v>624</v>
      </c>
      <c r="D176" t="s">
        <v>653</v>
      </c>
      <c r="E176" t="s">
        <v>653</v>
      </c>
      <c r="F176" t="s">
        <v>653</v>
      </c>
      <c r="G176" t="s">
        <v>653</v>
      </c>
      <c r="H176" t="s">
        <v>654</v>
      </c>
      <c r="I176" t="s">
        <v>652</v>
      </c>
      <c r="J176" s="22">
        <v>281982.77799999999</v>
      </c>
      <c r="K176" s="22">
        <v>284852.391</v>
      </c>
      <c r="L176" s="22">
        <v>287506.84700000001</v>
      </c>
      <c r="M176" s="22">
        <v>290027.62400000001</v>
      </c>
      <c r="N176" s="22">
        <v>292539.32400000002</v>
      </c>
      <c r="O176" s="22">
        <v>295129.50099999999</v>
      </c>
      <c r="P176" s="22">
        <v>297827.35600000003</v>
      </c>
      <c r="Q176" s="22">
        <v>300595.17499999999</v>
      </c>
      <c r="R176" s="22">
        <v>303374.06699999998</v>
      </c>
      <c r="S176" s="22">
        <v>306076.36200000002</v>
      </c>
      <c r="T176" s="22">
        <v>308641.391</v>
      </c>
      <c r="U176" s="22">
        <v>311051.37300000002</v>
      </c>
      <c r="V176" s="22">
        <v>313335.42300000001</v>
      </c>
      <c r="W176" s="22">
        <v>315536.67599999998</v>
      </c>
      <c r="X176" s="22">
        <v>317718.77899999998</v>
      </c>
      <c r="Y176" s="22">
        <v>319929.16200000001</v>
      </c>
      <c r="Z176" s="22">
        <v>322179.60499999998</v>
      </c>
      <c r="AA176" s="22">
        <v>324459.46299999999</v>
      </c>
      <c r="AB176" s="22">
        <v>326766.74800000002</v>
      </c>
      <c r="AC176" s="22">
        <v>329093.11</v>
      </c>
      <c r="AD176" s="22">
        <v>331431.53399999999</v>
      </c>
      <c r="AE176" s="22">
        <v>333783.196</v>
      </c>
      <c r="AF176" s="22">
        <v>336149.71100000001</v>
      </c>
      <c r="AG176" s="22">
        <v>338523.71399999998</v>
      </c>
      <c r="AH176" s="22">
        <v>340895.34499999997</v>
      </c>
      <c r="AI176" s="22">
        <v>343255.84600000002</v>
      </c>
      <c r="AJ176" s="22">
        <v>345601.75300000003</v>
      </c>
      <c r="AK176" s="22">
        <v>347929.54100000003</v>
      </c>
      <c r="AL176" s="22">
        <v>350230.25900000002</v>
      </c>
      <c r="AM176" s="22">
        <v>352493.66499999998</v>
      </c>
      <c r="AN176" s="22">
        <v>354711.67</v>
      </c>
      <c r="AO176" s="22">
        <v>356879.946</v>
      </c>
      <c r="AP176" s="22">
        <v>358997.01500000001</v>
      </c>
      <c r="AQ176" s="22">
        <v>361061.61</v>
      </c>
      <c r="AR176" s="22">
        <v>363073.79</v>
      </c>
      <c r="AS176" s="22">
        <v>365033.87199999997</v>
      </c>
      <c r="AT176" s="22">
        <v>366941.64399999997</v>
      </c>
      <c r="AU176" s="22">
        <v>368797.15</v>
      </c>
      <c r="AV176" s="22">
        <v>370601.929</v>
      </c>
      <c r="AW176" s="22">
        <v>372358.21600000001</v>
      </c>
      <c r="AX176" s="22">
        <v>374068.75199999998</v>
      </c>
      <c r="AY176" s="22">
        <v>374068.75199999998</v>
      </c>
      <c r="AZ176" s="22">
        <v>374068.75199999998</v>
      </c>
      <c r="BA176" s="22">
        <v>374068.75199999998</v>
      </c>
      <c r="BB176" s="22">
        <v>374068.75199999998</v>
      </c>
      <c r="BC176" s="22">
        <v>374068.75199999998</v>
      </c>
      <c r="BD176" s="22">
        <v>374068.75199999998</v>
      </c>
      <c r="BE176" s="22">
        <v>374068.75199999998</v>
      </c>
      <c r="BF176" s="22">
        <v>374068.75199999998</v>
      </c>
      <c r="BG176" s="22">
        <v>374068.75199999998</v>
      </c>
      <c r="BH176" s="22">
        <v>374068.75199999998</v>
      </c>
    </row>
    <row r="177" spans="1:60" x14ac:dyDescent="0.2">
      <c r="A177" t="s">
        <v>651</v>
      </c>
      <c r="B177" t="s">
        <v>622</v>
      </c>
      <c r="C177" t="s">
        <v>578</v>
      </c>
      <c r="D177" t="s">
        <v>653</v>
      </c>
      <c r="E177" t="s">
        <v>653</v>
      </c>
      <c r="F177" t="s">
        <v>653</v>
      </c>
      <c r="G177" t="s">
        <v>653</v>
      </c>
      <c r="H177" t="s">
        <v>654</v>
      </c>
      <c r="I177" t="s">
        <v>652</v>
      </c>
      <c r="J177" s="22">
        <v>3321.2449999999999</v>
      </c>
      <c r="K177" s="22">
        <v>3327.1030000000001</v>
      </c>
      <c r="L177" s="22">
        <v>3327.7730000000001</v>
      </c>
      <c r="M177" s="22">
        <v>3325.6370000000002</v>
      </c>
      <c r="N177" s="22">
        <v>3324.096</v>
      </c>
      <c r="O177" s="22">
        <v>3325.6120000000001</v>
      </c>
      <c r="P177" s="22">
        <v>3331.0430000000001</v>
      </c>
      <c r="Q177" s="22">
        <v>3339.741</v>
      </c>
      <c r="R177" s="22">
        <v>3350.8240000000001</v>
      </c>
      <c r="S177" s="22">
        <v>3362.7550000000001</v>
      </c>
      <c r="T177" s="22">
        <v>3374.415</v>
      </c>
      <c r="U177" s="22">
        <v>3385.6239999999998</v>
      </c>
      <c r="V177" s="22">
        <v>3396.777</v>
      </c>
      <c r="W177" s="22">
        <v>3408.0050000000001</v>
      </c>
      <c r="X177" s="22">
        <v>3419.5459999999998</v>
      </c>
      <c r="Y177" s="22">
        <v>3431.5520000000001</v>
      </c>
      <c r="Z177" s="22">
        <v>3444.0059999999999</v>
      </c>
      <c r="AA177" s="22">
        <v>3456.75</v>
      </c>
      <c r="AB177" s="22">
        <v>3469.5509999999999</v>
      </c>
      <c r="AC177" s="22">
        <v>3482.1559999999999</v>
      </c>
      <c r="AD177" s="22">
        <v>3494.3870000000002</v>
      </c>
      <c r="AE177" s="22">
        <v>3506.1379999999999</v>
      </c>
      <c r="AF177" s="22">
        <v>3517.42</v>
      </c>
      <c r="AG177" s="22">
        <v>3528.2739999999999</v>
      </c>
      <c r="AH177" s="22">
        <v>3538.7559999999999</v>
      </c>
      <c r="AI177" s="22">
        <v>3548.9380000000001</v>
      </c>
      <c r="AJ177" s="22">
        <v>3558.8020000000001</v>
      </c>
      <c r="AK177" s="22">
        <v>3568.29</v>
      </c>
      <c r="AL177" s="22">
        <v>3577.3820000000001</v>
      </c>
      <c r="AM177" s="22">
        <v>3586.0610000000001</v>
      </c>
      <c r="AN177" s="22">
        <v>3594.299</v>
      </c>
      <c r="AO177" s="22">
        <v>3602.0740000000001</v>
      </c>
      <c r="AP177" s="22">
        <v>3609.4059999999999</v>
      </c>
      <c r="AQ177" s="22">
        <v>3616.268</v>
      </c>
      <c r="AR177" s="22">
        <v>3622.65</v>
      </c>
      <c r="AS177" s="22">
        <v>3628.5639999999999</v>
      </c>
      <c r="AT177" s="22">
        <v>3633.99</v>
      </c>
      <c r="AU177" s="22">
        <v>3638.9409999999998</v>
      </c>
      <c r="AV177" s="22">
        <v>3643.4090000000001</v>
      </c>
      <c r="AW177" s="22">
        <v>3647.413</v>
      </c>
      <c r="AX177" s="22">
        <v>3650.962</v>
      </c>
      <c r="AY177" s="22">
        <v>3650.962</v>
      </c>
      <c r="AZ177" s="22">
        <v>3650.962</v>
      </c>
      <c r="BA177" s="22">
        <v>3650.962</v>
      </c>
      <c r="BB177" s="22">
        <v>3650.962</v>
      </c>
      <c r="BC177" s="22">
        <v>3650.962</v>
      </c>
      <c r="BD177" s="22">
        <v>3650.962</v>
      </c>
      <c r="BE177" s="22">
        <v>3650.962</v>
      </c>
      <c r="BF177" s="22">
        <v>3650.962</v>
      </c>
      <c r="BG177" s="22">
        <v>3650.962</v>
      </c>
      <c r="BH177" s="22">
        <v>3650.962</v>
      </c>
    </row>
    <row r="178" spans="1:60" x14ac:dyDescent="0.2">
      <c r="A178" t="s">
        <v>651</v>
      </c>
      <c r="B178" t="s">
        <v>622</v>
      </c>
      <c r="C178" t="s">
        <v>579</v>
      </c>
      <c r="D178" t="s">
        <v>653</v>
      </c>
      <c r="E178" t="s">
        <v>653</v>
      </c>
      <c r="F178" t="s">
        <v>653</v>
      </c>
      <c r="G178" t="s">
        <v>653</v>
      </c>
      <c r="H178" t="s">
        <v>654</v>
      </c>
      <c r="I178" t="s">
        <v>652</v>
      </c>
      <c r="J178" s="22">
        <v>24848.92</v>
      </c>
      <c r="K178" s="22">
        <v>25188.526999999998</v>
      </c>
      <c r="L178" s="22">
        <v>25511.876</v>
      </c>
      <c r="M178" s="22">
        <v>25830.659</v>
      </c>
      <c r="N178" s="22">
        <v>26160.326000000001</v>
      </c>
      <c r="O178" s="22">
        <v>26512.184000000001</v>
      </c>
      <c r="P178" s="22">
        <v>26890.262999999999</v>
      </c>
      <c r="Q178" s="22">
        <v>27292.375</v>
      </c>
      <c r="R178" s="22">
        <v>27715.825000000001</v>
      </c>
      <c r="S178" s="22">
        <v>28155.306</v>
      </c>
      <c r="T178" s="22">
        <v>28606.294000000002</v>
      </c>
      <c r="U178" s="22">
        <v>29068.223999999998</v>
      </c>
      <c r="V178" s="22">
        <v>29540.819</v>
      </c>
      <c r="W178" s="22">
        <v>30019.734</v>
      </c>
      <c r="X178" s="22">
        <v>30499.617999999999</v>
      </c>
      <c r="Y178" s="22">
        <v>30976.021000000001</v>
      </c>
      <c r="Z178" s="22">
        <v>31446.794999999998</v>
      </c>
      <c r="AA178" s="22">
        <v>31910.641</v>
      </c>
      <c r="AB178" s="22">
        <v>32364.995999999999</v>
      </c>
      <c r="AC178" s="22">
        <v>32807.368000000002</v>
      </c>
      <c r="AD178" s="22">
        <v>33235.824999999997</v>
      </c>
      <c r="AE178" s="22">
        <v>33648.955999999998</v>
      </c>
      <c r="AF178" s="22">
        <v>34046.199999999997</v>
      </c>
      <c r="AG178" s="22">
        <v>34427.732000000004</v>
      </c>
      <c r="AH178" s="22">
        <v>34794.284</v>
      </c>
      <c r="AI178" s="22">
        <v>35146.616999999998</v>
      </c>
      <c r="AJ178" s="22">
        <v>35484.561999999998</v>
      </c>
      <c r="AK178" s="22">
        <v>35808.300000000003</v>
      </c>
      <c r="AL178" s="22">
        <v>36119.472999999998</v>
      </c>
      <c r="AM178" s="22">
        <v>36420.216</v>
      </c>
      <c r="AN178" s="22">
        <v>36712.267</v>
      </c>
      <c r="AO178" s="22">
        <v>36996.226000000002</v>
      </c>
      <c r="AP178" s="22">
        <v>37272.258999999998</v>
      </c>
      <c r="AQ178" s="22">
        <v>37541.052000000003</v>
      </c>
      <c r="AR178" s="22">
        <v>37803.243999999999</v>
      </c>
      <c r="AS178" s="22">
        <v>38059.262000000002</v>
      </c>
      <c r="AT178" s="22">
        <v>38309.383999999998</v>
      </c>
      <c r="AU178" s="22">
        <v>38553.595999999998</v>
      </c>
      <c r="AV178" s="22">
        <v>38791.540999999997</v>
      </c>
      <c r="AW178" s="22">
        <v>39022.682999999997</v>
      </c>
      <c r="AX178" s="22">
        <v>39246.464999999997</v>
      </c>
      <c r="AY178" s="22">
        <v>39246.464999999997</v>
      </c>
      <c r="AZ178" s="22">
        <v>39246.464999999997</v>
      </c>
      <c r="BA178" s="22">
        <v>39246.464999999997</v>
      </c>
      <c r="BB178" s="22">
        <v>39246.464999999997</v>
      </c>
      <c r="BC178" s="22">
        <v>39246.464999999997</v>
      </c>
      <c r="BD178" s="22">
        <v>39246.464999999997</v>
      </c>
      <c r="BE178" s="22">
        <v>39246.464999999997</v>
      </c>
      <c r="BF178" s="22">
        <v>39246.464999999997</v>
      </c>
      <c r="BG178" s="22">
        <v>39246.464999999997</v>
      </c>
      <c r="BH178" s="22">
        <v>39246.464999999997</v>
      </c>
    </row>
    <row r="179" spans="1:60" x14ac:dyDescent="0.2">
      <c r="A179" t="s">
        <v>651</v>
      </c>
      <c r="B179" t="s">
        <v>622</v>
      </c>
      <c r="C179" t="s">
        <v>580</v>
      </c>
      <c r="D179" t="s">
        <v>653</v>
      </c>
      <c r="E179" t="s">
        <v>653</v>
      </c>
      <c r="F179" t="s">
        <v>653</v>
      </c>
      <c r="G179" t="s">
        <v>653</v>
      </c>
      <c r="H179" t="s">
        <v>654</v>
      </c>
      <c r="I179" t="s">
        <v>652</v>
      </c>
      <c r="J179" s="22">
        <v>185.06299999999999</v>
      </c>
      <c r="K179" s="22">
        <v>189.29</v>
      </c>
      <c r="L179" s="22">
        <v>193.95599999999999</v>
      </c>
      <c r="M179" s="22">
        <v>198.964</v>
      </c>
      <c r="N179" s="22">
        <v>204.143</v>
      </c>
      <c r="O179" s="22">
        <v>209.37</v>
      </c>
      <c r="P179" s="22">
        <v>214.63399999999999</v>
      </c>
      <c r="Q179" s="22">
        <v>219.953</v>
      </c>
      <c r="R179" s="22">
        <v>225.34</v>
      </c>
      <c r="S179" s="22">
        <v>230.785</v>
      </c>
      <c r="T179" s="22">
        <v>236.29499999999999</v>
      </c>
      <c r="U179" s="22">
        <v>241.87100000000001</v>
      </c>
      <c r="V179" s="22">
        <v>247.48500000000001</v>
      </c>
      <c r="W179" s="22">
        <v>253.142</v>
      </c>
      <c r="X179" s="22">
        <v>258.85000000000002</v>
      </c>
      <c r="Y179" s="22">
        <v>264.60300000000001</v>
      </c>
      <c r="Z179" s="22">
        <v>270.40199999999999</v>
      </c>
      <c r="AA179" s="22">
        <v>276.24400000000003</v>
      </c>
      <c r="AB179" s="22">
        <v>282.11700000000002</v>
      </c>
      <c r="AC179" s="22">
        <v>288.017</v>
      </c>
      <c r="AD179" s="22">
        <v>293.93400000000003</v>
      </c>
      <c r="AE179" s="22">
        <v>299.87200000000001</v>
      </c>
      <c r="AF179" s="22">
        <v>305.82499999999999</v>
      </c>
      <c r="AG179" s="22">
        <v>311.78699999999998</v>
      </c>
      <c r="AH179" s="22">
        <v>317.77300000000002</v>
      </c>
      <c r="AI179" s="22">
        <v>323.76600000000002</v>
      </c>
      <c r="AJ179" s="22">
        <v>329.78</v>
      </c>
      <c r="AK179" s="22">
        <v>335.8</v>
      </c>
      <c r="AL179" s="22">
        <v>341.846</v>
      </c>
      <c r="AM179" s="22">
        <v>347.90300000000002</v>
      </c>
      <c r="AN179" s="22">
        <v>353.97399999999999</v>
      </c>
      <c r="AO179" s="22">
        <v>360.06900000000002</v>
      </c>
      <c r="AP179" s="22">
        <v>366.17200000000003</v>
      </c>
      <c r="AQ179" s="22">
        <v>372.29500000000002</v>
      </c>
      <c r="AR179" s="22">
        <v>378.41199999999998</v>
      </c>
      <c r="AS179" s="22">
        <v>384.53500000000003</v>
      </c>
      <c r="AT179" s="22">
        <v>390.661</v>
      </c>
      <c r="AU179" s="22">
        <v>396.77600000000001</v>
      </c>
      <c r="AV179" s="22">
        <v>402.88499999999999</v>
      </c>
      <c r="AW179" s="22">
        <v>408.99099999999999</v>
      </c>
      <c r="AX179" s="22">
        <v>415.08100000000002</v>
      </c>
      <c r="AY179" s="22">
        <v>415.08100000000002</v>
      </c>
      <c r="AZ179" s="22">
        <v>415.08100000000002</v>
      </c>
      <c r="BA179" s="22">
        <v>415.08100000000002</v>
      </c>
      <c r="BB179" s="22">
        <v>415.08100000000002</v>
      </c>
      <c r="BC179" s="22">
        <v>415.08100000000002</v>
      </c>
      <c r="BD179" s="22">
        <v>415.08100000000002</v>
      </c>
      <c r="BE179" s="22">
        <v>415.08100000000002</v>
      </c>
      <c r="BF179" s="22">
        <v>415.08100000000002</v>
      </c>
      <c r="BG179" s="22">
        <v>415.08100000000002</v>
      </c>
      <c r="BH179" s="22">
        <v>415.08100000000002</v>
      </c>
    </row>
    <row r="180" spans="1:60" x14ac:dyDescent="0.2">
      <c r="A180" t="s">
        <v>651</v>
      </c>
      <c r="B180" t="s">
        <v>622</v>
      </c>
      <c r="C180" t="s">
        <v>582</v>
      </c>
      <c r="D180" t="s">
        <v>653</v>
      </c>
      <c r="E180" t="s">
        <v>653</v>
      </c>
      <c r="F180" t="s">
        <v>653</v>
      </c>
      <c r="G180" t="s">
        <v>653</v>
      </c>
      <c r="H180" t="s">
        <v>654</v>
      </c>
      <c r="I180" t="s">
        <v>652</v>
      </c>
      <c r="J180" s="22">
        <v>24488.34</v>
      </c>
      <c r="K180" s="22">
        <v>24948.475999999999</v>
      </c>
      <c r="L180" s="22">
        <v>25408.7</v>
      </c>
      <c r="M180" s="22">
        <v>25868.523000000001</v>
      </c>
      <c r="N180" s="22">
        <v>26327.224999999999</v>
      </c>
      <c r="O180" s="22">
        <v>26784.161</v>
      </c>
      <c r="P180" s="22">
        <v>27239.168000000001</v>
      </c>
      <c r="Q180" s="22">
        <v>27691.965</v>
      </c>
      <c r="R180" s="22">
        <v>28141.701000000001</v>
      </c>
      <c r="S180" s="22">
        <v>28587.323</v>
      </c>
      <c r="T180" s="22">
        <v>29028.032999999999</v>
      </c>
      <c r="U180" s="22">
        <v>29463.291000000001</v>
      </c>
      <c r="V180" s="22">
        <v>29893.08</v>
      </c>
      <c r="W180" s="22">
        <v>30317.848000000002</v>
      </c>
      <c r="X180" s="22">
        <v>30738.378000000001</v>
      </c>
      <c r="Y180" s="22">
        <v>31155.133999999998</v>
      </c>
      <c r="Z180" s="22">
        <v>31568.179</v>
      </c>
      <c r="AA180" s="22">
        <v>31977.064999999999</v>
      </c>
      <c r="AB180" s="22">
        <v>32381.221000000001</v>
      </c>
      <c r="AC180" s="22">
        <v>32779.868000000002</v>
      </c>
      <c r="AD180" s="22">
        <v>33172.392</v>
      </c>
      <c r="AE180" s="22">
        <v>33558.483</v>
      </c>
      <c r="AF180" s="22">
        <v>33938.123</v>
      </c>
      <c r="AG180" s="22">
        <v>34311.466999999997</v>
      </c>
      <c r="AH180" s="22">
        <v>34678.773999999998</v>
      </c>
      <c r="AI180" s="22">
        <v>35040.205999999998</v>
      </c>
      <c r="AJ180" s="22">
        <v>35395.699999999997</v>
      </c>
      <c r="AK180" s="22">
        <v>35744.932000000001</v>
      </c>
      <c r="AL180" s="22">
        <v>36087.434999999998</v>
      </c>
      <c r="AM180" s="22">
        <v>36422.582000000002</v>
      </c>
      <c r="AN180" s="22">
        <v>36749.904000000002</v>
      </c>
      <c r="AO180" s="22">
        <v>37069.158000000003</v>
      </c>
      <c r="AP180" s="22">
        <v>37380.341</v>
      </c>
      <c r="AQ180" s="22">
        <v>37683.425999999999</v>
      </c>
      <c r="AR180" s="22">
        <v>37978.483999999997</v>
      </c>
      <c r="AS180" s="22">
        <v>38265.561000000002</v>
      </c>
      <c r="AT180" s="22">
        <v>38544.576999999997</v>
      </c>
      <c r="AU180" s="22">
        <v>38815.423999999999</v>
      </c>
      <c r="AV180" s="22">
        <v>39078.082999999999</v>
      </c>
      <c r="AW180" s="22">
        <v>39332.531000000003</v>
      </c>
      <c r="AX180" s="22">
        <v>39578.762000000002</v>
      </c>
      <c r="AY180" s="22">
        <v>39578.762000000002</v>
      </c>
      <c r="AZ180" s="22">
        <v>39578.762000000002</v>
      </c>
      <c r="BA180" s="22">
        <v>39578.762000000002</v>
      </c>
      <c r="BB180" s="22">
        <v>39578.762000000002</v>
      </c>
      <c r="BC180" s="22">
        <v>39578.762000000002</v>
      </c>
      <c r="BD180" s="22">
        <v>39578.762000000002</v>
      </c>
      <c r="BE180" s="22">
        <v>39578.762000000002</v>
      </c>
      <c r="BF180" s="22">
        <v>39578.762000000002</v>
      </c>
      <c r="BG180" s="22">
        <v>39578.762000000002</v>
      </c>
      <c r="BH180" s="22">
        <v>39578.762000000002</v>
      </c>
    </row>
    <row r="181" spans="1:60" x14ac:dyDescent="0.2">
      <c r="A181" t="s">
        <v>651</v>
      </c>
      <c r="B181" t="s">
        <v>622</v>
      </c>
      <c r="C181" t="s">
        <v>625</v>
      </c>
      <c r="D181" t="s">
        <v>653</v>
      </c>
      <c r="E181" t="s">
        <v>653</v>
      </c>
      <c r="F181" t="s">
        <v>653</v>
      </c>
      <c r="G181" t="s">
        <v>653</v>
      </c>
      <c r="H181" t="s">
        <v>654</v>
      </c>
      <c r="I181" t="s">
        <v>652</v>
      </c>
      <c r="J181" s="22">
        <v>80285.562000000005</v>
      </c>
      <c r="K181" s="22">
        <v>81139.918999999994</v>
      </c>
      <c r="L181" s="22">
        <v>81956.495999999999</v>
      </c>
      <c r="M181" s="22">
        <v>82747.661999999997</v>
      </c>
      <c r="N181" s="22">
        <v>83527.678</v>
      </c>
      <c r="O181" s="22">
        <v>84308.842999999993</v>
      </c>
      <c r="P181" s="22">
        <v>85094.616999999998</v>
      </c>
      <c r="Q181" s="22">
        <v>85889.59</v>
      </c>
      <c r="R181" s="22">
        <v>86707.801000000007</v>
      </c>
      <c r="S181" s="22">
        <v>87565.407000000007</v>
      </c>
      <c r="T181" s="22">
        <v>88472.512000000002</v>
      </c>
      <c r="U181" s="22">
        <v>89436.644</v>
      </c>
      <c r="V181" s="22">
        <v>90451.880999999994</v>
      </c>
      <c r="W181" s="22">
        <v>91497.725000000006</v>
      </c>
      <c r="X181" s="22">
        <v>92544.914999999994</v>
      </c>
      <c r="Y181" s="22">
        <v>93571.566999999995</v>
      </c>
      <c r="Z181" s="22">
        <v>94569.072</v>
      </c>
      <c r="AA181" s="22">
        <v>95540.800000000003</v>
      </c>
      <c r="AB181" s="22">
        <v>96491.145999999993</v>
      </c>
      <c r="AC181" s="22">
        <v>97429.061000000002</v>
      </c>
      <c r="AD181" s="22">
        <v>98360.145000000004</v>
      </c>
      <c r="AE181" s="22">
        <v>99284.145999999993</v>
      </c>
      <c r="AF181" s="22">
        <v>100194.727</v>
      </c>
      <c r="AG181" s="22">
        <v>101084.329</v>
      </c>
      <c r="AH181" s="22">
        <v>101943.038</v>
      </c>
      <c r="AI181" s="22">
        <v>102763.511</v>
      </c>
      <c r="AJ181" s="22">
        <v>103543.406</v>
      </c>
      <c r="AK181" s="22">
        <v>104283.95699999999</v>
      </c>
      <c r="AL181" s="22">
        <v>104986.02499999999</v>
      </c>
      <c r="AM181" s="22">
        <v>105651.851</v>
      </c>
      <c r="AN181" s="22">
        <v>106283.637</v>
      </c>
      <c r="AO181" s="22">
        <v>106881.337</v>
      </c>
      <c r="AP181" s="22">
        <v>107445.789</v>
      </c>
      <c r="AQ181" s="22">
        <v>107981.467</v>
      </c>
      <c r="AR181" s="22">
        <v>108494.17</v>
      </c>
      <c r="AS181" s="22">
        <v>108988.478</v>
      </c>
      <c r="AT181" s="22">
        <v>109466.143</v>
      </c>
      <c r="AU181" s="22">
        <v>109927.59299999999</v>
      </c>
      <c r="AV181" s="22">
        <v>110374.44100000001</v>
      </c>
      <c r="AW181" s="22">
        <v>110807.99</v>
      </c>
      <c r="AX181" s="22">
        <v>111229.11199999999</v>
      </c>
      <c r="AY181" s="22">
        <v>111229.11199999999</v>
      </c>
      <c r="AZ181" s="22">
        <v>111229.11199999999</v>
      </c>
      <c r="BA181" s="22">
        <v>111229.11199999999</v>
      </c>
      <c r="BB181" s="22">
        <v>111229.11199999999</v>
      </c>
      <c r="BC181" s="22">
        <v>111229.11199999999</v>
      </c>
      <c r="BD181" s="22">
        <v>111229.11199999999</v>
      </c>
      <c r="BE181" s="22">
        <v>111229.11199999999</v>
      </c>
      <c r="BF181" s="22">
        <v>111229.11199999999</v>
      </c>
      <c r="BG181" s="22">
        <v>111229.11199999999</v>
      </c>
      <c r="BH181" s="22">
        <v>111229.11199999999</v>
      </c>
    </row>
    <row r="182" spans="1:60" x14ac:dyDescent="0.2">
      <c r="A182" t="s">
        <v>651</v>
      </c>
      <c r="B182" t="s">
        <v>622</v>
      </c>
      <c r="C182" t="s">
        <v>583</v>
      </c>
      <c r="D182" t="s">
        <v>653</v>
      </c>
      <c r="E182" t="s">
        <v>653</v>
      </c>
      <c r="F182" t="s">
        <v>653</v>
      </c>
      <c r="G182" t="s">
        <v>653</v>
      </c>
      <c r="H182" t="s">
        <v>654</v>
      </c>
      <c r="I182" t="s">
        <v>652</v>
      </c>
      <c r="J182" s="22">
        <v>17874.724999999999</v>
      </c>
      <c r="K182" s="22">
        <v>18390.134999999998</v>
      </c>
      <c r="L182" s="22">
        <v>18919.179</v>
      </c>
      <c r="M182" s="22">
        <v>19462.085999999999</v>
      </c>
      <c r="N182" s="22">
        <v>20017.067999999999</v>
      </c>
      <c r="O182" s="22">
        <v>20582.927</v>
      </c>
      <c r="P182" s="22">
        <v>21160.534</v>
      </c>
      <c r="Q182" s="22">
        <v>21751.605</v>
      </c>
      <c r="R182" s="22">
        <v>22356.391</v>
      </c>
      <c r="S182" s="22">
        <v>22974.929</v>
      </c>
      <c r="T182" s="22">
        <v>23606.778999999999</v>
      </c>
      <c r="U182" s="22">
        <v>24252.205999999998</v>
      </c>
      <c r="V182" s="22">
        <v>24909.969000000001</v>
      </c>
      <c r="W182" s="22">
        <v>25576.322</v>
      </c>
      <c r="X182" s="22">
        <v>26246.327000000001</v>
      </c>
      <c r="Y182" s="22">
        <v>26916.206999999999</v>
      </c>
      <c r="Z182" s="22">
        <v>27584.213</v>
      </c>
      <c r="AA182" s="22">
        <v>28250.42</v>
      </c>
      <c r="AB182" s="22">
        <v>28915.284</v>
      </c>
      <c r="AC182" s="22">
        <v>29579.986000000001</v>
      </c>
      <c r="AD182" s="22">
        <v>30245.305</v>
      </c>
      <c r="AE182" s="22">
        <v>30910.814999999999</v>
      </c>
      <c r="AF182" s="22">
        <v>31575.532999999999</v>
      </c>
      <c r="AG182" s="22">
        <v>32239.043000000001</v>
      </c>
      <c r="AH182" s="22">
        <v>32900.885999999999</v>
      </c>
      <c r="AI182" s="22">
        <v>33560.644</v>
      </c>
      <c r="AJ182" s="22">
        <v>34218.019</v>
      </c>
      <c r="AK182" s="22">
        <v>34872.701999999997</v>
      </c>
      <c r="AL182" s="22">
        <v>35524.173000000003</v>
      </c>
      <c r="AM182" s="22">
        <v>36171.853000000003</v>
      </c>
      <c r="AN182" s="22">
        <v>36815.286</v>
      </c>
      <c r="AO182" s="22">
        <v>37453.909</v>
      </c>
      <c r="AP182" s="22">
        <v>38087.508000000002</v>
      </c>
      <c r="AQ182" s="22">
        <v>38716.410000000003</v>
      </c>
      <c r="AR182" s="22">
        <v>39341.197</v>
      </c>
      <c r="AS182" s="22">
        <v>39962.095999999998</v>
      </c>
      <c r="AT182" s="22">
        <v>40578.955999999998</v>
      </c>
      <c r="AU182" s="22">
        <v>41191.012000000002</v>
      </c>
      <c r="AV182" s="22">
        <v>41797.180999999997</v>
      </c>
      <c r="AW182" s="22">
        <v>42396.010999999999</v>
      </c>
      <c r="AX182" s="22">
        <v>42986.334000000003</v>
      </c>
      <c r="AY182" s="22">
        <v>42986.334000000003</v>
      </c>
      <c r="AZ182" s="22">
        <v>42986.334000000003</v>
      </c>
      <c r="BA182" s="22">
        <v>42986.334000000003</v>
      </c>
      <c r="BB182" s="22">
        <v>42986.334000000003</v>
      </c>
      <c r="BC182" s="22">
        <v>42986.334000000003</v>
      </c>
      <c r="BD182" s="22">
        <v>42986.334000000003</v>
      </c>
      <c r="BE182" s="22">
        <v>42986.334000000003</v>
      </c>
      <c r="BF182" s="22">
        <v>42986.334000000003</v>
      </c>
      <c r="BG182" s="22">
        <v>42986.334000000003</v>
      </c>
      <c r="BH182" s="22">
        <v>42986.334000000003</v>
      </c>
    </row>
    <row r="183" spans="1:60" x14ac:dyDescent="0.2">
      <c r="A183" t="s">
        <v>651</v>
      </c>
      <c r="B183" t="s">
        <v>622</v>
      </c>
      <c r="C183" t="s">
        <v>584</v>
      </c>
      <c r="D183" t="s">
        <v>653</v>
      </c>
      <c r="E183" t="s">
        <v>653</v>
      </c>
      <c r="F183" t="s">
        <v>653</v>
      </c>
      <c r="G183" t="s">
        <v>653</v>
      </c>
      <c r="H183" t="s">
        <v>654</v>
      </c>
      <c r="I183" t="s">
        <v>652</v>
      </c>
      <c r="J183" s="22">
        <v>10531.221</v>
      </c>
      <c r="K183" s="22">
        <v>10824.125</v>
      </c>
      <c r="L183" s="22">
        <v>11120.409</v>
      </c>
      <c r="M183" s="22">
        <v>11421.984</v>
      </c>
      <c r="N183" s="22">
        <v>11731.745999999999</v>
      </c>
      <c r="O183" s="22">
        <v>12052.156000000001</v>
      </c>
      <c r="P183" s="22">
        <v>12383.446</v>
      </c>
      <c r="Q183" s="22">
        <v>12725.974</v>
      </c>
      <c r="R183" s="22">
        <v>13082.517</v>
      </c>
      <c r="S183" s="22">
        <v>13456.416999999999</v>
      </c>
      <c r="T183" s="22">
        <v>13850.032999999999</v>
      </c>
      <c r="U183" s="22">
        <v>14264.755999999999</v>
      </c>
      <c r="V183" s="22">
        <v>14699.937</v>
      </c>
      <c r="W183" s="22">
        <v>15153.21</v>
      </c>
      <c r="X183" s="22">
        <v>15620.974</v>
      </c>
      <c r="Y183" s="22">
        <v>16100.587</v>
      </c>
      <c r="Z183" s="22">
        <v>16591.39</v>
      </c>
      <c r="AA183" s="22">
        <v>17094.13</v>
      </c>
      <c r="AB183" s="22">
        <v>17609.178</v>
      </c>
      <c r="AC183" s="22">
        <v>18137.368999999999</v>
      </c>
      <c r="AD183" s="22">
        <v>18679.273000000001</v>
      </c>
      <c r="AE183" s="22">
        <v>19234.791000000001</v>
      </c>
      <c r="AF183" s="22">
        <v>19803.618999999999</v>
      </c>
      <c r="AG183" s="22">
        <v>20386.125</v>
      </c>
      <c r="AH183" s="22">
        <v>20982.763999999999</v>
      </c>
      <c r="AI183" s="22">
        <v>21593.825000000001</v>
      </c>
      <c r="AJ183" s="22">
        <v>22219.439999999999</v>
      </c>
      <c r="AK183" s="22">
        <v>22859.363000000001</v>
      </c>
      <c r="AL183" s="22">
        <v>23513.109</v>
      </c>
      <c r="AM183" s="22">
        <v>24179.963</v>
      </c>
      <c r="AN183" s="22">
        <v>24859.376</v>
      </c>
      <c r="AO183" s="22">
        <v>25551.178</v>
      </c>
      <c r="AP183" s="22">
        <v>26255.378000000001</v>
      </c>
      <c r="AQ183" s="22">
        <v>26971.851999999999</v>
      </c>
      <c r="AR183" s="22">
        <v>27700.550999999999</v>
      </c>
      <c r="AS183" s="22">
        <v>28441.399000000001</v>
      </c>
      <c r="AT183" s="22">
        <v>29194.277999999998</v>
      </c>
      <c r="AU183" s="22">
        <v>29959.107</v>
      </c>
      <c r="AV183" s="22">
        <v>30736.002</v>
      </c>
      <c r="AW183" s="22">
        <v>31525.137999999999</v>
      </c>
      <c r="AX183" s="22">
        <v>32326.616000000002</v>
      </c>
      <c r="AY183" s="22">
        <v>32326.616000000002</v>
      </c>
      <c r="AZ183" s="22">
        <v>32326.616000000002</v>
      </c>
      <c r="BA183" s="22">
        <v>32326.616000000002</v>
      </c>
      <c r="BB183" s="22">
        <v>32326.616000000002</v>
      </c>
      <c r="BC183" s="22">
        <v>32326.616000000002</v>
      </c>
      <c r="BD183" s="22">
        <v>32326.616000000002</v>
      </c>
      <c r="BE183" s="22">
        <v>32326.616000000002</v>
      </c>
      <c r="BF183" s="22">
        <v>32326.616000000002</v>
      </c>
      <c r="BG183" s="22">
        <v>32326.616000000002</v>
      </c>
      <c r="BH183" s="22">
        <v>32326.616000000002</v>
      </c>
    </row>
    <row r="184" spans="1:60" x14ac:dyDescent="0.2">
      <c r="A184" t="s">
        <v>651</v>
      </c>
      <c r="B184" t="s">
        <v>622</v>
      </c>
      <c r="C184" t="s">
        <v>585</v>
      </c>
      <c r="D184" t="s">
        <v>653</v>
      </c>
      <c r="E184" t="s">
        <v>653</v>
      </c>
      <c r="F184" t="s">
        <v>653</v>
      </c>
      <c r="G184" t="s">
        <v>653</v>
      </c>
      <c r="H184" t="s">
        <v>654</v>
      </c>
      <c r="I184" t="s">
        <v>652</v>
      </c>
      <c r="J184" s="22">
        <v>12222.251</v>
      </c>
      <c r="K184" s="22">
        <v>12366.165000000001</v>
      </c>
      <c r="L184" s="22">
        <v>12500.525</v>
      </c>
      <c r="M184" s="22">
        <v>12633.897000000001</v>
      </c>
      <c r="N184" s="22">
        <v>12777.511</v>
      </c>
      <c r="O184" s="22">
        <v>12940.031999999999</v>
      </c>
      <c r="P184" s="22">
        <v>13124.267</v>
      </c>
      <c r="Q184" s="22">
        <v>13329.909</v>
      </c>
      <c r="R184" s="22">
        <v>13558.468999999999</v>
      </c>
      <c r="S184" s="22">
        <v>13810.599</v>
      </c>
      <c r="T184" s="22">
        <v>14086.316999999999</v>
      </c>
      <c r="U184" s="22">
        <v>14386.648999999999</v>
      </c>
      <c r="V184" s="22">
        <v>14710.825999999999</v>
      </c>
      <c r="W184" s="22">
        <v>15054.505999999999</v>
      </c>
      <c r="X184" s="22">
        <v>15411.674999999999</v>
      </c>
      <c r="Y184" s="22">
        <v>15777.450999999999</v>
      </c>
      <c r="Z184" s="22">
        <v>16150.361999999999</v>
      </c>
      <c r="AA184" s="22">
        <v>16529.903999999999</v>
      </c>
      <c r="AB184" s="22">
        <v>16913.260999999999</v>
      </c>
      <c r="AC184" s="22">
        <v>17297.494999999999</v>
      </c>
      <c r="AD184" s="22">
        <v>17680.465</v>
      </c>
      <c r="AE184" s="22">
        <v>18060.453000000001</v>
      </c>
      <c r="AF184" s="22">
        <v>18437.422999999999</v>
      </c>
      <c r="AG184" s="22">
        <v>18813.091</v>
      </c>
      <c r="AH184" s="22">
        <v>19190.300999999999</v>
      </c>
      <c r="AI184" s="22">
        <v>19571.153999999999</v>
      </c>
      <c r="AJ184" s="22">
        <v>19955.912</v>
      </c>
      <c r="AK184" s="22">
        <v>20343.863000000001</v>
      </c>
      <c r="AL184" s="22">
        <v>20735.073</v>
      </c>
      <c r="AM184" s="22">
        <v>21129.447</v>
      </c>
      <c r="AN184" s="22">
        <v>21526.861000000001</v>
      </c>
      <c r="AO184" s="22">
        <v>21927.311000000002</v>
      </c>
      <c r="AP184" s="22">
        <v>22330.754000000001</v>
      </c>
      <c r="AQ184" s="22">
        <v>22736.929</v>
      </c>
      <c r="AR184" s="22">
        <v>23145.468000000001</v>
      </c>
      <c r="AS184" s="22">
        <v>23556.026000000002</v>
      </c>
      <c r="AT184" s="22">
        <v>23968.334999999999</v>
      </c>
      <c r="AU184" s="22">
        <v>24382.066999999999</v>
      </c>
      <c r="AV184" s="22">
        <v>24796.672999999999</v>
      </c>
      <c r="AW184" s="22">
        <v>25211.507000000001</v>
      </c>
      <c r="AX184" s="22">
        <v>25625.981</v>
      </c>
      <c r="AY184" s="22">
        <v>25625.981</v>
      </c>
      <c r="AZ184" s="22">
        <v>25625.981</v>
      </c>
      <c r="BA184" s="22">
        <v>25625.981</v>
      </c>
      <c r="BB184" s="22">
        <v>25625.981</v>
      </c>
      <c r="BC184" s="22">
        <v>25625.981</v>
      </c>
      <c r="BD184" s="22">
        <v>25625.981</v>
      </c>
      <c r="BE184" s="22">
        <v>25625.981</v>
      </c>
      <c r="BF184" s="22">
        <v>25625.981</v>
      </c>
      <c r="BG184" s="22">
        <v>25625.981</v>
      </c>
      <c r="BH184" s="22">
        <v>25625.981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U269"/>
  <sheetViews>
    <sheetView topLeftCell="AY209" workbookViewId="0">
      <selection activeCell="W2" sqref="W2:BU269"/>
    </sheetView>
  </sheetViews>
  <sheetFormatPr baseColWidth="10" defaultRowHeight="10.199999999999999" x14ac:dyDescent="0.2"/>
  <cols>
    <col min="2" max="2" width="60.85546875" bestFit="1" customWidth="1"/>
  </cols>
  <sheetData>
    <row r="1" spans="1:73" x14ac:dyDescent="0.2">
      <c r="A1" t="s">
        <v>433</v>
      </c>
      <c r="B1" t="s">
        <v>434</v>
      </c>
      <c r="C1" s="5">
        <v>1980</v>
      </c>
      <c r="D1" s="5">
        <v>1981</v>
      </c>
      <c r="E1" s="5">
        <v>1982</v>
      </c>
      <c r="F1" s="5">
        <v>1983</v>
      </c>
      <c r="G1" s="5">
        <v>1984</v>
      </c>
      <c r="H1" s="5">
        <v>1985</v>
      </c>
      <c r="I1" s="5">
        <v>1986</v>
      </c>
      <c r="J1" s="5">
        <v>1987</v>
      </c>
      <c r="K1" s="5">
        <v>1988</v>
      </c>
      <c r="L1" s="5">
        <v>1989</v>
      </c>
      <c r="M1" s="5">
        <v>1990</v>
      </c>
      <c r="N1" s="5">
        <v>1991</v>
      </c>
      <c r="O1" s="5">
        <v>1992</v>
      </c>
      <c r="P1" s="5">
        <v>1993</v>
      </c>
      <c r="Q1" s="5">
        <v>1994</v>
      </c>
      <c r="R1" s="5">
        <v>1995</v>
      </c>
      <c r="S1" s="5">
        <v>1996</v>
      </c>
      <c r="T1" s="5">
        <v>1997</v>
      </c>
      <c r="U1" s="5">
        <v>1998</v>
      </c>
      <c r="V1" s="5">
        <v>1999</v>
      </c>
      <c r="W1" s="5">
        <v>2000</v>
      </c>
      <c r="X1" s="5">
        <v>2001</v>
      </c>
      <c r="Y1" s="5">
        <v>2002</v>
      </c>
      <c r="Z1" s="5">
        <v>2003</v>
      </c>
      <c r="AA1" s="5">
        <v>2004</v>
      </c>
      <c r="AB1" s="5">
        <v>2005</v>
      </c>
      <c r="AC1" s="5">
        <v>2006</v>
      </c>
      <c r="AD1" s="5">
        <v>2007</v>
      </c>
      <c r="AE1" s="5">
        <v>2008</v>
      </c>
      <c r="AF1" s="5">
        <v>2009</v>
      </c>
      <c r="AG1" s="5">
        <v>2010</v>
      </c>
      <c r="AH1" s="5">
        <v>2011</v>
      </c>
      <c r="AI1" s="5">
        <v>2012</v>
      </c>
      <c r="AJ1" s="5">
        <v>2013</v>
      </c>
      <c r="AK1" s="5">
        <v>2014</v>
      </c>
      <c r="AL1" s="5">
        <v>2015</v>
      </c>
      <c r="AM1" s="5">
        <v>2016</v>
      </c>
      <c r="AN1" s="5">
        <v>2017</v>
      </c>
      <c r="AO1" s="5">
        <v>2018</v>
      </c>
      <c r="AP1" s="5">
        <v>2019</v>
      </c>
      <c r="AQ1" s="5">
        <v>2020</v>
      </c>
      <c r="AR1" s="5">
        <v>2021</v>
      </c>
      <c r="AS1" s="5">
        <v>2022</v>
      </c>
      <c r="AT1" s="5">
        <v>2023</v>
      </c>
      <c r="AU1" s="5">
        <v>2024</v>
      </c>
      <c r="AV1" s="5">
        <v>2025</v>
      </c>
      <c r="AW1" s="5">
        <v>2026</v>
      </c>
      <c r="AX1" s="5">
        <v>2027</v>
      </c>
      <c r="AY1" s="5">
        <v>2028</v>
      </c>
      <c r="AZ1" s="5">
        <v>2029</v>
      </c>
      <c r="BA1" s="5">
        <v>2030</v>
      </c>
      <c r="BB1" s="5">
        <v>2031</v>
      </c>
      <c r="BC1" s="5">
        <v>2032</v>
      </c>
      <c r="BD1" s="5">
        <v>2033</v>
      </c>
      <c r="BE1" s="5">
        <v>2034</v>
      </c>
      <c r="BF1" s="5">
        <v>2035</v>
      </c>
      <c r="BG1" s="5">
        <v>2036</v>
      </c>
      <c r="BH1" s="5">
        <v>2037</v>
      </c>
      <c r="BI1" s="5">
        <v>2038</v>
      </c>
      <c r="BJ1" s="5">
        <v>2039</v>
      </c>
      <c r="BK1" s="5">
        <v>2040</v>
      </c>
      <c r="BL1" s="5">
        <v>2041</v>
      </c>
      <c r="BM1" s="5">
        <v>2042</v>
      </c>
      <c r="BN1" s="5">
        <v>2043</v>
      </c>
      <c r="BO1" s="5">
        <v>2044</v>
      </c>
      <c r="BP1" s="5">
        <v>2045</v>
      </c>
      <c r="BQ1" s="5">
        <v>2046</v>
      </c>
      <c r="BR1" s="5">
        <v>2047</v>
      </c>
      <c r="BS1" s="5">
        <v>2048</v>
      </c>
      <c r="BT1" s="5">
        <v>2049</v>
      </c>
      <c r="BU1" s="5">
        <v>2050</v>
      </c>
    </row>
    <row r="2" spans="1:73" ht="11.4" x14ac:dyDescent="0.2">
      <c r="A2" t="str">
        <f>VLOOKUP(B2,Codes_ISO!A$2:C$270,3,FALSE)</f>
        <v>AF</v>
      </c>
      <c r="B2" s="3" t="s">
        <v>157</v>
      </c>
      <c r="C2" s="22">
        <f>VLOOKUP($B2,ESTIMATES!$C$18:$BS$290,34,FALSE)</f>
        <v>13248.37</v>
      </c>
      <c r="D2" s="22">
        <f>VLOOKUP($B2,ESTIMATES!$C$18:$BS$290,35,FALSE)</f>
        <v>13053.954</v>
      </c>
      <c r="E2" s="22">
        <f>VLOOKUP($B2,ESTIMATES!$C$18:$BS$290,36,FALSE)</f>
        <v>12749.645</v>
      </c>
      <c r="F2" s="22">
        <f>VLOOKUP($B2,ESTIMATES!$C$18:$BS$290,37,FALSE)</f>
        <v>12389.269</v>
      </c>
      <c r="G2" s="22">
        <f>VLOOKUP($B2,ESTIMATES!$C$18:$BS$290,38,FALSE)</f>
        <v>12047.115</v>
      </c>
      <c r="H2" s="22">
        <f>VLOOKUP($B2,ESTIMATES!$C$18:$BS$290,39,FALSE)</f>
        <v>11783.05</v>
      </c>
      <c r="I2" s="22">
        <f>VLOOKUP($B2,ESTIMATES!$C$18:$BS$290,40,FALSE)</f>
        <v>11601.040999999999</v>
      </c>
      <c r="J2" s="22">
        <f>VLOOKUP($B2,ESTIMATES!$C$18:$BS$290,41,FALSE)</f>
        <v>11502.761</v>
      </c>
      <c r="K2" s="22">
        <f>VLOOKUP($B2,ESTIMATES!$C$18:$BS$290,42,FALSE)</f>
        <v>11540.888000000001</v>
      </c>
      <c r="L2" s="22">
        <f>VLOOKUP($B2,ESTIMATES!$C$18:$BS$290,43,FALSE)</f>
        <v>11777.609</v>
      </c>
      <c r="M2" s="22">
        <f>VLOOKUP($B2,ESTIMATES!$C$18:$BS$290,44,FALSE)</f>
        <v>12249.114</v>
      </c>
      <c r="N2" s="22">
        <f>VLOOKUP($B2,ESTIMATES!$C$18:$BS$290,45,FALSE)</f>
        <v>12993.656999999999</v>
      </c>
      <c r="O2" s="22">
        <f>VLOOKUP($B2,ESTIMATES!$C$18:$BS$290,46,FALSE)</f>
        <v>13981.231</v>
      </c>
      <c r="P2" s="22">
        <f>VLOOKUP($B2,ESTIMATES!$C$18:$BS$290,47,FALSE)</f>
        <v>15095.099</v>
      </c>
      <c r="Q2" s="22">
        <f>VLOOKUP($B2,ESTIMATES!$C$18:$BS$290,48,FALSE)</f>
        <v>16172.718999999999</v>
      </c>
      <c r="R2" s="22">
        <f>VLOOKUP($B2,ESTIMATES!$C$18:$BS$290,49,FALSE)</f>
        <v>17099.541000000001</v>
      </c>
      <c r="S2" s="22">
        <f>VLOOKUP($B2,ESTIMATES!$C$18:$BS$290,50,FALSE)</f>
        <v>17822.883999999998</v>
      </c>
      <c r="T2" s="22">
        <f>VLOOKUP($B2,ESTIMATES!$C$18:$BS$290,51,FALSE)</f>
        <v>18381.605</v>
      </c>
      <c r="U2" s="22">
        <f>VLOOKUP($B2,ESTIMATES!$C$18:$BS$290,52,FALSE)</f>
        <v>18863.999</v>
      </c>
      <c r="V2" s="22">
        <f>VLOOKUP($B2,ESTIMATES!$C$18:$BS$290,53,FALSE)</f>
        <v>19403.675999999999</v>
      </c>
      <c r="W2" s="22">
        <f>VLOOKUP($B2,ESTIMATES!$C$18:$BS$290,54,FALSE)</f>
        <v>20093.756000000001</v>
      </c>
      <c r="X2" s="22">
        <f>VLOOKUP($B2,ESTIMATES!$C$18:$BS$290,55,FALSE)</f>
        <v>20966.463</v>
      </c>
      <c r="Y2" s="22">
        <f>VLOOKUP($B2,ESTIMATES!$C$18:$BS$290,56,FALSE)</f>
        <v>21979.922999999999</v>
      </c>
      <c r="Z2" s="22">
        <f>VLOOKUP($B2,ESTIMATES!$C$18:$BS$290,57,FALSE)</f>
        <v>23064.850999999999</v>
      </c>
      <c r="AA2" s="22">
        <f>VLOOKUP($B2,ESTIMATES!$C$18:$BS$290,58,FALSE)</f>
        <v>24118.978999999999</v>
      </c>
      <c r="AB2" s="22">
        <f>VLOOKUP($B2,ESTIMATES!$C$18:$BS$290,59,FALSE)</f>
        <v>25070.797999999999</v>
      </c>
      <c r="AC2" s="22">
        <f>VLOOKUP($B2,ESTIMATES!$C$18:$BS$290,60,FALSE)</f>
        <v>25893.45</v>
      </c>
      <c r="AD2" s="22">
        <f>VLOOKUP($B2,ESTIMATES!$C$18:$BS$290,61,FALSE)</f>
        <v>26616.792000000001</v>
      </c>
      <c r="AE2" s="22">
        <f>VLOOKUP($B2,ESTIMATES!$C$18:$BS$290,62,FALSE)</f>
        <v>27294.030999999999</v>
      </c>
      <c r="AF2" s="22">
        <f>VLOOKUP($B2,ESTIMATES!$C$18:$BS$290,63,FALSE)</f>
        <v>28004.330999999998</v>
      </c>
      <c r="AG2" s="22">
        <f>VLOOKUP($B2,ESTIMATES!$C$18:$BS$290,64,FALSE)</f>
        <v>28803.167000000001</v>
      </c>
      <c r="AH2" s="22">
        <f>VLOOKUP($B2,ESTIMATES!$C$18:$BS$290,65,FALSE)</f>
        <v>29708.598999999998</v>
      </c>
      <c r="AI2" s="22">
        <f>VLOOKUP($B2,ESTIMATES!$C$18:$BS$290,66,FALSE)</f>
        <v>30696.957999999999</v>
      </c>
      <c r="AJ2" s="22">
        <f>VLOOKUP($B2,ESTIMATES!$C$18:$BS$290,67,FALSE)</f>
        <v>31731.687999999998</v>
      </c>
      <c r="AK2" s="22">
        <f>VLOOKUP($B2,ESTIMATES!$C$18:$BS$290,68,FALSE)</f>
        <v>32758.02</v>
      </c>
      <c r="AL2" s="22">
        <f>VLOOKUP($B2,ESTIMATES!$C$18:$BS$290,69,FALSE)</f>
        <v>33736.493999999999</v>
      </c>
      <c r="AM2">
        <f>VLOOKUP($B2,'MEDIUM VARIANT'!$C$18:$AE$290,5,FALSE)</f>
        <v>34656.031999999999</v>
      </c>
      <c r="AN2">
        <f>VLOOKUP($B2,'MEDIUM VARIANT'!$C$18:$AE$290,6,FALSE)</f>
        <v>35530.080999999998</v>
      </c>
      <c r="AO2">
        <f>VLOOKUP($B2,'MEDIUM VARIANT'!$C$18:$AE$290,7,FALSE)</f>
        <v>36373.175999999999</v>
      </c>
      <c r="AP2">
        <f>VLOOKUP($B2,'MEDIUM VARIANT'!$C$18:$AE$290,8,FALSE)</f>
        <v>37209.006999999998</v>
      </c>
      <c r="AQ2">
        <f>VLOOKUP($B2,'MEDIUM VARIANT'!$C$18:$AE$290,9,FALSE)</f>
        <v>38054.940999999999</v>
      </c>
      <c r="AR2">
        <f>VLOOKUP($B2,'MEDIUM VARIANT'!$C$18:$AE$290,10,FALSE)</f>
        <v>38913.707000000002</v>
      </c>
      <c r="AS2">
        <f>VLOOKUP($B2,'MEDIUM VARIANT'!$C$18:$AE$290,11,FALSE)</f>
        <v>39779.095000000001</v>
      </c>
      <c r="AT2">
        <f>VLOOKUP($B2,'MEDIUM VARIANT'!$C$18:$AE$290,12,FALSE)</f>
        <v>40649.203999999998</v>
      </c>
      <c r="AU2">
        <f>VLOOKUP($B2,'MEDIUM VARIANT'!$C$18:$AE$290,13,FALSE)</f>
        <v>41519.985999999997</v>
      </c>
      <c r="AV2">
        <f>VLOOKUP($B2,'MEDIUM VARIANT'!$C$18:$AE$290,14,FALSE)</f>
        <v>42388.4</v>
      </c>
      <c r="AW2">
        <f>VLOOKUP($B2,'MEDIUM VARIANT'!$C$18:$AE$290,15,FALSE)</f>
        <v>43254.446000000004</v>
      </c>
      <c r="AX2">
        <f>VLOOKUP($B2,'MEDIUM VARIANT'!$C$18:$AE$290,16,FALSE)</f>
        <v>44119.315000000002</v>
      </c>
      <c r="AY2">
        <f>VLOOKUP($B2,'MEDIUM VARIANT'!$C$18:$AE$290,17,FALSE)</f>
        <v>44982.317000000003</v>
      </c>
      <c r="AZ2">
        <f>VLOOKUP($B2,'MEDIUM VARIANT'!$C$18:$AE$290,18,FALSE)</f>
        <v>45842.659</v>
      </c>
      <c r="BA2">
        <f>VLOOKUP($B2,'MEDIUM VARIANT'!$C$18:$AE$290,19,FALSE)</f>
        <v>46699.544999999998</v>
      </c>
      <c r="BB2">
        <f>VLOOKUP($B2,'MEDIUM VARIANT'!$C$18:$AE$290,20,FALSE)</f>
        <v>47552.324000000001</v>
      </c>
      <c r="BC2">
        <f>VLOOKUP($B2,'MEDIUM VARIANT'!$C$18:$AE$290,21,FALSE)</f>
        <v>48400.328999999998</v>
      </c>
      <c r="BD2">
        <f>VLOOKUP($B2,'MEDIUM VARIANT'!$C$18:$AE$290,22,FALSE)</f>
        <v>49242.775999999998</v>
      </c>
      <c r="BE2">
        <f>VLOOKUP($B2,'MEDIUM VARIANT'!$C$18:$AE$290,23,FALSE)</f>
        <v>50078.786</v>
      </c>
      <c r="BF2">
        <f>VLOOKUP($B2,'MEDIUM VARIANT'!$C$18:$AE$290,24,FALSE)</f>
        <v>50907.55</v>
      </c>
      <c r="BG2">
        <f>VLOOKUP($B2,'MEDIUM VARIANT'!$C$18:$AE$290,25,FALSE)</f>
        <v>51728.328000000001</v>
      </c>
      <c r="BH2">
        <f>VLOOKUP($B2,'MEDIUM VARIANT'!$C$18:$AE$290,26,FALSE)</f>
        <v>52540.36</v>
      </c>
      <c r="BI2">
        <f>VLOOKUP($B2,'MEDIUM VARIANT'!$C$18:$AE$290,27,FALSE)</f>
        <v>53342.663999999997</v>
      </c>
      <c r="BJ2">
        <f>VLOOKUP($B2,'MEDIUM VARIANT'!$C$18:$AE$290,28,FALSE)</f>
        <v>54134.237999999998</v>
      </c>
      <c r="BK2">
        <f>VLOOKUP($B2,'MEDIUM VARIANT'!$C$18:$AE$290,29,FALSE)</f>
        <v>54914.122000000003</v>
      </c>
      <c r="BL2">
        <f>VLOOKUP($B2,'MEDIUM VARIANT'!$C$18:$AE$290,29,FALSE)</f>
        <v>54914.122000000003</v>
      </c>
      <c r="BM2">
        <f>VLOOKUP($B2,'MEDIUM VARIANT'!$C$18:$AE$290,29,FALSE)</f>
        <v>54914.122000000003</v>
      </c>
      <c r="BN2">
        <f>VLOOKUP($B2,'MEDIUM VARIANT'!$C$18:$AE$290,29,FALSE)</f>
        <v>54914.122000000003</v>
      </c>
      <c r="BO2">
        <f>VLOOKUP($B2,'MEDIUM VARIANT'!$C$18:$AE$290,29,FALSE)</f>
        <v>54914.122000000003</v>
      </c>
      <c r="BP2">
        <f>VLOOKUP($B2,'MEDIUM VARIANT'!$C$18:$AE$290,29,FALSE)</f>
        <v>54914.122000000003</v>
      </c>
      <c r="BQ2">
        <f>VLOOKUP($B2,'MEDIUM VARIANT'!$C$18:$AE$290,29,FALSE)</f>
        <v>54914.122000000003</v>
      </c>
      <c r="BR2">
        <f>VLOOKUP($B2,'MEDIUM VARIANT'!$C$18:$AE$290,29,FALSE)</f>
        <v>54914.122000000003</v>
      </c>
      <c r="BS2">
        <f>VLOOKUP($B2,'MEDIUM VARIANT'!$C$18:$AE$290,29,FALSE)</f>
        <v>54914.122000000003</v>
      </c>
      <c r="BT2">
        <f>VLOOKUP($B2,'MEDIUM VARIANT'!$C$18:$AE$290,29,FALSE)</f>
        <v>54914.122000000003</v>
      </c>
      <c r="BU2">
        <f>VLOOKUP($B2,'MEDIUM VARIANT'!$C$18:$AE$290,29,FALSE)</f>
        <v>54914.122000000003</v>
      </c>
    </row>
    <row r="3" spans="1:73" ht="12" hidden="1" x14ac:dyDescent="0.25">
      <c r="A3" t="str">
        <f>VLOOKUP(B3,Codes_ISO!A$2:C$270,3,FALSE)</f>
        <v/>
      </c>
      <c r="B3" s="1" t="s">
        <v>333</v>
      </c>
      <c r="C3" s="22">
        <f>VLOOKUP($B3,ESTIMATES!$C$18:$BS$290,34,FALSE)</f>
        <v>480012.20899999997</v>
      </c>
      <c r="D3" s="22">
        <f>VLOOKUP($B3,ESTIMATES!$C$18:$BS$290,35,FALSE)</f>
        <v>493747.69900000002</v>
      </c>
      <c r="E3" s="22">
        <f>VLOOKUP($B3,ESTIMATES!$C$18:$BS$290,36,FALSE)</f>
        <v>507910.46500000003</v>
      </c>
      <c r="F3" s="22">
        <f>VLOOKUP($B3,ESTIMATES!$C$18:$BS$290,37,FALSE)</f>
        <v>522485.55</v>
      </c>
      <c r="G3" s="22">
        <f>VLOOKUP($B3,ESTIMATES!$C$18:$BS$290,38,FALSE)</f>
        <v>537453.70299999998</v>
      </c>
      <c r="H3" s="22">
        <f>VLOOKUP($B3,ESTIMATES!$C$18:$BS$290,39,FALSE)</f>
        <v>552796.228</v>
      </c>
      <c r="I3" s="22">
        <f>VLOOKUP($B3,ESTIMATES!$C$18:$BS$290,40,FALSE)</f>
        <v>568505.61100000003</v>
      </c>
      <c r="J3" s="22">
        <f>VLOOKUP($B3,ESTIMATES!$C$18:$BS$290,41,FALSE)</f>
        <v>584569.18599999999</v>
      </c>
      <c r="K3" s="22">
        <f>VLOOKUP($B3,ESTIMATES!$C$18:$BS$290,42,FALSE)</f>
        <v>600956.701</v>
      </c>
      <c r="L3" s="22">
        <f>VLOOKUP($B3,ESTIMATES!$C$18:$BS$290,43,FALSE)</f>
        <v>617632.01199999999</v>
      </c>
      <c r="M3" s="22">
        <f>VLOOKUP($B3,ESTIMATES!$C$18:$BS$290,44,FALSE)</f>
        <v>634567.04399999999</v>
      </c>
      <c r="N3" s="22">
        <f>VLOOKUP($B3,ESTIMATES!$C$18:$BS$290,45,FALSE)</f>
        <v>651763.10600000003</v>
      </c>
      <c r="O3" s="22">
        <f>VLOOKUP($B3,ESTIMATES!$C$18:$BS$290,46,FALSE)</f>
        <v>669221.34199999995</v>
      </c>
      <c r="P3" s="22">
        <f>VLOOKUP($B3,ESTIMATES!$C$18:$BS$290,47,FALSE)</f>
        <v>686916.86199999996</v>
      </c>
      <c r="Q3" s="22">
        <f>VLOOKUP($B3,ESTIMATES!$C$18:$BS$290,48,FALSE)</f>
        <v>704820.799</v>
      </c>
      <c r="R3" s="22">
        <f>VLOOKUP($B3,ESTIMATES!$C$18:$BS$290,49,FALSE)</f>
        <v>722921.96100000001</v>
      </c>
      <c r="S3" s="22">
        <f>VLOOKUP($B3,ESTIMATES!$C$18:$BS$290,50,FALSE)</f>
        <v>741220.51899999997</v>
      </c>
      <c r="T3" s="22">
        <f>VLOOKUP($B3,ESTIMATES!$C$18:$BS$290,51,FALSE)</f>
        <v>759752.78899999999</v>
      </c>
      <c r="U3" s="22">
        <f>VLOOKUP($B3,ESTIMATES!$C$18:$BS$290,52,FALSE)</f>
        <v>778592.23600000003</v>
      </c>
      <c r="V3" s="22">
        <f>VLOOKUP($B3,ESTIMATES!$C$18:$BS$290,53,FALSE)</f>
        <v>797836.027</v>
      </c>
      <c r="W3" s="22">
        <f>VLOOKUP($B3,ESTIMATES!$C$18:$BS$290,54,FALSE)</f>
        <v>817566.00399999996</v>
      </c>
      <c r="X3" s="22">
        <f>VLOOKUP($B3,ESTIMATES!$C$18:$BS$290,55,FALSE)</f>
        <v>837820.92799999996</v>
      </c>
      <c r="Y3" s="22">
        <f>VLOOKUP($B3,ESTIMATES!$C$18:$BS$290,56,FALSE)</f>
        <v>858622.59699999995</v>
      </c>
      <c r="Z3" s="22">
        <f>VLOOKUP($B3,ESTIMATES!$C$18:$BS$290,57,FALSE)</f>
        <v>880016.86600000004</v>
      </c>
      <c r="AA3" s="22">
        <f>VLOOKUP($B3,ESTIMATES!$C$18:$BS$290,58,FALSE)</f>
        <v>902048.60100000002</v>
      </c>
      <c r="AB3" s="22">
        <f>VLOOKUP($B3,ESTIMATES!$C$18:$BS$290,59,FALSE)</f>
        <v>924757.70799999998</v>
      </c>
      <c r="AC3" s="22">
        <f>VLOOKUP($B3,ESTIMATES!$C$18:$BS$290,60,FALSE)</f>
        <v>948156.16599999997</v>
      </c>
      <c r="AD3" s="22">
        <f>VLOOKUP($B3,ESTIMATES!$C$18:$BS$290,61,FALSE)</f>
        <v>972265.96100000001</v>
      </c>
      <c r="AE3" s="22">
        <f>VLOOKUP($B3,ESTIMATES!$C$18:$BS$290,62,FALSE)</f>
        <v>997144.67</v>
      </c>
      <c r="AF3" s="22">
        <f>VLOOKUP($B3,ESTIMATES!$C$18:$BS$290,63,FALSE)</f>
        <v>1022858.654</v>
      </c>
      <c r="AG3" s="22">
        <f>VLOOKUP($B3,ESTIMATES!$C$18:$BS$290,64,FALSE)</f>
        <v>1049446.344</v>
      </c>
      <c r="AH3" s="22">
        <f>VLOOKUP($B3,ESTIMATES!$C$18:$BS$290,65,FALSE)</f>
        <v>1076933.8130000001</v>
      </c>
      <c r="AI3" s="22">
        <f>VLOOKUP($B3,ESTIMATES!$C$18:$BS$290,66,FALSE)</f>
        <v>1105285.2679999999</v>
      </c>
      <c r="AJ3" s="22">
        <f>VLOOKUP($B3,ESTIMATES!$C$18:$BS$290,67,FALSE)</f>
        <v>1134398.192</v>
      </c>
      <c r="AK3" s="22">
        <f>VLOOKUP($B3,ESTIMATES!$C$18:$BS$290,68,FALSE)</f>
        <v>1164129.7890000001</v>
      </c>
      <c r="AL3" s="22">
        <f>VLOOKUP($B3,ESTIMATES!$C$18:$BS$290,69,FALSE)</f>
        <v>1194369.9080000001</v>
      </c>
      <c r="AM3">
        <f>VLOOKUP($B3,'MEDIUM VARIANT'!$C$18:$AE$290,5,FALSE)</f>
        <v>1225080.51</v>
      </c>
      <c r="AN3">
        <f>VLOOKUP($B3,'MEDIUM VARIANT'!$C$18:$AE$290,6,FALSE)</f>
        <v>1256268.0249999999</v>
      </c>
      <c r="AO3">
        <f>VLOOKUP($B3,'MEDIUM VARIANT'!$C$18:$AE$290,7,FALSE)</f>
        <v>1287920.5179999999</v>
      </c>
      <c r="AP3">
        <f>VLOOKUP($B3,'MEDIUM VARIANT'!$C$18:$AE$290,8,FALSE)</f>
        <v>1320038.716</v>
      </c>
      <c r="AQ3">
        <f>VLOOKUP($B3,'MEDIUM VARIANT'!$C$18:$AE$290,9,FALSE)</f>
        <v>1352622.189</v>
      </c>
      <c r="AR3">
        <f>VLOOKUP($B3,'MEDIUM VARIANT'!$C$18:$AE$290,10,FALSE)</f>
        <v>1385654.615</v>
      </c>
      <c r="AS3">
        <f>VLOOKUP($B3,'MEDIUM VARIANT'!$C$18:$AE$290,11,FALSE)</f>
        <v>1419122.3959999999</v>
      </c>
      <c r="AT3">
        <f>VLOOKUP($B3,'MEDIUM VARIANT'!$C$18:$AE$290,12,FALSE)</f>
        <v>1453034.2709999999</v>
      </c>
      <c r="AU3">
        <f>VLOOKUP($B3,'MEDIUM VARIANT'!$C$18:$AE$290,13,FALSE)</f>
        <v>1487406.129</v>
      </c>
      <c r="AV3">
        <f>VLOOKUP($B3,'MEDIUM VARIANT'!$C$18:$AE$290,14,FALSE)</f>
        <v>1522250.0930000001</v>
      </c>
      <c r="AW3">
        <f>VLOOKUP($B3,'MEDIUM VARIANT'!$C$18:$AE$290,15,FALSE)</f>
        <v>1557562.575</v>
      </c>
      <c r="AX3">
        <f>VLOOKUP($B3,'MEDIUM VARIANT'!$C$18:$AE$290,16,FALSE)</f>
        <v>1593338.2609999999</v>
      </c>
      <c r="AY3">
        <f>VLOOKUP($B3,'MEDIUM VARIANT'!$C$18:$AE$290,17,FALSE)</f>
        <v>1629585.987</v>
      </c>
      <c r="AZ3">
        <f>VLOOKUP($B3,'MEDIUM VARIANT'!$C$18:$AE$290,18,FALSE)</f>
        <v>1666317.064</v>
      </c>
      <c r="BA3">
        <f>VLOOKUP($B3,'MEDIUM VARIANT'!$C$18:$AE$290,19,FALSE)</f>
        <v>1703537.504</v>
      </c>
      <c r="BB3">
        <f>VLOOKUP($B3,'MEDIUM VARIANT'!$C$18:$AE$290,20,FALSE)</f>
        <v>1741243.659</v>
      </c>
      <c r="BC3">
        <f>VLOOKUP($B3,'MEDIUM VARIANT'!$C$18:$AE$290,21,FALSE)</f>
        <v>1779425.2390000001</v>
      </c>
      <c r="BD3">
        <f>VLOOKUP($B3,'MEDIUM VARIANT'!$C$18:$AE$290,22,FALSE)</f>
        <v>1818071.7290000001</v>
      </c>
      <c r="BE3">
        <f>VLOOKUP($B3,'MEDIUM VARIANT'!$C$18:$AE$290,23,FALSE)</f>
        <v>1857169.6029999999</v>
      </c>
      <c r="BF3">
        <f>VLOOKUP($B3,'MEDIUM VARIANT'!$C$18:$AE$290,24,FALSE)</f>
        <v>1896703.6969999999</v>
      </c>
      <c r="BG3">
        <f>VLOOKUP($B3,'MEDIUM VARIANT'!$C$18:$AE$290,25,FALSE)</f>
        <v>1936661.446</v>
      </c>
      <c r="BH3">
        <f>VLOOKUP($B3,'MEDIUM VARIANT'!$C$18:$AE$290,26,FALSE)</f>
        <v>1977026.733</v>
      </c>
      <c r="BI3">
        <f>VLOOKUP($B3,'MEDIUM VARIANT'!$C$18:$AE$290,27,FALSE)</f>
        <v>2017774.3729999999</v>
      </c>
      <c r="BJ3">
        <f>VLOOKUP($B3,'MEDIUM VARIANT'!$C$18:$AE$290,28,FALSE)</f>
        <v>2058875.145</v>
      </c>
      <c r="BK3">
        <f>VLOOKUP($B3,'MEDIUM VARIANT'!$C$18:$AE$290,29,FALSE)</f>
        <v>2100301.7310000001</v>
      </c>
      <c r="BL3">
        <f>VLOOKUP($B3,'MEDIUM VARIANT'!$C$18:$AE$290,29,FALSE)</f>
        <v>2100301.7310000001</v>
      </c>
      <c r="BM3">
        <f>VLOOKUP($B3,'MEDIUM VARIANT'!$C$18:$AE$290,29,FALSE)</f>
        <v>2100301.7310000001</v>
      </c>
      <c r="BN3">
        <f>VLOOKUP($B3,'MEDIUM VARIANT'!$C$18:$AE$290,29,FALSE)</f>
        <v>2100301.7310000001</v>
      </c>
      <c r="BO3">
        <f>VLOOKUP($B3,'MEDIUM VARIANT'!$C$18:$AE$290,29,FALSE)</f>
        <v>2100301.7310000001</v>
      </c>
      <c r="BP3">
        <f>VLOOKUP($B3,'MEDIUM VARIANT'!$C$18:$AE$290,29,FALSE)</f>
        <v>2100301.7310000001</v>
      </c>
      <c r="BQ3">
        <f>VLOOKUP($B3,'MEDIUM VARIANT'!$C$18:$AE$290,29,FALSE)</f>
        <v>2100301.7310000001</v>
      </c>
      <c r="BR3">
        <f>VLOOKUP($B3,'MEDIUM VARIANT'!$C$18:$AE$290,29,FALSE)</f>
        <v>2100301.7310000001</v>
      </c>
      <c r="BS3">
        <f>VLOOKUP($B3,'MEDIUM VARIANT'!$C$18:$AE$290,29,FALSE)</f>
        <v>2100301.7310000001</v>
      </c>
      <c r="BT3">
        <f>VLOOKUP($B3,'MEDIUM VARIANT'!$C$18:$AE$290,29,FALSE)</f>
        <v>2100301.7310000001</v>
      </c>
      <c r="BU3">
        <f>VLOOKUP($B3,'MEDIUM VARIANT'!$C$18:$AE$290,29,FALSE)</f>
        <v>2100301.7310000001</v>
      </c>
    </row>
    <row r="4" spans="1:73" ht="11.4" x14ac:dyDescent="0.2">
      <c r="A4" t="str">
        <f>VLOOKUP(B4,Codes_ISO!A$2:C$270,3,FALSE)</f>
        <v>AL</v>
      </c>
      <c r="B4" s="3" t="s">
        <v>223</v>
      </c>
      <c r="C4" s="22">
        <f>VLOOKUP($B4,ESTIMATES!$C$18:$BS$290,34,FALSE)</f>
        <v>2681.239</v>
      </c>
      <c r="D4" s="22">
        <f>VLOOKUP($B4,ESTIMATES!$C$18:$BS$290,35,FALSE)</f>
        <v>2735.3290000000002</v>
      </c>
      <c r="E4" s="22">
        <f>VLOOKUP($B4,ESTIMATES!$C$18:$BS$290,36,FALSE)</f>
        <v>2788.3139999999999</v>
      </c>
      <c r="F4" s="22">
        <f>VLOOKUP($B4,ESTIMATES!$C$18:$BS$290,37,FALSE)</f>
        <v>2842.6239999999998</v>
      </c>
      <c r="G4" s="22">
        <f>VLOOKUP($B4,ESTIMATES!$C$18:$BS$290,38,FALSE)</f>
        <v>2901.5920000000001</v>
      </c>
      <c r="H4" s="22">
        <f>VLOOKUP($B4,ESTIMATES!$C$18:$BS$290,39,FALSE)</f>
        <v>2966.7979999999998</v>
      </c>
      <c r="I4" s="22">
        <f>VLOOKUP($B4,ESTIMATES!$C$18:$BS$290,40,FALSE)</f>
        <v>3041.0070000000001</v>
      </c>
      <c r="J4" s="22">
        <f>VLOOKUP($B4,ESTIMATES!$C$18:$BS$290,41,FALSE)</f>
        <v>3121.3359999999998</v>
      </c>
      <c r="K4" s="22">
        <f>VLOOKUP($B4,ESTIMATES!$C$18:$BS$290,42,FALSE)</f>
        <v>3197.067</v>
      </c>
      <c r="L4" s="22">
        <f>VLOOKUP($B4,ESTIMATES!$C$18:$BS$290,43,FALSE)</f>
        <v>3253.6559999999999</v>
      </c>
      <c r="M4" s="22">
        <f>VLOOKUP($B4,ESTIMATES!$C$18:$BS$290,44,FALSE)</f>
        <v>3281.4540000000002</v>
      </c>
      <c r="N4" s="22">
        <f>VLOOKUP($B4,ESTIMATES!$C$18:$BS$290,45,FALSE)</f>
        <v>3275.431</v>
      </c>
      <c r="O4" s="22">
        <f>VLOOKUP($B4,ESTIMATES!$C$18:$BS$290,46,FALSE)</f>
        <v>3240.587</v>
      </c>
      <c r="P4" s="22">
        <f>VLOOKUP($B4,ESTIMATES!$C$18:$BS$290,47,FALSE)</f>
        <v>3189.5830000000001</v>
      </c>
      <c r="Q4" s="22">
        <f>VLOOKUP($B4,ESTIMATES!$C$18:$BS$290,48,FALSE)</f>
        <v>3140.5949999999998</v>
      </c>
      <c r="R4" s="22">
        <f>VLOOKUP($B4,ESTIMATES!$C$18:$BS$290,49,FALSE)</f>
        <v>3106.7359999999999</v>
      </c>
      <c r="S4" s="22">
        <f>VLOOKUP($B4,ESTIMATES!$C$18:$BS$290,50,FALSE)</f>
        <v>3092.2280000000001</v>
      </c>
      <c r="T4" s="22">
        <f>VLOOKUP($B4,ESTIMATES!$C$18:$BS$290,51,FALSE)</f>
        <v>3093.0410000000002</v>
      </c>
      <c r="U4" s="22">
        <f>VLOOKUP($B4,ESTIMATES!$C$18:$BS$290,52,FALSE)</f>
        <v>3103.759</v>
      </c>
      <c r="V4" s="22">
        <f>VLOOKUP($B4,ESTIMATES!$C$18:$BS$290,53,FALSE)</f>
        <v>3115.576</v>
      </c>
      <c r="W4" s="22">
        <f>VLOOKUP($B4,ESTIMATES!$C$18:$BS$290,54,FALSE)</f>
        <v>3121.97</v>
      </c>
      <c r="X4" s="22">
        <f>VLOOKUP($B4,ESTIMATES!$C$18:$BS$290,55,FALSE)</f>
        <v>3122.4079999999999</v>
      </c>
      <c r="Y4" s="22">
        <f>VLOOKUP($B4,ESTIMATES!$C$18:$BS$290,56,FALSE)</f>
        <v>3119.029</v>
      </c>
      <c r="Z4" s="22">
        <f>VLOOKUP($B4,ESTIMATES!$C$18:$BS$290,57,FALSE)</f>
        <v>3111.0050000000001</v>
      </c>
      <c r="AA4" s="22">
        <f>VLOOKUP($B4,ESTIMATES!$C$18:$BS$290,58,FALSE)</f>
        <v>3097.7469999999998</v>
      </c>
      <c r="AB4" s="22">
        <f>VLOOKUP($B4,ESTIMATES!$C$18:$BS$290,59,FALSE)</f>
        <v>3079.1790000000001</v>
      </c>
      <c r="AC4" s="22">
        <f>VLOOKUP($B4,ESTIMATES!$C$18:$BS$290,60,FALSE)</f>
        <v>3054.3310000000001</v>
      </c>
      <c r="AD4" s="22">
        <f>VLOOKUP($B4,ESTIMATES!$C$18:$BS$290,61,FALSE)</f>
        <v>3023.9070000000002</v>
      </c>
      <c r="AE4" s="22">
        <f>VLOOKUP($B4,ESTIMATES!$C$18:$BS$290,62,FALSE)</f>
        <v>2991.6509999999998</v>
      </c>
      <c r="AF4" s="22">
        <f>VLOOKUP($B4,ESTIMATES!$C$18:$BS$290,63,FALSE)</f>
        <v>2962.6350000000002</v>
      </c>
      <c r="AG4" s="22">
        <f>VLOOKUP($B4,ESTIMATES!$C$18:$BS$290,64,FALSE)</f>
        <v>2940.5250000000001</v>
      </c>
      <c r="AH4" s="22">
        <f>VLOOKUP($B4,ESTIMATES!$C$18:$BS$290,65,FALSE)</f>
        <v>2926.6590000000001</v>
      </c>
      <c r="AI4" s="22">
        <f>VLOOKUP($B4,ESTIMATES!$C$18:$BS$290,66,FALSE)</f>
        <v>2920.0390000000002</v>
      </c>
      <c r="AJ4" s="22">
        <f>VLOOKUP($B4,ESTIMATES!$C$18:$BS$290,67,FALSE)</f>
        <v>2918.9780000000001</v>
      </c>
      <c r="AK4" s="22">
        <f>VLOOKUP($B4,ESTIMATES!$C$18:$BS$290,68,FALSE)</f>
        <v>2920.7750000000001</v>
      </c>
      <c r="AL4" s="22">
        <f>VLOOKUP($B4,ESTIMATES!$C$18:$BS$290,69,FALSE)</f>
        <v>2923.3519999999999</v>
      </c>
      <c r="AM4">
        <f>VLOOKUP($B4,'MEDIUM VARIANT'!$C$18:$AE$290,5,FALSE)</f>
        <v>2926.348</v>
      </c>
      <c r="AN4">
        <f>VLOOKUP($B4,'MEDIUM VARIANT'!$C$18:$AE$290,6,FALSE)</f>
        <v>2930.1869999999999</v>
      </c>
      <c r="AO4">
        <f>VLOOKUP($B4,'MEDIUM VARIANT'!$C$18:$AE$290,7,FALSE)</f>
        <v>2934.3629999999998</v>
      </c>
      <c r="AP4">
        <f>VLOOKUP($B4,'MEDIUM VARIANT'!$C$18:$AE$290,8,FALSE)</f>
        <v>2938.4279999999999</v>
      </c>
      <c r="AQ4">
        <f>VLOOKUP($B4,'MEDIUM VARIANT'!$C$18:$AE$290,9,FALSE)</f>
        <v>2942.0340000000001</v>
      </c>
      <c r="AR4">
        <f>VLOOKUP($B4,'MEDIUM VARIANT'!$C$18:$AE$290,10,FALSE)</f>
        <v>2944.8040000000001</v>
      </c>
      <c r="AS4">
        <f>VLOOKUP($B4,'MEDIUM VARIANT'!$C$18:$AE$290,11,FALSE)</f>
        <v>2946.54</v>
      </c>
      <c r="AT4">
        <f>VLOOKUP($B4,'MEDIUM VARIANT'!$C$18:$AE$290,12,FALSE)</f>
        <v>2947.3409999999999</v>
      </c>
      <c r="AU4">
        <f>VLOOKUP($B4,'MEDIUM VARIANT'!$C$18:$AE$290,13,FALSE)</f>
        <v>2947.4360000000001</v>
      </c>
      <c r="AV4">
        <f>VLOOKUP($B4,'MEDIUM VARIANT'!$C$18:$AE$290,14,FALSE)</f>
        <v>2946.9920000000002</v>
      </c>
      <c r="AW4">
        <f>VLOOKUP($B4,'MEDIUM VARIANT'!$C$18:$AE$290,15,FALSE)</f>
        <v>2945.9520000000002</v>
      </c>
      <c r="AX4">
        <f>VLOOKUP($B4,'MEDIUM VARIANT'!$C$18:$AE$290,16,FALSE)</f>
        <v>2944.1480000000001</v>
      </c>
      <c r="AY4">
        <f>VLOOKUP($B4,'MEDIUM VARIANT'!$C$18:$AE$290,17,FALSE)</f>
        <v>2941.5140000000001</v>
      </c>
      <c r="AZ4">
        <f>VLOOKUP($B4,'MEDIUM VARIANT'!$C$18:$AE$290,18,FALSE)</f>
        <v>2937.9609999999998</v>
      </c>
      <c r="BA4">
        <f>VLOOKUP($B4,'MEDIUM VARIANT'!$C$18:$AE$290,19,FALSE)</f>
        <v>2933.4189999999999</v>
      </c>
      <c r="BB4">
        <f>VLOOKUP($B4,'MEDIUM VARIANT'!$C$18:$AE$290,20,FALSE)</f>
        <v>2927.864</v>
      </c>
      <c r="BC4">
        <f>VLOOKUP($B4,'MEDIUM VARIANT'!$C$18:$AE$290,21,FALSE)</f>
        <v>2921.2959999999998</v>
      </c>
      <c r="BD4">
        <f>VLOOKUP($B4,'MEDIUM VARIANT'!$C$18:$AE$290,22,FALSE)</f>
        <v>2913.7159999999999</v>
      </c>
      <c r="BE4">
        <f>VLOOKUP($B4,'MEDIUM VARIANT'!$C$18:$AE$290,23,FALSE)</f>
        <v>2905.0949999999998</v>
      </c>
      <c r="BF4">
        <f>VLOOKUP($B4,'MEDIUM VARIANT'!$C$18:$AE$290,24,FALSE)</f>
        <v>2895.451</v>
      </c>
      <c r="BG4">
        <f>VLOOKUP($B4,'MEDIUM VARIANT'!$C$18:$AE$290,25,FALSE)</f>
        <v>2884.7820000000002</v>
      </c>
      <c r="BH4">
        <f>VLOOKUP($B4,'MEDIUM VARIANT'!$C$18:$AE$290,26,FALSE)</f>
        <v>2873.1329999999998</v>
      </c>
      <c r="BI4">
        <f>VLOOKUP($B4,'MEDIUM VARIANT'!$C$18:$AE$290,27,FALSE)</f>
        <v>2860.5720000000001</v>
      </c>
      <c r="BJ4">
        <f>VLOOKUP($B4,'MEDIUM VARIANT'!$C$18:$AE$290,28,FALSE)</f>
        <v>2847.18</v>
      </c>
      <c r="BK4">
        <f>VLOOKUP($B4,'MEDIUM VARIANT'!$C$18:$AE$290,29,FALSE)</f>
        <v>2833.058</v>
      </c>
      <c r="BL4">
        <f>VLOOKUP($B4,'MEDIUM VARIANT'!$C$18:$AE$290,29,FALSE)</f>
        <v>2833.058</v>
      </c>
      <c r="BM4">
        <f>VLOOKUP($B4,'MEDIUM VARIANT'!$C$18:$AE$290,29,FALSE)</f>
        <v>2833.058</v>
      </c>
      <c r="BN4">
        <f>VLOOKUP($B4,'MEDIUM VARIANT'!$C$18:$AE$290,29,FALSE)</f>
        <v>2833.058</v>
      </c>
      <c r="BO4">
        <f>VLOOKUP($B4,'MEDIUM VARIANT'!$C$18:$AE$290,29,FALSE)</f>
        <v>2833.058</v>
      </c>
      <c r="BP4">
        <f>VLOOKUP($B4,'MEDIUM VARIANT'!$C$18:$AE$290,29,FALSE)</f>
        <v>2833.058</v>
      </c>
      <c r="BQ4">
        <f>VLOOKUP($B4,'MEDIUM VARIANT'!$C$18:$AE$290,29,FALSE)</f>
        <v>2833.058</v>
      </c>
      <c r="BR4">
        <f>VLOOKUP($B4,'MEDIUM VARIANT'!$C$18:$AE$290,29,FALSE)</f>
        <v>2833.058</v>
      </c>
      <c r="BS4">
        <f>VLOOKUP($B4,'MEDIUM VARIANT'!$C$18:$AE$290,29,FALSE)</f>
        <v>2833.058</v>
      </c>
      <c r="BT4">
        <f>VLOOKUP($B4,'MEDIUM VARIANT'!$C$18:$AE$290,29,FALSE)</f>
        <v>2833.058</v>
      </c>
      <c r="BU4">
        <f>VLOOKUP($B4,'MEDIUM VARIANT'!$C$18:$AE$290,29,FALSE)</f>
        <v>2833.058</v>
      </c>
    </row>
    <row r="5" spans="1:73" ht="11.4" x14ac:dyDescent="0.2">
      <c r="A5" t="str">
        <f>VLOOKUP(B5,Codes_ISO!A$2:C$270,3,FALSE)</f>
        <v>DZ</v>
      </c>
      <c r="B5" s="3" t="s">
        <v>109</v>
      </c>
      <c r="C5" s="22">
        <f>VLOOKUP($B5,ESTIMATES!$C$18:$BS$290,34,FALSE)</f>
        <v>19337.715</v>
      </c>
      <c r="D5" s="22">
        <f>VLOOKUP($B5,ESTIMATES!$C$18:$BS$290,35,FALSE)</f>
        <v>19943.664000000001</v>
      </c>
      <c r="E5" s="22">
        <f>VLOOKUP($B5,ESTIMATES!$C$18:$BS$290,36,FALSE)</f>
        <v>20575.701000000001</v>
      </c>
      <c r="F5" s="22">
        <f>VLOOKUP($B5,ESTIMATES!$C$18:$BS$290,37,FALSE)</f>
        <v>21228.289000000001</v>
      </c>
      <c r="G5" s="22">
        <f>VLOOKUP($B5,ESTIMATES!$C$18:$BS$290,38,FALSE)</f>
        <v>21893.852999999999</v>
      </c>
      <c r="H5" s="22">
        <f>VLOOKUP($B5,ESTIMATES!$C$18:$BS$290,39,FALSE)</f>
        <v>22565.904999999999</v>
      </c>
      <c r="I5" s="22">
        <f>VLOOKUP($B5,ESTIMATES!$C$18:$BS$290,40,FALSE)</f>
        <v>23241.272000000001</v>
      </c>
      <c r="J5" s="22">
        <f>VLOOKUP($B5,ESTIMATES!$C$18:$BS$290,41,FALSE)</f>
        <v>23917.897000000001</v>
      </c>
      <c r="K5" s="22">
        <f>VLOOKUP($B5,ESTIMATES!$C$18:$BS$290,42,FALSE)</f>
        <v>24591.491999999998</v>
      </c>
      <c r="L5" s="22">
        <f>VLOOKUP($B5,ESTIMATES!$C$18:$BS$290,43,FALSE)</f>
        <v>25257.671999999999</v>
      </c>
      <c r="M5" s="22">
        <f>VLOOKUP($B5,ESTIMATES!$C$18:$BS$290,44,FALSE)</f>
        <v>25912.366999999998</v>
      </c>
      <c r="N5" s="22">
        <f>VLOOKUP($B5,ESTIMATES!$C$18:$BS$290,45,FALSE)</f>
        <v>26554.329000000002</v>
      </c>
      <c r="O5" s="22">
        <f>VLOOKUP($B5,ESTIMATES!$C$18:$BS$290,46,FALSE)</f>
        <v>27181.094000000001</v>
      </c>
      <c r="P5" s="22">
        <f>VLOOKUP($B5,ESTIMATES!$C$18:$BS$290,47,FALSE)</f>
        <v>27786.258999999998</v>
      </c>
      <c r="Q5" s="22">
        <f>VLOOKUP($B5,ESTIMATES!$C$18:$BS$290,48,FALSE)</f>
        <v>28362.253000000001</v>
      </c>
      <c r="R5" s="22">
        <f>VLOOKUP($B5,ESTIMATES!$C$18:$BS$290,49,FALSE)</f>
        <v>28904.297999999999</v>
      </c>
      <c r="S5" s="22">
        <f>VLOOKUP($B5,ESTIMATES!$C$18:$BS$290,50,FALSE)</f>
        <v>29411.415000000001</v>
      </c>
      <c r="T5" s="22">
        <f>VLOOKUP($B5,ESTIMATES!$C$18:$BS$290,51,FALSE)</f>
        <v>29886.839</v>
      </c>
      <c r="U5" s="22">
        <f>VLOOKUP($B5,ESTIMATES!$C$18:$BS$290,52,FALSE)</f>
        <v>30335.732</v>
      </c>
      <c r="V5" s="22">
        <f>VLOOKUP($B5,ESTIMATES!$C$18:$BS$290,53,FALSE)</f>
        <v>30765.613000000001</v>
      </c>
      <c r="W5" s="22">
        <f>VLOOKUP($B5,ESTIMATES!$C$18:$BS$290,54,FALSE)</f>
        <v>31183.66</v>
      </c>
      <c r="X5" s="22">
        <f>VLOOKUP($B5,ESTIMATES!$C$18:$BS$290,55,FALSE)</f>
        <v>31592.152999999998</v>
      </c>
      <c r="Y5" s="22">
        <f>VLOOKUP($B5,ESTIMATES!$C$18:$BS$290,56,FALSE)</f>
        <v>31995.045999999998</v>
      </c>
      <c r="Z5" s="22">
        <f>VLOOKUP($B5,ESTIMATES!$C$18:$BS$290,57,FALSE)</f>
        <v>32403.513999999999</v>
      </c>
      <c r="AA5" s="22">
        <f>VLOOKUP($B5,ESTIMATES!$C$18:$BS$290,58,FALSE)</f>
        <v>32831.095999999998</v>
      </c>
      <c r="AB5" s="22">
        <f>VLOOKUP($B5,ESTIMATES!$C$18:$BS$290,59,FALSE)</f>
        <v>33288.436999999998</v>
      </c>
      <c r="AC5" s="22">
        <f>VLOOKUP($B5,ESTIMATES!$C$18:$BS$290,60,FALSE)</f>
        <v>33777.915000000001</v>
      </c>
      <c r="AD5" s="22">
        <f>VLOOKUP($B5,ESTIMATES!$C$18:$BS$290,61,FALSE)</f>
        <v>34300.076000000001</v>
      </c>
      <c r="AE5" s="22">
        <f>VLOOKUP($B5,ESTIMATES!$C$18:$BS$290,62,FALSE)</f>
        <v>34860.714999999997</v>
      </c>
      <c r="AF5" s="22">
        <f>VLOOKUP($B5,ESTIMATES!$C$18:$BS$290,63,FALSE)</f>
        <v>35465.760000000002</v>
      </c>
      <c r="AG5" s="22">
        <f>VLOOKUP($B5,ESTIMATES!$C$18:$BS$290,64,FALSE)</f>
        <v>36117.637000000002</v>
      </c>
      <c r="AH5" s="22">
        <f>VLOOKUP($B5,ESTIMATES!$C$18:$BS$290,65,FALSE)</f>
        <v>36819.557999999997</v>
      </c>
      <c r="AI5" s="22">
        <f>VLOOKUP($B5,ESTIMATES!$C$18:$BS$290,66,FALSE)</f>
        <v>37565.847000000002</v>
      </c>
      <c r="AJ5" s="22">
        <f>VLOOKUP($B5,ESTIMATES!$C$18:$BS$290,67,FALSE)</f>
        <v>38338.561999999998</v>
      </c>
      <c r="AK5" s="22">
        <f>VLOOKUP($B5,ESTIMATES!$C$18:$BS$290,68,FALSE)</f>
        <v>39113.313000000002</v>
      </c>
      <c r="AL5" s="22">
        <f>VLOOKUP($B5,ESTIMATES!$C$18:$BS$290,69,FALSE)</f>
        <v>39871.527999999998</v>
      </c>
      <c r="AM5">
        <f>VLOOKUP($B5,'MEDIUM VARIANT'!$C$18:$AE$290,5,FALSE)</f>
        <v>40606.052000000003</v>
      </c>
      <c r="AN5">
        <f>VLOOKUP($B5,'MEDIUM VARIANT'!$C$18:$AE$290,6,FALSE)</f>
        <v>41318.142</v>
      </c>
      <c r="AO5">
        <f>VLOOKUP($B5,'MEDIUM VARIANT'!$C$18:$AE$290,7,FALSE)</f>
        <v>42008.053999999996</v>
      </c>
      <c r="AP5">
        <f>VLOOKUP($B5,'MEDIUM VARIANT'!$C$18:$AE$290,8,FALSE)</f>
        <v>42679.017999999996</v>
      </c>
      <c r="AQ5">
        <f>VLOOKUP($B5,'MEDIUM VARIANT'!$C$18:$AE$290,9,FALSE)</f>
        <v>43333.254999999997</v>
      </c>
      <c r="AR5">
        <f>VLOOKUP($B5,'MEDIUM VARIANT'!$C$18:$AE$290,10,FALSE)</f>
        <v>43969.303</v>
      </c>
      <c r="AS5">
        <f>VLOOKUP($B5,'MEDIUM VARIANT'!$C$18:$AE$290,11,FALSE)</f>
        <v>44584.466999999997</v>
      </c>
      <c r="AT5">
        <f>VLOOKUP($B5,'MEDIUM VARIANT'!$C$18:$AE$290,12,FALSE)</f>
        <v>45178.849000000002</v>
      </c>
      <c r="AU5">
        <f>VLOOKUP($B5,'MEDIUM VARIANT'!$C$18:$AE$290,13,FALSE)</f>
        <v>45752.995000000003</v>
      </c>
      <c r="AV5">
        <f>VLOOKUP($B5,'MEDIUM VARIANT'!$C$18:$AE$290,14,FALSE)</f>
        <v>46307.642999999996</v>
      </c>
      <c r="AW5">
        <f>VLOOKUP($B5,'MEDIUM VARIANT'!$C$18:$AE$290,15,FALSE)</f>
        <v>46843.063000000002</v>
      </c>
      <c r="AX5">
        <f>VLOOKUP($B5,'MEDIUM VARIANT'!$C$18:$AE$290,16,FALSE)</f>
        <v>47360.008000000002</v>
      </c>
      <c r="AY5">
        <f>VLOOKUP($B5,'MEDIUM VARIANT'!$C$18:$AE$290,17,FALSE)</f>
        <v>47860.485999999997</v>
      </c>
      <c r="AZ5">
        <f>VLOOKUP($B5,'MEDIUM VARIANT'!$C$18:$AE$290,18,FALSE)</f>
        <v>48347.052000000003</v>
      </c>
      <c r="BA5">
        <f>VLOOKUP($B5,'MEDIUM VARIANT'!$C$18:$AE$290,19,FALSE)</f>
        <v>48821.963000000003</v>
      </c>
      <c r="BB5">
        <f>VLOOKUP($B5,'MEDIUM VARIANT'!$C$18:$AE$290,20,FALSE)</f>
        <v>49286.285000000003</v>
      </c>
      <c r="BC5">
        <f>VLOOKUP($B5,'MEDIUM VARIANT'!$C$18:$AE$290,21,FALSE)</f>
        <v>49741.053999999996</v>
      </c>
      <c r="BD5">
        <f>VLOOKUP($B5,'MEDIUM VARIANT'!$C$18:$AE$290,22,FALSE)</f>
        <v>50188.453000000001</v>
      </c>
      <c r="BE5">
        <f>VLOOKUP($B5,'MEDIUM VARIANT'!$C$18:$AE$290,23,FALSE)</f>
        <v>50630.92</v>
      </c>
      <c r="BF5">
        <f>VLOOKUP($B5,'MEDIUM VARIANT'!$C$18:$AE$290,24,FALSE)</f>
        <v>51070.400999999998</v>
      </c>
      <c r="BG5">
        <f>VLOOKUP($B5,'MEDIUM VARIANT'!$C$18:$AE$290,25,FALSE)</f>
        <v>51507.845999999998</v>
      </c>
      <c r="BH5">
        <f>VLOOKUP($B5,'MEDIUM VARIANT'!$C$18:$AE$290,26,FALSE)</f>
        <v>51943.720999999998</v>
      </c>
      <c r="BI5">
        <f>VLOOKUP($B5,'MEDIUM VARIANT'!$C$18:$AE$290,27,FALSE)</f>
        <v>52378.836000000003</v>
      </c>
      <c r="BJ5">
        <f>VLOOKUP($B5,'MEDIUM VARIANT'!$C$18:$AE$290,28,FALSE)</f>
        <v>52813.83</v>
      </c>
      <c r="BK5">
        <f>VLOOKUP($B5,'MEDIUM VARIANT'!$C$18:$AE$290,29,FALSE)</f>
        <v>53248.997000000003</v>
      </c>
      <c r="BL5">
        <f>VLOOKUP($B5,'MEDIUM VARIANT'!$C$18:$AE$290,29,FALSE)</f>
        <v>53248.997000000003</v>
      </c>
      <c r="BM5">
        <f>VLOOKUP($B5,'MEDIUM VARIANT'!$C$18:$AE$290,29,FALSE)</f>
        <v>53248.997000000003</v>
      </c>
      <c r="BN5">
        <f>VLOOKUP($B5,'MEDIUM VARIANT'!$C$18:$AE$290,29,FALSE)</f>
        <v>53248.997000000003</v>
      </c>
      <c r="BO5">
        <f>VLOOKUP($B5,'MEDIUM VARIANT'!$C$18:$AE$290,29,FALSE)</f>
        <v>53248.997000000003</v>
      </c>
      <c r="BP5">
        <f>VLOOKUP($B5,'MEDIUM VARIANT'!$C$18:$AE$290,29,FALSE)</f>
        <v>53248.997000000003</v>
      </c>
      <c r="BQ5">
        <f>VLOOKUP($B5,'MEDIUM VARIANT'!$C$18:$AE$290,29,FALSE)</f>
        <v>53248.997000000003</v>
      </c>
      <c r="BR5">
        <f>VLOOKUP($B5,'MEDIUM VARIANT'!$C$18:$AE$290,29,FALSE)</f>
        <v>53248.997000000003</v>
      </c>
      <c r="BS5">
        <f>VLOOKUP($B5,'MEDIUM VARIANT'!$C$18:$AE$290,29,FALSE)</f>
        <v>53248.997000000003</v>
      </c>
      <c r="BT5">
        <f>VLOOKUP($B5,'MEDIUM VARIANT'!$C$18:$AE$290,29,FALSE)</f>
        <v>53248.997000000003</v>
      </c>
      <c r="BU5">
        <f>VLOOKUP($B5,'MEDIUM VARIANT'!$C$18:$AE$290,29,FALSE)</f>
        <v>53248.997000000003</v>
      </c>
    </row>
    <row r="6" spans="1:73" ht="11.4" hidden="1" x14ac:dyDescent="0.2">
      <c r="A6" t="str">
        <f>VLOOKUP(B6,Codes_ISO!A$2:C$270,3,FALSE)</f>
        <v/>
      </c>
      <c r="B6" s="3" t="s">
        <v>323</v>
      </c>
      <c r="C6" s="22">
        <f>VLOOKUP($B6,ESTIMATES!$C$18:$BS$290,34,FALSE)</f>
        <v>32.457000000000001</v>
      </c>
      <c r="D6" s="22">
        <f>VLOOKUP($B6,ESTIMATES!$C$18:$BS$290,35,FALSE)</f>
        <v>33.493000000000002</v>
      </c>
      <c r="E6" s="22">
        <f>VLOOKUP($B6,ESTIMATES!$C$18:$BS$290,36,FALSE)</f>
        <v>34.738</v>
      </c>
      <c r="F6" s="22">
        <f>VLOOKUP($B6,ESTIMATES!$C$18:$BS$290,37,FALSE)</f>
        <v>36.159999999999997</v>
      </c>
      <c r="G6" s="22">
        <f>VLOOKUP($B6,ESTIMATES!$C$18:$BS$290,38,FALSE)</f>
        <v>37.688000000000002</v>
      </c>
      <c r="H6" s="22">
        <f>VLOOKUP($B6,ESTIMATES!$C$18:$BS$290,39,FALSE)</f>
        <v>39.241</v>
      </c>
      <c r="I6" s="22">
        <f>VLOOKUP($B6,ESTIMATES!$C$18:$BS$290,40,FALSE)</f>
        <v>40.837000000000003</v>
      </c>
      <c r="J6" s="22">
        <f>VLOOKUP($B6,ESTIMATES!$C$18:$BS$290,41,FALSE)</f>
        <v>42.45</v>
      </c>
      <c r="K6" s="22">
        <f>VLOOKUP($B6,ESTIMATES!$C$18:$BS$290,42,FALSE)</f>
        <v>44.046999999999997</v>
      </c>
      <c r="L6" s="22">
        <f>VLOOKUP($B6,ESTIMATES!$C$18:$BS$290,43,FALSE)</f>
        <v>45.593000000000004</v>
      </c>
      <c r="M6" s="22">
        <f>VLOOKUP($B6,ESTIMATES!$C$18:$BS$290,44,FALSE)</f>
        <v>47.037999999999997</v>
      </c>
      <c r="N6" s="22">
        <f>VLOOKUP($B6,ESTIMATES!$C$18:$BS$290,45,FALSE)</f>
        <v>48.375</v>
      </c>
      <c r="O6" s="22">
        <f>VLOOKUP($B6,ESTIMATES!$C$18:$BS$290,46,FALSE)</f>
        <v>49.593000000000004</v>
      </c>
      <c r="P6" s="22">
        <f>VLOOKUP($B6,ESTIMATES!$C$18:$BS$290,47,FALSE)</f>
        <v>50.72</v>
      </c>
      <c r="Q6" s="22">
        <f>VLOOKUP($B6,ESTIMATES!$C$18:$BS$290,48,FALSE)</f>
        <v>51.802999999999997</v>
      </c>
      <c r="R6" s="22">
        <f>VLOOKUP($B6,ESTIMATES!$C$18:$BS$290,49,FALSE)</f>
        <v>52.868000000000002</v>
      </c>
      <c r="S6" s="22">
        <f>VLOOKUP($B6,ESTIMATES!$C$18:$BS$290,50,FALSE)</f>
        <v>53.929000000000002</v>
      </c>
      <c r="T6" s="22">
        <f>VLOOKUP($B6,ESTIMATES!$C$18:$BS$290,51,FALSE)</f>
        <v>54.941000000000003</v>
      </c>
      <c r="U6" s="22">
        <f>VLOOKUP($B6,ESTIMATES!$C$18:$BS$290,52,FALSE)</f>
        <v>55.901000000000003</v>
      </c>
      <c r="V6" s="22">
        <f>VLOOKUP($B6,ESTIMATES!$C$18:$BS$290,53,FALSE)</f>
        <v>56.77</v>
      </c>
      <c r="W6" s="22">
        <f>VLOOKUP($B6,ESTIMATES!$C$18:$BS$290,54,FALSE)</f>
        <v>57.521000000000001</v>
      </c>
      <c r="X6" s="22">
        <f>VLOOKUP($B6,ESTIMATES!$C$18:$BS$290,55,FALSE)</f>
        <v>58.174999999999997</v>
      </c>
      <c r="Y6" s="22">
        <f>VLOOKUP($B6,ESTIMATES!$C$18:$BS$290,56,FALSE)</f>
        <v>58.731000000000002</v>
      </c>
      <c r="Z6" s="22">
        <f>VLOOKUP($B6,ESTIMATES!$C$18:$BS$290,57,FALSE)</f>
        <v>59.116999999999997</v>
      </c>
      <c r="AA6" s="22">
        <f>VLOOKUP($B6,ESTIMATES!$C$18:$BS$290,58,FALSE)</f>
        <v>59.264000000000003</v>
      </c>
      <c r="AB6" s="22">
        <f>VLOOKUP($B6,ESTIMATES!$C$18:$BS$290,59,FALSE)</f>
        <v>59.118000000000002</v>
      </c>
      <c r="AC6" s="22">
        <f>VLOOKUP($B6,ESTIMATES!$C$18:$BS$290,60,FALSE)</f>
        <v>58.65</v>
      </c>
      <c r="AD6" s="22">
        <f>VLOOKUP($B6,ESTIMATES!$C$18:$BS$290,61,FALSE)</f>
        <v>57.902999999999999</v>
      </c>
      <c r="AE6" s="22">
        <f>VLOOKUP($B6,ESTIMATES!$C$18:$BS$290,62,FALSE)</f>
        <v>57.03</v>
      </c>
      <c r="AF6" s="22">
        <f>VLOOKUP($B6,ESTIMATES!$C$18:$BS$290,63,FALSE)</f>
        <v>56.226999999999997</v>
      </c>
      <c r="AG6" s="22">
        <f>VLOOKUP($B6,ESTIMATES!$C$18:$BS$290,64,FALSE)</f>
        <v>55.637</v>
      </c>
      <c r="AH6" s="22">
        <f>VLOOKUP($B6,ESTIMATES!$C$18:$BS$290,65,FALSE)</f>
        <v>55.32</v>
      </c>
      <c r="AI6" s="22">
        <f>VLOOKUP($B6,ESTIMATES!$C$18:$BS$290,66,FALSE)</f>
        <v>55.23</v>
      </c>
      <c r="AJ6" s="22">
        <f>VLOOKUP($B6,ESTIMATES!$C$18:$BS$290,67,FALSE)</f>
        <v>55.307000000000002</v>
      </c>
      <c r="AK6" s="22">
        <f>VLOOKUP($B6,ESTIMATES!$C$18:$BS$290,68,FALSE)</f>
        <v>55.436999999999998</v>
      </c>
      <c r="AL6" s="22">
        <f>VLOOKUP($B6,ESTIMATES!$C$18:$BS$290,69,FALSE)</f>
        <v>55.536999999999999</v>
      </c>
      <c r="AM6">
        <f>VLOOKUP($B6,'MEDIUM VARIANT'!$C$18:$AE$290,5,FALSE)</f>
        <v>55.598999999999997</v>
      </c>
      <c r="AN6">
        <f>VLOOKUP($B6,'MEDIUM VARIANT'!$C$18:$AE$290,6,FALSE)</f>
        <v>55.640999999999998</v>
      </c>
      <c r="AO6">
        <f>VLOOKUP($B6,'MEDIUM VARIANT'!$C$18:$AE$290,7,FALSE)</f>
        <v>55.679000000000002</v>
      </c>
      <c r="AP6">
        <f>VLOOKUP($B6,'MEDIUM VARIANT'!$C$18:$AE$290,8,FALSE)</f>
        <v>55.726999999999997</v>
      </c>
      <c r="AQ6">
        <f>VLOOKUP($B6,'MEDIUM VARIANT'!$C$18:$AE$290,9,FALSE)</f>
        <v>55.798999999999999</v>
      </c>
      <c r="AR6">
        <f>VLOOKUP($B6,'MEDIUM VARIANT'!$C$18:$AE$290,10,FALSE)</f>
        <v>55.899000000000001</v>
      </c>
      <c r="AS6">
        <f>VLOOKUP($B6,'MEDIUM VARIANT'!$C$18:$AE$290,11,FALSE)</f>
        <v>56.015000000000001</v>
      </c>
      <c r="AT6">
        <f>VLOOKUP($B6,'MEDIUM VARIANT'!$C$18:$AE$290,12,FALSE)</f>
        <v>56.131999999999998</v>
      </c>
      <c r="AU6">
        <f>VLOOKUP($B6,'MEDIUM VARIANT'!$C$18:$AE$290,13,FALSE)</f>
        <v>56.265999999999998</v>
      </c>
      <c r="AV6">
        <f>VLOOKUP($B6,'MEDIUM VARIANT'!$C$18:$AE$290,14,FALSE)</f>
        <v>56.402000000000001</v>
      </c>
      <c r="AW6">
        <f>VLOOKUP($B6,'MEDIUM VARIANT'!$C$18:$AE$290,15,FALSE)</f>
        <v>56.548000000000002</v>
      </c>
      <c r="AX6">
        <f>VLOOKUP($B6,'MEDIUM VARIANT'!$C$18:$AE$290,16,FALSE)</f>
        <v>56.69</v>
      </c>
      <c r="AY6">
        <f>VLOOKUP($B6,'MEDIUM VARIANT'!$C$18:$AE$290,17,FALSE)</f>
        <v>56.837000000000003</v>
      </c>
      <c r="AZ6">
        <f>VLOOKUP($B6,'MEDIUM VARIANT'!$C$18:$AE$290,18,FALSE)</f>
        <v>56.988999999999997</v>
      </c>
      <c r="BA6">
        <f>VLOOKUP($B6,'MEDIUM VARIANT'!$C$18:$AE$290,19,FALSE)</f>
        <v>57.146999999999998</v>
      </c>
      <c r="BB6">
        <f>VLOOKUP($B6,'MEDIUM VARIANT'!$C$18:$AE$290,20,FALSE)</f>
        <v>57.305999999999997</v>
      </c>
      <c r="BC6">
        <f>VLOOKUP($B6,'MEDIUM VARIANT'!$C$18:$AE$290,21,FALSE)</f>
        <v>57.463999999999999</v>
      </c>
      <c r="BD6">
        <f>VLOOKUP($B6,'MEDIUM VARIANT'!$C$18:$AE$290,22,FALSE)</f>
        <v>57.622</v>
      </c>
      <c r="BE6">
        <f>VLOOKUP($B6,'MEDIUM VARIANT'!$C$18:$AE$290,23,FALSE)</f>
        <v>57.752000000000002</v>
      </c>
      <c r="BF6">
        <f>VLOOKUP($B6,'MEDIUM VARIANT'!$C$18:$AE$290,24,FALSE)</f>
        <v>57.856000000000002</v>
      </c>
      <c r="BG6">
        <f>VLOOKUP($B6,'MEDIUM VARIANT'!$C$18:$AE$290,25,FALSE)</f>
        <v>57.924999999999997</v>
      </c>
      <c r="BH6">
        <f>VLOOKUP($B6,'MEDIUM VARIANT'!$C$18:$AE$290,26,FALSE)</f>
        <v>57.973999999999997</v>
      </c>
      <c r="BI6">
        <f>VLOOKUP($B6,'MEDIUM VARIANT'!$C$18:$AE$290,27,FALSE)</f>
        <v>57.987000000000002</v>
      </c>
      <c r="BJ6">
        <f>VLOOKUP($B6,'MEDIUM VARIANT'!$C$18:$AE$290,28,FALSE)</f>
        <v>57.978000000000002</v>
      </c>
      <c r="BK6">
        <f>VLOOKUP($B6,'MEDIUM VARIANT'!$C$18:$AE$290,29,FALSE)</f>
        <v>57.948</v>
      </c>
      <c r="BL6">
        <f>VLOOKUP($B6,'MEDIUM VARIANT'!$C$18:$AE$290,29,FALSE)</f>
        <v>57.948</v>
      </c>
      <c r="BM6">
        <f>VLOOKUP($B6,'MEDIUM VARIANT'!$C$18:$AE$290,29,FALSE)</f>
        <v>57.948</v>
      </c>
      <c r="BN6">
        <f>VLOOKUP($B6,'MEDIUM VARIANT'!$C$18:$AE$290,29,FALSE)</f>
        <v>57.948</v>
      </c>
      <c r="BO6">
        <f>VLOOKUP($B6,'MEDIUM VARIANT'!$C$18:$AE$290,29,FALSE)</f>
        <v>57.948</v>
      </c>
      <c r="BP6">
        <f>VLOOKUP($B6,'MEDIUM VARIANT'!$C$18:$AE$290,29,FALSE)</f>
        <v>57.948</v>
      </c>
      <c r="BQ6">
        <f>VLOOKUP($B6,'MEDIUM VARIANT'!$C$18:$AE$290,29,FALSE)</f>
        <v>57.948</v>
      </c>
      <c r="BR6">
        <f>VLOOKUP($B6,'MEDIUM VARIANT'!$C$18:$AE$290,29,FALSE)</f>
        <v>57.948</v>
      </c>
      <c r="BS6">
        <f>VLOOKUP($B6,'MEDIUM VARIANT'!$C$18:$AE$290,29,FALSE)</f>
        <v>57.948</v>
      </c>
      <c r="BT6">
        <f>VLOOKUP($B6,'MEDIUM VARIANT'!$C$18:$AE$290,29,FALSE)</f>
        <v>57.948</v>
      </c>
      <c r="BU6">
        <f>VLOOKUP($B6,'MEDIUM VARIANT'!$C$18:$AE$290,29,FALSE)</f>
        <v>57.948</v>
      </c>
    </row>
    <row r="7" spans="1:73" ht="11.4" x14ac:dyDescent="0.2">
      <c r="A7" t="str">
        <f>VLOOKUP(B7,Codes_ISO!A$2:C$270,3,FALSE)</f>
        <v>AD</v>
      </c>
      <c r="B7" s="3" t="s">
        <v>224</v>
      </c>
      <c r="C7" s="22">
        <f>VLOOKUP($B7,ESTIMATES!$C$18:$BS$290,34,FALSE)</f>
        <v>36.067</v>
      </c>
      <c r="D7" s="22">
        <f>VLOOKUP($B7,ESTIMATES!$C$18:$BS$290,35,FALSE)</f>
        <v>37.5</v>
      </c>
      <c r="E7" s="22">
        <f>VLOOKUP($B7,ESTIMATES!$C$18:$BS$290,36,FALSE)</f>
        <v>39.113999999999997</v>
      </c>
      <c r="F7" s="22">
        <f>VLOOKUP($B7,ESTIMATES!$C$18:$BS$290,37,FALSE)</f>
        <v>40.866999999999997</v>
      </c>
      <c r="G7" s="22">
        <f>VLOOKUP($B7,ESTIMATES!$C$18:$BS$290,38,FALSE)</f>
        <v>42.706000000000003</v>
      </c>
      <c r="H7" s="22">
        <f>VLOOKUP($B7,ESTIMATES!$C$18:$BS$290,39,FALSE)</f>
        <v>44.6</v>
      </c>
      <c r="I7" s="22">
        <f>VLOOKUP($B7,ESTIMATES!$C$18:$BS$290,40,FALSE)</f>
        <v>46.517000000000003</v>
      </c>
      <c r="J7" s="22">
        <f>VLOOKUP($B7,ESTIMATES!$C$18:$BS$290,41,FALSE)</f>
        <v>48.454999999999998</v>
      </c>
      <c r="K7" s="22">
        <f>VLOOKUP($B7,ESTIMATES!$C$18:$BS$290,42,FALSE)</f>
        <v>50.433999999999997</v>
      </c>
      <c r="L7" s="22">
        <f>VLOOKUP($B7,ESTIMATES!$C$18:$BS$290,43,FALSE)</f>
        <v>52.448</v>
      </c>
      <c r="M7" s="22">
        <f>VLOOKUP($B7,ESTIMATES!$C$18:$BS$290,44,FALSE)</f>
        <v>54.509</v>
      </c>
      <c r="N7" s="22">
        <f>VLOOKUP($B7,ESTIMATES!$C$18:$BS$290,45,FALSE)</f>
        <v>56.670999999999999</v>
      </c>
      <c r="O7" s="22">
        <f>VLOOKUP($B7,ESTIMATES!$C$18:$BS$290,46,FALSE)</f>
        <v>58.887999999999998</v>
      </c>
      <c r="P7" s="22">
        <f>VLOOKUP($B7,ESTIMATES!$C$18:$BS$290,47,FALSE)</f>
        <v>60.970999999999997</v>
      </c>
      <c r="Q7" s="22">
        <f>VLOOKUP($B7,ESTIMATES!$C$18:$BS$290,48,FALSE)</f>
        <v>62.677</v>
      </c>
      <c r="R7" s="22">
        <f>VLOOKUP($B7,ESTIMATES!$C$18:$BS$290,49,FALSE)</f>
        <v>63.85</v>
      </c>
      <c r="S7" s="22">
        <f>VLOOKUP($B7,ESTIMATES!$C$18:$BS$290,50,FALSE)</f>
        <v>64.36</v>
      </c>
      <c r="T7" s="22">
        <f>VLOOKUP($B7,ESTIMATES!$C$18:$BS$290,51,FALSE)</f>
        <v>64.326999999999998</v>
      </c>
      <c r="U7" s="22">
        <f>VLOOKUP($B7,ESTIMATES!$C$18:$BS$290,52,FALSE)</f>
        <v>64.141999999999996</v>
      </c>
      <c r="V7" s="22">
        <f>VLOOKUP($B7,ESTIMATES!$C$18:$BS$290,53,FALSE)</f>
        <v>64.37</v>
      </c>
      <c r="W7" s="22">
        <f>VLOOKUP($B7,ESTIMATES!$C$18:$BS$290,54,FALSE)</f>
        <v>65.39</v>
      </c>
      <c r="X7" s="22">
        <f>VLOOKUP($B7,ESTIMATES!$C$18:$BS$290,55,FALSE)</f>
        <v>67.340999999999994</v>
      </c>
      <c r="Y7" s="22">
        <f>VLOOKUP($B7,ESTIMATES!$C$18:$BS$290,56,FALSE)</f>
        <v>70.049000000000007</v>
      </c>
      <c r="Z7" s="22">
        <f>VLOOKUP($B7,ESTIMATES!$C$18:$BS$290,57,FALSE)</f>
        <v>73.182000000000002</v>
      </c>
      <c r="AA7" s="22">
        <f>VLOOKUP($B7,ESTIMATES!$C$18:$BS$290,58,FALSE)</f>
        <v>76.244</v>
      </c>
      <c r="AB7" s="22">
        <f>VLOOKUP($B7,ESTIMATES!$C$18:$BS$290,59,FALSE)</f>
        <v>78.867000000000004</v>
      </c>
      <c r="AC7" s="22">
        <f>VLOOKUP($B7,ESTIMATES!$C$18:$BS$290,60,FALSE)</f>
        <v>80.991</v>
      </c>
      <c r="AD7" s="22">
        <f>VLOOKUP($B7,ESTIMATES!$C$18:$BS$290,61,FALSE)</f>
        <v>82.683000000000007</v>
      </c>
      <c r="AE7" s="22">
        <f>VLOOKUP($B7,ESTIMATES!$C$18:$BS$290,62,FALSE)</f>
        <v>83.861000000000004</v>
      </c>
      <c r="AF7" s="22">
        <f>VLOOKUP($B7,ESTIMATES!$C$18:$BS$290,63,FALSE)</f>
        <v>84.462000000000003</v>
      </c>
      <c r="AG7" s="22">
        <f>VLOOKUP($B7,ESTIMATES!$C$18:$BS$290,64,FALSE)</f>
        <v>84.448999999999998</v>
      </c>
      <c r="AH7" s="22">
        <f>VLOOKUP($B7,ESTIMATES!$C$18:$BS$290,65,FALSE)</f>
        <v>83.751000000000005</v>
      </c>
      <c r="AI7" s="22">
        <f>VLOOKUP($B7,ESTIMATES!$C$18:$BS$290,66,FALSE)</f>
        <v>82.430999999999997</v>
      </c>
      <c r="AJ7" s="22">
        <f>VLOOKUP($B7,ESTIMATES!$C$18:$BS$290,67,FALSE)</f>
        <v>80.787999999999997</v>
      </c>
      <c r="AK7" s="22">
        <f>VLOOKUP($B7,ESTIMATES!$C$18:$BS$290,68,FALSE)</f>
        <v>79.222999999999999</v>
      </c>
      <c r="AL7" s="22">
        <f>VLOOKUP($B7,ESTIMATES!$C$18:$BS$290,69,FALSE)</f>
        <v>78.013999999999996</v>
      </c>
      <c r="AM7">
        <f>VLOOKUP($B7,'MEDIUM VARIANT'!$C$18:$AE$290,5,FALSE)</f>
        <v>77.281000000000006</v>
      </c>
      <c r="AN7">
        <f>VLOOKUP($B7,'MEDIUM VARIANT'!$C$18:$AE$290,6,FALSE)</f>
        <v>76.965000000000003</v>
      </c>
      <c r="AO7">
        <f>VLOOKUP($B7,'MEDIUM VARIANT'!$C$18:$AE$290,7,FALSE)</f>
        <v>76.953000000000003</v>
      </c>
      <c r="AP7">
        <f>VLOOKUP($B7,'MEDIUM VARIANT'!$C$18:$AE$290,8,FALSE)</f>
        <v>77.072000000000003</v>
      </c>
      <c r="AQ7">
        <f>VLOOKUP($B7,'MEDIUM VARIANT'!$C$18:$AE$290,9,FALSE)</f>
        <v>77.183999999999997</v>
      </c>
      <c r="AR7">
        <f>VLOOKUP($B7,'MEDIUM VARIANT'!$C$18:$AE$290,10,FALSE)</f>
        <v>77.275999999999996</v>
      </c>
      <c r="AS7">
        <f>VLOOKUP($B7,'MEDIUM VARIANT'!$C$18:$AE$290,11,FALSE)</f>
        <v>77.391999999999996</v>
      </c>
      <c r="AT7">
        <f>VLOOKUP($B7,'MEDIUM VARIANT'!$C$18:$AE$290,12,FALSE)</f>
        <v>77.521000000000001</v>
      </c>
      <c r="AU7">
        <f>VLOOKUP($B7,'MEDIUM VARIANT'!$C$18:$AE$290,13,FALSE)</f>
        <v>77.649000000000001</v>
      </c>
      <c r="AV7">
        <f>VLOOKUP($B7,'MEDIUM VARIANT'!$C$18:$AE$290,14,FALSE)</f>
        <v>77.775000000000006</v>
      </c>
      <c r="AW7">
        <f>VLOOKUP($B7,'MEDIUM VARIANT'!$C$18:$AE$290,15,FALSE)</f>
        <v>77.887</v>
      </c>
      <c r="AX7">
        <f>VLOOKUP($B7,'MEDIUM VARIANT'!$C$18:$AE$290,16,FALSE)</f>
        <v>77.971000000000004</v>
      </c>
      <c r="AY7">
        <f>VLOOKUP($B7,'MEDIUM VARIANT'!$C$18:$AE$290,17,FALSE)</f>
        <v>78.037000000000006</v>
      </c>
      <c r="AZ7">
        <f>VLOOKUP($B7,'MEDIUM VARIANT'!$C$18:$AE$290,18,FALSE)</f>
        <v>78.088999999999999</v>
      </c>
      <c r="BA7">
        <f>VLOOKUP($B7,'MEDIUM VARIANT'!$C$18:$AE$290,19,FALSE)</f>
        <v>78.153999999999996</v>
      </c>
      <c r="BB7">
        <f>VLOOKUP($B7,'MEDIUM VARIANT'!$C$18:$AE$290,20,FALSE)</f>
        <v>78.22</v>
      </c>
      <c r="BC7">
        <f>VLOOKUP($B7,'MEDIUM VARIANT'!$C$18:$AE$290,21,FALSE)</f>
        <v>78.284000000000006</v>
      </c>
      <c r="BD7">
        <f>VLOOKUP($B7,'MEDIUM VARIANT'!$C$18:$AE$290,22,FALSE)</f>
        <v>78.341999999999999</v>
      </c>
      <c r="BE7">
        <f>VLOOKUP($B7,'MEDIUM VARIANT'!$C$18:$AE$290,23,FALSE)</f>
        <v>78.397000000000006</v>
      </c>
      <c r="BF7">
        <f>VLOOKUP($B7,'MEDIUM VARIANT'!$C$18:$AE$290,24,FALSE)</f>
        <v>78.444000000000003</v>
      </c>
      <c r="BG7">
        <f>VLOOKUP($B7,'MEDIUM VARIANT'!$C$18:$AE$290,25,FALSE)</f>
        <v>78.486000000000004</v>
      </c>
      <c r="BH7">
        <f>VLOOKUP($B7,'MEDIUM VARIANT'!$C$18:$AE$290,26,FALSE)</f>
        <v>78.516999999999996</v>
      </c>
      <c r="BI7">
        <f>VLOOKUP($B7,'MEDIUM VARIANT'!$C$18:$AE$290,27,FALSE)</f>
        <v>78.546000000000006</v>
      </c>
      <c r="BJ7">
        <f>VLOOKUP($B7,'MEDIUM VARIANT'!$C$18:$AE$290,28,FALSE)</f>
        <v>78.555999999999997</v>
      </c>
      <c r="BK7">
        <f>VLOOKUP($B7,'MEDIUM VARIANT'!$C$18:$AE$290,29,FALSE)</f>
        <v>78.55</v>
      </c>
      <c r="BL7">
        <f>VLOOKUP($B7,'MEDIUM VARIANT'!$C$18:$AE$290,29,FALSE)</f>
        <v>78.55</v>
      </c>
      <c r="BM7">
        <f>VLOOKUP($B7,'MEDIUM VARIANT'!$C$18:$AE$290,29,FALSE)</f>
        <v>78.55</v>
      </c>
      <c r="BN7">
        <f>VLOOKUP($B7,'MEDIUM VARIANT'!$C$18:$AE$290,29,FALSE)</f>
        <v>78.55</v>
      </c>
      <c r="BO7">
        <f>VLOOKUP($B7,'MEDIUM VARIANT'!$C$18:$AE$290,29,FALSE)</f>
        <v>78.55</v>
      </c>
      <c r="BP7">
        <f>VLOOKUP($B7,'MEDIUM VARIANT'!$C$18:$AE$290,29,FALSE)</f>
        <v>78.55</v>
      </c>
      <c r="BQ7">
        <f>VLOOKUP($B7,'MEDIUM VARIANT'!$C$18:$AE$290,29,FALSE)</f>
        <v>78.55</v>
      </c>
      <c r="BR7">
        <f>VLOOKUP($B7,'MEDIUM VARIANT'!$C$18:$AE$290,29,FALSE)</f>
        <v>78.55</v>
      </c>
      <c r="BS7">
        <f>VLOOKUP($B7,'MEDIUM VARIANT'!$C$18:$AE$290,29,FALSE)</f>
        <v>78.55</v>
      </c>
      <c r="BT7">
        <f>VLOOKUP($B7,'MEDIUM VARIANT'!$C$18:$AE$290,29,FALSE)</f>
        <v>78.55</v>
      </c>
      <c r="BU7">
        <f>VLOOKUP($B7,'MEDIUM VARIANT'!$C$18:$AE$290,29,FALSE)</f>
        <v>78.55</v>
      </c>
    </row>
    <row r="8" spans="1:73" ht="11.4" x14ac:dyDescent="0.2">
      <c r="A8" t="str">
        <f>VLOOKUP(B8,Codes_ISO!A$2:C$270,3,FALSE)</f>
        <v>AO</v>
      </c>
      <c r="B8" s="3" t="s">
        <v>99</v>
      </c>
      <c r="C8" s="22">
        <f>VLOOKUP($B8,ESTIMATES!$C$18:$BS$290,34,FALSE)</f>
        <v>8929.9</v>
      </c>
      <c r="D8" s="22">
        <f>VLOOKUP($B8,ESTIMATES!$C$18:$BS$290,35,FALSE)</f>
        <v>9244.5069999999996</v>
      </c>
      <c r="E8" s="22">
        <f>VLOOKUP($B8,ESTIMATES!$C$18:$BS$290,36,FALSE)</f>
        <v>9582.1560000000009</v>
      </c>
      <c r="F8" s="22">
        <f>VLOOKUP($B8,ESTIMATES!$C$18:$BS$290,37,FALSE)</f>
        <v>9931.5619999999999</v>
      </c>
      <c r="G8" s="22">
        <f>VLOOKUP($B8,ESTIMATES!$C$18:$BS$290,38,FALSE)</f>
        <v>10277.321</v>
      </c>
      <c r="H8" s="22">
        <f>VLOOKUP($B8,ESTIMATES!$C$18:$BS$290,39,FALSE)</f>
        <v>10609.041999999999</v>
      </c>
      <c r="I8" s="22">
        <f>VLOOKUP($B8,ESTIMATES!$C$18:$BS$290,40,FALSE)</f>
        <v>10921.037</v>
      </c>
      <c r="J8" s="22">
        <f>VLOOKUP($B8,ESTIMATES!$C$18:$BS$290,41,FALSE)</f>
        <v>11218.268</v>
      </c>
      <c r="K8" s="22">
        <f>VLOOKUP($B8,ESTIMATES!$C$18:$BS$290,42,FALSE)</f>
        <v>11513.968000000001</v>
      </c>
      <c r="L8" s="22">
        <f>VLOOKUP($B8,ESTIMATES!$C$18:$BS$290,43,FALSE)</f>
        <v>11827.236999999999</v>
      </c>
      <c r="M8" s="22">
        <f>VLOOKUP($B8,ESTIMATES!$C$18:$BS$290,44,FALSE)</f>
        <v>12171.441000000001</v>
      </c>
      <c r="N8" s="22">
        <f>VLOOKUP($B8,ESTIMATES!$C$18:$BS$290,45,FALSE)</f>
        <v>12553.446</v>
      </c>
      <c r="O8" s="22">
        <f>VLOOKUP($B8,ESTIMATES!$C$18:$BS$290,46,FALSE)</f>
        <v>12968.344999999999</v>
      </c>
      <c r="P8" s="22">
        <f>VLOOKUP($B8,ESTIMATES!$C$18:$BS$290,47,FALSE)</f>
        <v>13403.734</v>
      </c>
      <c r="Q8" s="22">
        <f>VLOOKUP($B8,ESTIMATES!$C$18:$BS$290,48,FALSE)</f>
        <v>13841.300999999999</v>
      </c>
      <c r="R8" s="22">
        <f>VLOOKUP($B8,ESTIMATES!$C$18:$BS$290,49,FALSE)</f>
        <v>14268.994000000001</v>
      </c>
      <c r="S8" s="22">
        <f>VLOOKUP($B8,ESTIMATES!$C$18:$BS$290,50,FALSE)</f>
        <v>14682.284</v>
      </c>
      <c r="T8" s="22">
        <f>VLOOKUP($B8,ESTIMATES!$C$18:$BS$290,51,FALSE)</f>
        <v>15088.981</v>
      </c>
      <c r="U8" s="22">
        <f>VLOOKUP($B8,ESTIMATES!$C$18:$BS$290,52,FALSE)</f>
        <v>15504.317999999999</v>
      </c>
      <c r="V8" s="22">
        <f>VLOOKUP($B8,ESTIMATES!$C$18:$BS$290,53,FALSE)</f>
        <v>15949.766</v>
      </c>
      <c r="W8" s="22">
        <f>VLOOKUP($B8,ESTIMATES!$C$18:$BS$290,54,FALSE)</f>
        <v>16440.923999999999</v>
      </c>
      <c r="X8" s="22">
        <f>VLOOKUP($B8,ESTIMATES!$C$18:$BS$290,55,FALSE)</f>
        <v>16983.266</v>
      </c>
      <c r="Y8" s="22">
        <f>VLOOKUP($B8,ESTIMATES!$C$18:$BS$290,56,FALSE)</f>
        <v>17572.649000000001</v>
      </c>
      <c r="Z8" s="22">
        <f>VLOOKUP($B8,ESTIMATES!$C$18:$BS$290,57,FALSE)</f>
        <v>18203.368999999999</v>
      </c>
      <c r="AA8" s="22">
        <f>VLOOKUP($B8,ESTIMATES!$C$18:$BS$290,58,FALSE)</f>
        <v>18865.716</v>
      </c>
      <c r="AB8" s="22">
        <f>VLOOKUP($B8,ESTIMATES!$C$18:$BS$290,59,FALSE)</f>
        <v>19552.542000000001</v>
      </c>
      <c r="AC8" s="22">
        <f>VLOOKUP($B8,ESTIMATES!$C$18:$BS$290,60,FALSE)</f>
        <v>20262.399000000001</v>
      </c>
      <c r="AD8" s="22">
        <f>VLOOKUP($B8,ESTIMATES!$C$18:$BS$290,61,FALSE)</f>
        <v>20997.687000000002</v>
      </c>
      <c r="AE8" s="22">
        <f>VLOOKUP($B8,ESTIMATES!$C$18:$BS$290,62,FALSE)</f>
        <v>21759.42</v>
      </c>
      <c r="AF8" s="22">
        <f>VLOOKUP($B8,ESTIMATES!$C$18:$BS$290,63,FALSE)</f>
        <v>22549.546999999999</v>
      </c>
      <c r="AG8" s="22">
        <f>VLOOKUP($B8,ESTIMATES!$C$18:$BS$290,64,FALSE)</f>
        <v>23369.131000000001</v>
      </c>
      <c r="AH8" s="22">
        <f>VLOOKUP($B8,ESTIMATES!$C$18:$BS$290,65,FALSE)</f>
        <v>24218.564999999999</v>
      </c>
      <c r="AI8" s="22">
        <f>VLOOKUP($B8,ESTIMATES!$C$18:$BS$290,66,FALSE)</f>
        <v>25096.15</v>
      </c>
      <c r="AJ8" s="22">
        <f>VLOOKUP($B8,ESTIMATES!$C$18:$BS$290,67,FALSE)</f>
        <v>25998.34</v>
      </c>
      <c r="AK8" s="22">
        <f>VLOOKUP($B8,ESTIMATES!$C$18:$BS$290,68,FALSE)</f>
        <v>26920.466</v>
      </c>
      <c r="AL8" s="22">
        <f>VLOOKUP($B8,ESTIMATES!$C$18:$BS$290,69,FALSE)</f>
        <v>27859.305</v>
      </c>
      <c r="AM8">
        <f>VLOOKUP($B8,'MEDIUM VARIANT'!$C$18:$AE$290,5,FALSE)</f>
        <v>28813.463</v>
      </c>
      <c r="AN8">
        <f>VLOOKUP($B8,'MEDIUM VARIANT'!$C$18:$AE$290,6,FALSE)</f>
        <v>29784.192999999999</v>
      </c>
      <c r="AO8">
        <f>VLOOKUP($B8,'MEDIUM VARIANT'!$C$18:$AE$290,7,FALSE)</f>
        <v>30774.205000000002</v>
      </c>
      <c r="AP8">
        <f>VLOOKUP($B8,'MEDIUM VARIANT'!$C$18:$AE$290,8,FALSE)</f>
        <v>31787.565999999999</v>
      </c>
      <c r="AQ8">
        <f>VLOOKUP($B8,'MEDIUM VARIANT'!$C$18:$AE$290,9,FALSE)</f>
        <v>32827.400999999998</v>
      </c>
      <c r="AR8">
        <f>VLOOKUP($B8,'MEDIUM VARIANT'!$C$18:$AE$290,10,FALSE)</f>
        <v>33894.483999999997</v>
      </c>
      <c r="AS8">
        <f>VLOOKUP($B8,'MEDIUM VARIANT'!$C$18:$AE$290,11,FALSE)</f>
        <v>34988.302000000003</v>
      </c>
      <c r="AT8">
        <f>VLOOKUP($B8,'MEDIUM VARIANT'!$C$18:$AE$290,12,FALSE)</f>
        <v>36109.078000000001</v>
      </c>
      <c r="AU8">
        <f>VLOOKUP($B8,'MEDIUM VARIANT'!$C$18:$AE$290,13,FALSE)</f>
        <v>37256.728000000003</v>
      </c>
      <c r="AV8">
        <f>VLOOKUP($B8,'MEDIUM VARIANT'!$C$18:$AE$290,14,FALSE)</f>
        <v>38431.207999999999</v>
      </c>
      <c r="AW8">
        <f>VLOOKUP($B8,'MEDIUM VARIANT'!$C$18:$AE$290,15,FALSE)</f>
        <v>39632.777000000002</v>
      </c>
      <c r="AX8">
        <f>VLOOKUP($B8,'MEDIUM VARIANT'!$C$18:$AE$290,16,FALSE)</f>
        <v>40861.741000000002</v>
      </c>
      <c r="AY8">
        <f>VLOOKUP($B8,'MEDIUM VARIANT'!$C$18:$AE$290,17,FALSE)</f>
        <v>42118.065999999999</v>
      </c>
      <c r="AZ8">
        <f>VLOOKUP($B8,'MEDIUM VARIANT'!$C$18:$AE$290,18,FALSE)</f>
        <v>43401.63</v>
      </c>
      <c r="BA8">
        <f>VLOOKUP($B8,'MEDIUM VARIANT'!$C$18:$AE$290,19,FALSE)</f>
        <v>44712.281999999999</v>
      </c>
      <c r="BB8">
        <f>VLOOKUP($B8,'MEDIUM VARIANT'!$C$18:$AE$290,20,FALSE)</f>
        <v>46049.887999999999</v>
      </c>
      <c r="BC8">
        <f>VLOOKUP($B8,'MEDIUM VARIANT'!$C$18:$AE$290,21,FALSE)</f>
        <v>47414.284</v>
      </c>
      <c r="BD8">
        <f>VLOOKUP($B8,'MEDIUM VARIANT'!$C$18:$AE$290,22,FALSE)</f>
        <v>48805.159</v>
      </c>
      <c r="BE8">
        <f>VLOOKUP($B8,'MEDIUM VARIANT'!$C$18:$AE$290,23,FALSE)</f>
        <v>50222.154999999999</v>
      </c>
      <c r="BF8">
        <f>VLOOKUP($B8,'MEDIUM VARIANT'!$C$18:$AE$290,24,FALSE)</f>
        <v>51664.864000000001</v>
      </c>
      <c r="BG8">
        <f>VLOOKUP($B8,'MEDIUM VARIANT'!$C$18:$AE$290,25,FALSE)</f>
        <v>53132.953000000001</v>
      </c>
      <c r="BH8">
        <f>VLOOKUP($B8,'MEDIUM VARIANT'!$C$18:$AE$290,26,FALSE)</f>
        <v>54626.019</v>
      </c>
      <c r="BI8">
        <f>VLOOKUP($B8,'MEDIUM VARIANT'!$C$18:$AE$290,27,FALSE)</f>
        <v>56143.48</v>
      </c>
      <c r="BJ8">
        <f>VLOOKUP($B8,'MEDIUM VARIANT'!$C$18:$AE$290,28,FALSE)</f>
        <v>57684.680999999997</v>
      </c>
      <c r="BK8">
        <f>VLOOKUP($B8,'MEDIUM VARIANT'!$C$18:$AE$290,29,FALSE)</f>
        <v>59249.002</v>
      </c>
      <c r="BL8">
        <f>VLOOKUP($B8,'MEDIUM VARIANT'!$C$18:$AE$290,29,FALSE)</f>
        <v>59249.002</v>
      </c>
      <c r="BM8">
        <f>VLOOKUP($B8,'MEDIUM VARIANT'!$C$18:$AE$290,29,FALSE)</f>
        <v>59249.002</v>
      </c>
      <c r="BN8">
        <f>VLOOKUP($B8,'MEDIUM VARIANT'!$C$18:$AE$290,29,FALSE)</f>
        <v>59249.002</v>
      </c>
      <c r="BO8">
        <f>VLOOKUP($B8,'MEDIUM VARIANT'!$C$18:$AE$290,29,FALSE)</f>
        <v>59249.002</v>
      </c>
      <c r="BP8">
        <f>VLOOKUP($B8,'MEDIUM VARIANT'!$C$18:$AE$290,29,FALSE)</f>
        <v>59249.002</v>
      </c>
      <c r="BQ8">
        <f>VLOOKUP($B8,'MEDIUM VARIANT'!$C$18:$AE$290,29,FALSE)</f>
        <v>59249.002</v>
      </c>
      <c r="BR8">
        <f>VLOOKUP($B8,'MEDIUM VARIANT'!$C$18:$AE$290,29,FALSE)</f>
        <v>59249.002</v>
      </c>
      <c r="BS8">
        <f>VLOOKUP($B8,'MEDIUM VARIANT'!$C$18:$AE$290,29,FALSE)</f>
        <v>59249.002</v>
      </c>
      <c r="BT8">
        <f>VLOOKUP($B8,'MEDIUM VARIANT'!$C$18:$AE$290,29,FALSE)</f>
        <v>59249.002</v>
      </c>
      <c r="BU8">
        <f>VLOOKUP($B8,'MEDIUM VARIANT'!$C$18:$AE$290,29,FALSE)</f>
        <v>59249.002</v>
      </c>
    </row>
    <row r="9" spans="1:73" ht="11.4" x14ac:dyDescent="0.2">
      <c r="A9" t="str">
        <f>VLOOKUP(B9,Codes_ISO!A$2:C$270,3,FALSE)</f>
        <v>AI</v>
      </c>
      <c r="B9" s="3" t="s">
        <v>250</v>
      </c>
      <c r="C9" s="22">
        <f>VLOOKUP($B9,ESTIMATES!$C$18:$BS$290,34,FALSE)</f>
        <v>6.702</v>
      </c>
      <c r="D9" s="22">
        <f>VLOOKUP($B9,ESTIMATES!$C$18:$BS$290,35,FALSE)</f>
        <v>6.65</v>
      </c>
      <c r="E9" s="22">
        <f>VLOOKUP($B9,ESTIMATES!$C$18:$BS$290,36,FALSE)</f>
        <v>6.5880000000000001</v>
      </c>
      <c r="F9" s="22">
        <f>VLOOKUP($B9,ESTIMATES!$C$18:$BS$290,37,FALSE)</f>
        <v>6.5389999999999997</v>
      </c>
      <c r="G9" s="22">
        <f>VLOOKUP($B9,ESTIMATES!$C$18:$BS$290,38,FALSE)</f>
        <v>6.5519999999999996</v>
      </c>
      <c r="H9" s="22">
        <f>VLOOKUP($B9,ESTIMATES!$C$18:$BS$290,39,FALSE)</f>
        <v>6.6619999999999999</v>
      </c>
      <c r="I9" s="22">
        <f>VLOOKUP($B9,ESTIMATES!$C$18:$BS$290,40,FALSE)</f>
        <v>6.875</v>
      </c>
      <c r="J9" s="22">
        <f>VLOOKUP($B9,ESTIMATES!$C$18:$BS$290,41,FALSE)</f>
        <v>7.1950000000000003</v>
      </c>
      <c r="K9" s="22">
        <f>VLOOKUP($B9,ESTIMATES!$C$18:$BS$290,42,FALSE)</f>
        <v>7.5739999999999998</v>
      </c>
      <c r="L9" s="22">
        <f>VLOOKUP($B9,ESTIMATES!$C$18:$BS$290,43,FALSE)</f>
        <v>7.9649999999999999</v>
      </c>
      <c r="M9" s="22">
        <f>VLOOKUP($B9,ESTIMATES!$C$18:$BS$290,44,FALSE)</f>
        <v>8.3339999999999996</v>
      </c>
      <c r="N9" s="22">
        <f>VLOOKUP($B9,ESTIMATES!$C$18:$BS$290,45,FALSE)</f>
        <v>8.6660000000000004</v>
      </c>
      <c r="O9" s="22">
        <f>VLOOKUP($B9,ESTIMATES!$C$18:$BS$290,46,FALSE)</f>
        <v>8.9809999999999999</v>
      </c>
      <c r="P9" s="22">
        <f>VLOOKUP($B9,ESTIMATES!$C$18:$BS$290,47,FALSE)</f>
        <v>9.266</v>
      </c>
      <c r="Q9" s="22">
        <f>VLOOKUP($B9,ESTIMATES!$C$18:$BS$290,48,FALSE)</f>
        <v>9.5370000000000008</v>
      </c>
      <c r="R9" s="22">
        <f>VLOOKUP($B9,ESTIMATES!$C$18:$BS$290,49,FALSE)</f>
        <v>9.8019999999999996</v>
      </c>
      <c r="S9" s="22">
        <f>VLOOKUP($B9,ESTIMATES!$C$18:$BS$290,50,FALSE)</f>
        <v>10.058</v>
      </c>
      <c r="T9" s="22">
        <f>VLOOKUP($B9,ESTIMATES!$C$18:$BS$290,51,FALSE)</f>
        <v>10.303000000000001</v>
      </c>
      <c r="U9" s="22">
        <f>VLOOKUP($B9,ESTIMATES!$C$18:$BS$290,52,FALSE)</f>
        <v>10.548</v>
      </c>
      <c r="V9" s="22">
        <f>VLOOKUP($B9,ESTIMATES!$C$18:$BS$290,53,FALSE)</f>
        <v>10.792999999999999</v>
      </c>
      <c r="W9" s="22">
        <f>VLOOKUP($B9,ESTIMATES!$C$18:$BS$290,54,FALSE)</f>
        <v>11.07</v>
      </c>
      <c r="X9" s="22">
        <f>VLOOKUP($B9,ESTIMATES!$C$18:$BS$290,55,FALSE)</f>
        <v>11.372</v>
      </c>
      <c r="Y9" s="22">
        <f>VLOOKUP($B9,ESTIMATES!$C$18:$BS$290,56,FALSE)</f>
        <v>11.692</v>
      </c>
      <c r="Z9" s="22">
        <f>VLOOKUP($B9,ESTIMATES!$C$18:$BS$290,57,FALSE)</f>
        <v>12.021000000000001</v>
      </c>
      <c r="AA9" s="22">
        <f>VLOOKUP($B9,ESTIMATES!$C$18:$BS$290,58,FALSE)</f>
        <v>12.339</v>
      </c>
      <c r="AB9" s="22">
        <f>VLOOKUP($B9,ESTIMATES!$C$18:$BS$290,59,FALSE)</f>
        <v>12.638</v>
      </c>
      <c r="AC9" s="22">
        <f>VLOOKUP($B9,ESTIMATES!$C$18:$BS$290,60,FALSE)</f>
        <v>12.903</v>
      </c>
      <c r="AD9" s="22">
        <f>VLOOKUP($B9,ESTIMATES!$C$18:$BS$290,61,FALSE)</f>
        <v>13.15</v>
      </c>
      <c r="AE9" s="22">
        <f>VLOOKUP($B9,ESTIMATES!$C$18:$BS$290,62,FALSE)</f>
        <v>13.36</v>
      </c>
      <c r="AF9" s="22">
        <f>VLOOKUP($B9,ESTIMATES!$C$18:$BS$290,63,FALSE)</f>
        <v>13.565</v>
      </c>
      <c r="AG9" s="22">
        <f>VLOOKUP($B9,ESTIMATES!$C$18:$BS$290,64,FALSE)</f>
        <v>13.769</v>
      </c>
      <c r="AH9" s="22">
        <f>VLOOKUP($B9,ESTIMATES!$C$18:$BS$290,65,FALSE)</f>
        <v>13.951000000000001</v>
      </c>
      <c r="AI9" s="22">
        <f>VLOOKUP($B9,ESTIMATES!$C$18:$BS$290,66,FALSE)</f>
        <v>14.129</v>
      </c>
      <c r="AJ9" s="22">
        <f>VLOOKUP($B9,ESTIMATES!$C$18:$BS$290,67,FALSE)</f>
        <v>14.298999999999999</v>
      </c>
      <c r="AK9" s="22">
        <f>VLOOKUP($B9,ESTIMATES!$C$18:$BS$290,68,FALSE)</f>
        <v>14.459</v>
      </c>
      <c r="AL9" s="22">
        <f>VLOOKUP($B9,ESTIMATES!$C$18:$BS$290,69,FALSE)</f>
        <v>14.611000000000001</v>
      </c>
      <c r="AM9">
        <f>VLOOKUP($B9,'MEDIUM VARIANT'!$C$18:$AE$290,5,FALSE)</f>
        <v>14.763999999999999</v>
      </c>
      <c r="AN9">
        <f>VLOOKUP($B9,'MEDIUM VARIANT'!$C$18:$AE$290,6,FALSE)</f>
        <v>14.909000000000001</v>
      </c>
      <c r="AO9">
        <f>VLOOKUP($B9,'MEDIUM VARIANT'!$C$18:$AE$290,7,FALSE)</f>
        <v>15.045</v>
      </c>
      <c r="AP9">
        <f>VLOOKUP($B9,'MEDIUM VARIANT'!$C$18:$AE$290,8,FALSE)</f>
        <v>15.173999999999999</v>
      </c>
      <c r="AQ9">
        <f>VLOOKUP($B9,'MEDIUM VARIANT'!$C$18:$AE$290,9,FALSE)</f>
        <v>15.282999999999999</v>
      </c>
      <c r="AR9">
        <f>VLOOKUP($B9,'MEDIUM VARIANT'!$C$18:$AE$290,10,FALSE)</f>
        <v>15.38</v>
      </c>
      <c r="AS9">
        <f>VLOOKUP($B9,'MEDIUM VARIANT'!$C$18:$AE$290,11,FALSE)</f>
        <v>15.456</v>
      </c>
      <c r="AT9">
        <f>VLOOKUP($B9,'MEDIUM VARIANT'!$C$18:$AE$290,12,FALSE)</f>
        <v>15.521000000000001</v>
      </c>
      <c r="AU9">
        <f>VLOOKUP($B9,'MEDIUM VARIANT'!$C$18:$AE$290,13,FALSE)</f>
        <v>15.581</v>
      </c>
      <c r="AV9">
        <f>VLOOKUP($B9,'MEDIUM VARIANT'!$C$18:$AE$290,14,FALSE)</f>
        <v>15.644</v>
      </c>
      <c r="AW9">
        <f>VLOOKUP($B9,'MEDIUM VARIANT'!$C$18:$AE$290,15,FALSE)</f>
        <v>15.692</v>
      </c>
      <c r="AX9">
        <f>VLOOKUP($B9,'MEDIUM VARIANT'!$C$18:$AE$290,16,FALSE)</f>
        <v>15.747</v>
      </c>
      <c r="AY9">
        <f>VLOOKUP($B9,'MEDIUM VARIANT'!$C$18:$AE$290,17,FALSE)</f>
        <v>15.795</v>
      </c>
      <c r="AZ9">
        <f>VLOOKUP($B9,'MEDIUM VARIANT'!$C$18:$AE$290,18,FALSE)</f>
        <v>15.839</v>
      </c>
      <c r="BA9">
        <f>VLOOKUP($B9,'MEDIUM VARIANT'!$C$18:$AE$290,19,FALSE)</f>
        <v>15.867000000000001</v>
      </c>
      <c r="BB9">
        <f>VLOOKUP($B9,'MEDIUM VARIANT'!$C$18:$AE$290,20,FALSE)</f>
        <v>15.901</v>
      </c>
      <c r="BC9">
        <f>VLOOKUP($B9,'MEDIUM VARIANT'!$C$18:$AE$290,21,FALSE)</f>
        <v>15.926</v>
      </c>
      <c r="BD9">
        <f>VLOOKUP($B9,'MEDIUM VARIANT'!$C$18:$AE$290,22,FALSE)</f>
        <v>15.945</v>
      </c>
      <c r="BE9">
        <f>VLOOKUP($B9,'MEDIUM VARIANT'!$C$18:$AE$290,23,FALSE)</f>
        <v>15.962</v>
      </c>
      <c r="BF9">
        <f>VLOOKUP($B9,'MEDIUM VARIANT'!$C$18:$AE$290,24,FALSE)</f>
        <v>15.977</v>
      </c>
      <c r="BG9">
        <f>VLOOKUP($B9,'MEDIUM VARIANT'!$C$18:$AE$290,25,FALSE)</f>
        <v>15.981</v>
      </c>
      <c r="BH9">
        <f>VLOOKUP($B9,'MEDIUM VARIANT'!$C$18:$AE$290,26,FALSE)</f>
        <v>15.986000000000001</v>
      </c>
      <c r="BI9">
        <f>VLOOKUP($B9,'MEDIUM VARIANT'!$C$18:$AE$290,27,FALSE)</f>
        <v>15.984</v>
      </c>
      <c r="BJ9">
        <f>VLOOKUP($B9,'MEDIUM VARIANT'!$C$18:$AE$290,28,FALSE)</f>
        <v>15.975</v>
      </c>
      <c r="BK9">
        <f>VLOOKUP($B9,'MEDIUM VARIANT'!$C$18:$AE$290,29,FALSE)</f>
        <v>15.96</v>
      </c>
      <c r="BL9">
        <f>VLOOKUP($B9,'MEDIUM VARIANT'!$C$18:$AE$290,29,FALSE)</f>
        <v>15.96</v>
      </c>
      <c r="BM9">
        <f>VLOOKUP($B9,'MEDIUM VARIANT'!$C$18:$AE$290,29,FALSE)</f>
        <v>15.96</v>
      </c>
      <c r="BN9">
        <f>VLOOKUP($B9,'MEDIUM VARIANT'!$C$18:$AE$290,29,FALSE)</f>
        <v>15.96</v>
      </c>
      <c r="BO9">
        <f>VLOOKUP($B9,'MEDIUM VARIANT'!$C$18:$AE$290,29,FALSE)</f>
        <v>15.96</v>
      </c>
      <c r="BP9">
        <f>VLOOKUP($B9,'MEDIUM VARIANT'!$C$18:$AE$290,29,FALSE)</f>
        <v>15.96</v>
      </c>
      <c r="BQ9">
        <f>VLOOKUP($B9,'MEDIUM VARIANT'!$C$18:$AE$290,29,FALSE)</f>
        <v>15.96</v>
      </c>
      <c r="BR9">
        <f>VLOOKUP($B9,'MEDIUM VARIANT'!$C$18:$AE$290,29,FALSE)</f>
        <v>15.96</v>
      </c>
      <c r="BS9">
        <f>VLOOKUP($B9,'MEDIUM VARIANT'!$C$18:$AE$290,29,FALSE)</f>
        <v>15.96</v>
      </c>
      <c r="BT9">
        <f>VLOOKUP($B9,'MEDIUM VARIANT'!$C$18:$AE$290,29,FALSE)</f>
        <v>15.96</v>
      </c>
      <c r="BU9">
        <f>VLOOKUP($B9,'MEDIUM VARIANT'!$C$18:$AE$290,29,FALSE)</f>
        <v>15.96</v>
      </c>
    </row>
    <row r="10" spans="1:73" ht="11.4" hidden="1" x14ac:dyDescent="0.2">
      <c r="A10" t="str">
        <f>VLOOKUP(B10,Codes_ISO!A$2:C$270,3,FALSE)</f>
        <v/>
      </c>
      <c r="B10" s="3" t="s">
        <v>251</v>
      </c>
      <c r="C10" s="22">
        <f>VLOOKUP($B10,ESTIMATES!$C$18:$BS$290,34,FALSE)</f>
        <v>73.441999999999993</v>
      </c>
      <c r="D10" s="22">
        <f>VLOOKUP($B10,ESTIMATES!$C$18:$BS$290,35,FALSE)</f>
        <v>73.066000000000003</v>
      </c>
      <c r="E10" s="22">
        <f>VLOOKUP($B10,ESTIMATES!$C$18:$BS$290,36,FALSE)</f>
        <v>72.447999999999993</v>
      </c>
      <c r="F10" s="22">
        <f>VLOOKUP($B10,ESTIMATES!$C$18:$BS$290,37,FALSE)</f>
        <v>71.638999999999996</v>
      </c>
      <c r="G10" s="22">
        <f>VLOOKUP($B10,ESTIMATES!$C$18:$BS$290,38,FALSE)</f>
        <v>70.724999999999994</v>
      </c>
      <c r="H10" s="22">
        <f>VLOOKUP($B10,ESTIMATES!$C$18:$BS$290,39,FALSE)</f>
        <v>69.781999999999996</v>
      </c>
      <c r="I10" s="22">
        <f>VLOOKUP($B10,ESTIMATES!$C$18:$BS$290,40,FALSE)</f>
        <v>68.808999999999997</v>
      </c>
      <c r="J10" s="22">
        <f>VLOOKUP($B10,ESTIMATES!$C$18:$BS$290,41,FALSE)</f>
        <v>67.844999999999999</v>
      </c>
      <c r="K10" s="22">
        <f>VLOOKUP($B10,ESTIMATES!$C$18:$BS$290,42,FALSE)</f>
        <v>67.058000000000007</v>
      </c>
      <c r="L10" s="22">
        <f>VLOOKUP($B10,ESTIMATES!$C$18:$BS$290,43,FALSE)</f>
        <v>66.626999999999995</v>
      </c>
      <c r="M10" s="22">
        <f>VLOOKUP($B10,ESTIMATES!$C$18:$BS$290,44,FALSE)</f>
        <v>66.695999999999998</v>
      </c>
      <c r="N10" s="22">
        <f>VLOOKUP($B10,ESTIMATES!$C$18:$BS$290,45,FALSE)</f>
        <v>67.307000000000002</v>
      </c>
      <c r="O10" s="22">
        <f>VLOOKUP($B10,ESTIMATES!$C$18:$BS$290,46,FALSE)</f>
        <v>68.427000000000007</v>
      </c>
      <c r="P10" s="22">
        <f>VLOOKUP($B10,ESTIMATES!$C$18:$BS$290,47,FALSE)</f>
        <v>69.938000000000002</v>
      </c>
      <c r="Q10" s="22">
        <f>VLOOKUP($B10,ESTIMATES!$C$18:$BS$290,48,FALSE)</f>
        <v>71.718999999999994</v>
      </c>
      <c r="R10" s="22">
        <f>VLOOKUP($B10,ESTIMATES!$C$18:$BS$290,49,FALSE)</f>
        <v>73.619</v>
      </c>
      <c r="S10" s="22">
        <f>VLOOKUP($B10,ESTIMATES!$C$18:$BS$290,50,FALSE)</f>
        <v>75.628</v>
      </c>
      <c r="T10" s="22">
        <f>VLOOKUP($B10,ESTIMATES!$C$18:$BS$290,51,FALSE)</f>
        <v>77.739000000000004</v>
      </c>
      <c r="U10" s="22">
        <f>VLOOKUP($B10,ESTIMATES!$C$18:$BS$290,52,FALSE)</f>
        <v>79.850999999999999</v>
      </c>
      <c r="V10" s="22">
        <f>VLOOKUP($B10,ESTIMATES!$C$18:$BS$290,53,FALSE)</f>
        <v>81.831000000000003</v>
      </c>
      <c r="W10" s="22">
        <f>VLOOKUP($B10,ESTIMATES!$C$18:$BS$290,54,FALSE)</f>
        <v>83.584000000000003</v>
      </c>
      <c r="X10" s="22">
        <f>VLOOKUP($B10,ESTIMATES!$C$18:$BS$290,55,FALSE)</f>
        <v>85.057000000000002</v>
      </c>
      <c r="Y10" s="22">
        <f>VLOOKUP($B10,ESTIMATES!$C$18:$BS$290,56,FALSE)</f>
        <v>86.266000000000005</v>
      </c>
      <c r="Z10" s="22">
        <f>VLOOKUP($B10,ESTIMATES!$C$18:$BS$290,57,FALSE)</f>
        <v>87.293000000000006</v>
      </c>
      <c r="AA10" s="22">
        <f>VLOOKUP($B10,ESTIMATES!$C$18:$BS$290,58,FALSE)</f>
        <v>88.257000000000005</v>
      </c>
      <c r="AB10" s="22">
        <f>VLOOKUP($B10,ESTIMATES!$C$18:$BS$290,59,FALSE)</f>
        <v>89.253</v>
      </c>
      <c r="AC10" s="22">
        <f>VLOOKUP($B10,ESTIMATES!$C$18:$BS$290,60,FALSE)</f>
        <v>90.301000000000002</v>
      </c>
      <c r="AD10" s="22">
        <f>VLOOKUP($B10,ESTIMATES!$C$18:$BS$290,61,FALSE)</f>
        <v>91.381</v>
      </c>
      <c r="AE10" s="22">
        <f>VLOOKUP($B10,ESTIMATES!$C$18:$BS$290,62,FALSE)</f>
        <v>92.477999999999994</v>
      </c>
      <c r="AF10" s="22">
        <f>VLOOKUP($B10,ESTIMATES!$C$18:$BS$290,63,FALSE)</f>
        <v>93.581000000000003</v>
      </c>
      <c r="AG10" s="22">
        <f>VLOOKUP($B10,ESTIMATES!$C$18:$BS$290,64,FALSE)</f>
        <v>94.661000000000001</v>
      </c>
      <c r="AH10" s="22">
        <f>VLOOKUP($B10,ESTIMATES!$C$18:$BS$290,65,FALSE)</f>
        <v>95.718999999999994</v>
      </c>
      <c r="AI10" s="22">
        <f>VLOOKUP($B10,ESTIMATES!$C$18:$BS$290,66,FALSE)</f>
        <v>96.777000000000001</v>
      </c>
      <c r="AJ10" s="22">
        <f>VLOOKUP($B10,ESTIMATES!$C$18:$BS$290,67,FALSE)</f>
        <v>97.823999999999998</v>
      </c>
      <c r="AK10" s="22">
        <f>VLOOKUP($B10,ESTIMATES!$C$18:$BS$290,68,FALSE)</f>
        <v>98.875</v>
      </c>
      <c r="AL10" s="22">
        <f>VLOOKUP($B10,ESTIMATES!$C$18:$BS$290,69,FALSE)</f>
        <v>99.923000000000002</v>
      </c>
      <c r="AM10">
        <f>VLOOKUP($B10,'MEDIUM VARIANT'!$C$18:$AE$290,5,FALSE)</f>
        <v>100.96299999999999</v>
      </c>
      <c r="AN10">
        <f>VLOOKUP($B10,'MEDIUM VARIANT'!$C$18:$AE$290,6,FALSE)</f>
        <v>102.012</v>
      </c>
      <c r="AO10">
        <f>VLOOKUP($B10,'MEDIUM VARIANT'!$C$18:$AE$290,7,FALSE)</f>
        <v>103.05</v>
      </c>
      <c r="AP10">
        <f>VLOOKUP($B10,'MEDIUM VARIANT'!$C$18:$AE$290,8,FALSE)</f>
        <v>104.084</v>
      </c>
      <c r="AQ10">
        <f>VLOOKUP($B10,'MEDIUM VARIANT'!$C$18:$AE$290,9,FALSE)</f>
        <v>105.11</v>
      </c>
      <c r="AR10">
        <f>VLOOKUP($B10,'MEDIUM VARIANT'!$C$18:$AE$290,10,FALSE)</f>
        <v>106.125</v>
      </c>
      <c r="AS10">
        <f>VLOOKUP($B10,'MEDIUM VARIANT'!$C$18:$AE$290,11,FALSE)</f>
        <v>107.14400000000001</v>
      </c>
      <c r="AT10">
        <f>VLOOKUP($B10,'MEDIUM VARIANT'!$C$18:$AE$290,12,FALSE)</f>
        <v>108.13800000000001</v>
      </c>
      <c r="AU10">
        <f>VLOOKUP($B10,'MEDIUM VARIANT'!$C$18:$AE$290,13,FALSE)</f>
        <v>109.126</v>
      </c>
      <c r="AV10">
        <f>VLOOKUP($B10,'MEDIUM VARIANT'!$C$18:$AE$290,14,FALSE)</f>
        <v>110.09399999999999</v>
      </c>
      <c r="AW10">
        <f>VLOOKUP($B10,'MEDIUM VARIANT'!$C$18:$AE$290,15,FALSE)</f>
        <v>111.04300000000001</v>
      </c>
      <c r="AX10">
        <f>VLOOKUP($B10,'MEDIUM VARIANT'!$C$18:$AE$290,16,FALSE)</f>
        <v>111.971</v>
      </c>
      <c r="AY10">
        <f>VLOOKUP($B10,'MEDIUM VARIANT'!$C$18:$AE$290,17,FALSE)</f>
        <v>112.877</v>
      </c>
      <c r="AZ10">
        <f>VLOOKUP($B10,'MEDIUM VARIANT'!$C$18:$AE$290,18,FALSE)</f>
        <v>113.76300000000001</v>
      </c>
      <c r="BA10">
        <f>VLOOKUP($B10,'MEDIUM VARIANT'!$C$18:$AE$290,19,FALSE)</f>
        <v>114.608</v>
      </c>
      <c r="BB10">
        <f>VLOOKUP($B10,'MEDIUM VARIANT'!$C$18:$AE$290,20,FALSE)</f>
        <v>115.44199999999999</v>
      </c>
      <c r="BC10">
        <f>VLOOKUP($B10,'MEDIUM VARIANT'!$C$18:$AE$290,21,FALSE)</f>
        <v>116.242</v>
      </c>
      <c r="BD10">
        <f>VLOOKUP($B10,'MEDIUM VARIANT'!$C$18:$AE$290,22,FALSE)</f>
        <v>117.008</v>
      </c>
      <c r="BE10">
        <f>VLOOKUP($B10,'MEDIUM VARIANT'!$C$18:$AE$290,23,FALSE)</f>
        <v>117.744</v>
      </c>
      <c r="BF10">
        <f>VLOOKUP($B10,'MEDIUM VARIANT'!$C$18:$AE$290,24,FALSE)</f>
        <v>118.452</v>
      </c>
      <c r="BG10">
        <f>VLOOKUP($B10,'MEDIUM VARIANT'!$C$18:$AE$290,25,FALSE)</f>
        <v>119.131</v>
      </c>
      <c r="BH10">
        <f>VLOOKUP($B10,'MEDIUM VARIANT'!$C$18:$AE$290,26,FALSE)</f>
        <v>119.77</v>
      </c>
      <c r="BI10">
        <f>VLOOKUP($B10,'MEDIUM VARIANT'!$C$18:$AE$290,27,FALSE)</f>
        <v>120.377</v>
      </c>
      <c r="BJ10">
        <f>VLOOKUP($B10,'MEDIUM VARIANT'!$C$18:$AE$290,28,FALSE)</f>
        <v>120.955</v>
      </c>
      <c r="BK10">
        <f>VLOOKUP($B10,'MEDIUM VARIANT'!$C$18:$AE$290,29,FALSE)</f>
        <v>121.503</v>
      </c>
      <c r="BL10">
        <f>VLOOKUP($B10,'MEDIUM VARIANT'!$C$18:$AE$290,29,FALSE)</f>
        <v>121.503</v>
      </c>
      <c r="BM10">
        <f>VLOOKUP($B10,'MEDIUM VARIANT'!$C$18:$AE$290,29,FALSE)</f>
        <v>121.503</v>
      </c>
      <c r="BN10">
        <f>VLOOKUP($B10,'MEDIUM VARIANT'!$C$18:$AE$290,29,FALSE)</f>
        <v>121.503</v>
      </c>
      <c r="BO10">
        <f>VLOOKUP($B10,'MEDIUM VARIANT'!$C$18:$AE$290,29,FALSE)</f>
        <v>121.503</v>
      </c>
      <c r="BP10">
        <f>VLOOKUP($B10,'MEDIUM VARIANT'!$C$18:$AE$290,29,FALSE)</f>
        <v>121.503</v>
      </c>
      <c r="BQ10">
        <f>VLOOKUP($B10,'MEDIUM VARIANT'!$C$18:$AE$290,29,FALSE)</f>
        <v>121.503</v>
      </c>
      <c r="BR10">
        <f>VLOOKUP($B10,'MEDIUM VARIANT'!$C$18:$AE$290,29,FALSE)</f>
        <v>121.503</v>
      </c>
      <c r="BS10">
        <f>VLOOKUP($B10,'MEDIUM VARIANT'!$C$18:$AE$290,29,FALSE)</f>
        <v>121.503</v>
      </c>
      <c r="BT10">
        <f>VLOOKUP($B10,'MEDIUM VARIANT'!$C$18:$AE$290,29,FALSE)</f>
        <v>121.503</v>
      </c>
      <c r="BU10">
        <f>VLOOKUP($B10,'MEDIUM VARIANT'!$C$18:$AE$290,29,FALSE)</f>
        <v>121.503</v>
      </c>
    </row>
    <row r="11" spans="1:73" ht="11.4" x14ac:dyDescent="0.2">
      <c r="A11" t="str">
        <f>VLOOKUP(B11,Codes_ISO!A$2:C$270,3,FALSE)</f>
        <v>AR</v>
      </c>
      <c r="B11" s="3" t="s">
        <v>286</v>
      </c>
      <c r="C11" s="22">
        <f>VLOOKUP($B11,ESTIMATES!$C$18:$BS$290,34,FALSE)</f>
        <v>28105.887999999999</v>
      </c>
      <c r="D11" s="22">
        <f>VLOOKUP($B11,ESTIMATES!$C$18:$BS$290,35,FALSE)</f>
        <v>28543.364000000001</v>
      </c>
      <c r="E11" s="22">
        <f>VLOOKUP($B11,ESTIMATES!$C$18:$BS$290,36,FALSE)</f>
        <v>28993.987000000001</v>
      </c>
      <c r="F11" s="22">
        <f>VLOOKUP($B11,ESTIMATES!$C$18:$BS$290,37,FALSE)</f>
        <v>29454.738000000001</v>
      </c>
      <c r="G11" s="22">
        <f>VLOOKUP($B11,ESTIMATES!$C$18:$BS$290,38,FALSE)</f>
        <v>29920.903999999999</v>
      </c>
      <c r="H11" s="22">
        <f>VLOOKUP($B11,ESTIMATES!$C$18:$BS$290,39,FALSE)</f>
        <v>30388.782999999999</v>
      </c>
      <c r="I11" s="22">
        <f>VLOOKUP($B11,ESTIMATES!$C$18:$BS$290,40,FALSE)</f>
        <v>30857.243999999999</v>
      </c>
      <c r="J11" s="22">
        <f>VLOOKUP($B11,ESTIMATES!$C$18:$BS$290,41,FALSE)</f>
        <v>31326.473000000002</v>
      </c>
      <c r="K11" s="22">
        <f>VLOOKUP($B11,ESTIMATES!$C$18:$BS$290,42,FALSE)</f>
        <v>31795.517</v>
      </c>
      <c r="L11" s="22">
        <f>VLOOKUP($B11,ESTIMATES!$C$18:$BS$290,43,FALSE)</f>
        <v>32263.561000000002</v>
      </c>
      <c r="M11" s="22">
        <f>VLOOKUP($B11,ESTIMATES!$C$18:$BS$290,44,FALSE)</f>
        <v>32729.739000000001</v>
      </c>
      <c r="N11" s="22">
        <f>VLOOKUP($B11,ESTIMATES!$C$18:$BS$290,45,FALSE)</f>
        <v>33193.917999999998</v>
      </c>
      <c r="O11" s="22">
        <f>VLOOKUP($B11,ESTIMATES!$C$18:$BS$290,46,FALSE)</f>
        <v>33655.150999999998</v>
      </c>
      <c r="P11" s="22">
        <f>VLOOKUP($B11,ESTIMATES!$C$18:$BS$290,47,FALSE)</f>
        <v>34110.917000000001</v>
      </c>
      <c r="Q11" s="22">
        <f>VLOOKUP($B11,ESTIMATES!$C$18:$BS$290,48,FALSE)</f>
        <v>34558.114999999998</v>
      </c>
      <c r="R11" s="22">
        <f>VLOOKUP($B11,ESTIMATES!$C$18:$BS$290,49,FALSE)</f>
        <v>34994.813999999998</v>
      </c>
      <c r="S11" s="22">
        <f>VLOOKUP($B11,ESTIMATES!$C$18:$BS$290,50,FALSE)</f>
        <v>35419.682000000001</v>
      </c>
      <c r="T11" s="22">
        <f>VLOOKUP($B11,ESTIMATES!$C$18:$BS$290,51,FALSE)</f>
        <v>35833.968999999997</v>
      </c>
      <c r="U11" s="22">
        <f>VLOOKUP($B11,ESTIMATES!$C$18:$BS$290,52,FALSE)</f>
        <v>36241.589999999997</v>
      </c>
      <c r="V11" s="22">
        <f>VLOOKUP($B11,ESTIMATES!$C$18:$BS$290,53,FALSE)</f>
        <v>36648.067999999999</v>
      </c>
      <c r="W11" s="22">
        <f>VLOOKUP($B11,ESTIMATES!$C$18:$BS$290,54,FALSE)</f>
        <v>37057.451999999997</v>
      </c>
      <c r="X11" s="22">
        <f>VLOOKUP($B11,ESTIMATES!$C$18:$BS$290,55,FALSE)</f>
        <v>37471.508999999998</v>
      </c>
      <c r="Y11" s="22">
        <f>VLOOKUP($B11,ESTIMATES!$C$18:$BS$290,56,FALSE)</f>
        <v>37889.370000000003</v>
      </c>
      <c r="Z11" s="22">
        <f>VLOOKUP($B11,ESTIMATES!$C$18:$BS$290,57,FALSE)</f>
        <v>38309.379000000001</v>
      </c>
      <c r="AA11" s="22">
        <f>VLOOKUP($B11,ESTIMATES!$C$18:$BS$290,58,FALSE)</f>
        <v>38728.696000000004</v>
      </c>
      <c r="AB11" s="22">
        <f>VLOOKUP($B11,ESTIMATES!$C$18:$BS$290,59,FALSE)</f>
        <v>39145.487999999998</v>
      </c>
      <c r="AC11" s="22">
        <f>VLOOKUP($B11,ESTIMATES!$C$18:$BS$290,60,FALSE)</f>
        <v>39558.89</v>
      </c>
      <c r="AD11" s="22">
        <f>VLOOKUP($B11,ESTIMATES!$C$18:$BS$290,61,FALSE)</f>
        <v>39970.224000000002</v>
      </c>
      <c r="AE11" s="22">
        <f>VLOOKUP($B11,ESTIMATES!$C$18:$BS$290,62,FALSE)</f>
        <v>40382.389000000003</v>
      </c>
      <c r="AF11" s="22">
        <f>VLOOKUP($B11,ESTIMATES!$C$18:$BS$290,63,FALSE)</f>
        <v>40799.406999999999</v>
      </c>
      <c r="AG11" s="22">
        <f>VLOOKUP($B11,ESTIMATES!$C$18:$BS$290,64,FALSE)</f>
        <v>41223.889000000003</v>
      </c>
      <c r="AH11" s="22">
        <f>VLOOKUP($B11,ESTIMATES!$C$18:$BS$290,65,FALSE)</f>
        <v>41656.879000000001</v>
      </c>
      <c r="AI11" s="22">
        <f>VLOOKUP($B11,ESTIMATES!$C$18:$BS$290,66,FALSE)</f>
        <v>42096.739000000001</v>
      </c>
      <c r="AJ11" s="22">
        <f>VLOOKUP($B11,ESTIMATES!$C$18:$BS$290,67,FALSE)</f>
        <v>42539.925000000003</v>
      </c>
      <c r="AK11" s="22">
        <f>VLOOKUP($B11,ESTIMATES!$C$18:$BS$290,68,FALSE)</f>
        <v>42981.514999999999</v>
      </c>
      <c r="AL11" s="22">
        <f>VLOOKUP($B11,ESTIMATES!$C$18:$BS$290,69,FALSE)</f>
        <v>43417.764999999999</v>
      </c>
      <c r="AM11">
        <f>VLOOKUP($B11,'MEDIUM VARIANT'!$C$18:$AE$290,5,FALSE)</f>
        <v>43847.43</v>
      </c>
      <c r="AN11">
        <f>VLOOKUP($B11,'MEDIUM VARIANT'!$C$18:$AE$290,6,FALSE)</f>
        <v>44271.040999999997</v>
      </c>
      <c r="AO11">
        <f>VLOOKUP($B11,'MEDIUM VARIANT'!$C$18:$AE$290,7,FALSE)</f>
        <v>44688.864000000001</v>
      </c>
      <c r="AP11">
        <f>VLOOKUP($B11,'MEDIUM VARIANT'!$C$18:$AE$290,8,FALSE)</f>
        <v>45101.781000000003</v>
      </c>
      <c r="AQ11">
        <f>VLOOKUP($B11,'MEDIUM VARIANT'!$C$18:$AE$290,9,FALSE)</f>
        <v>45510.398999999998</v>
      </c>
      <c r="AR11">
        <f>VLOOKUP($B11,'MEDIUM VARIANT'!$C$18:$AE$290,10,FALSE)</f>
        <v>45914.425999999999</v>
      </c>
      <c r="AS11">
        <f>VLOOKUP($B11,'MEDIUM VARIANT'!$C$18:$AE$290,11,FALSE)</f>
        <v>46313.273000000001</v>
      </c>
      <c r="AT11">
        <f>VLOOKUP($B11,'MEDIUM VARIANT'!$C$18:$AE$290,12,FALSE)</f>
        <v>46707.02</v>
      </c>
      <c r="AU11">
        <f>VLOOKUP($B11,'MEDIUM VARIANT'!$C$18:$AE$290,13,FALSE)</f>
        <v>47095.834000000003</v>
      </c>
      <c r="AV11">
        <f>VLOOKUP($B11,'MEDIUM VARIANT'!$C$18:$AE$290,14,FALSE)</f>
        <v>47479.8</v>
      </c>
      <c r="AW11">
        <f>VLOOKUP($B11,'MEDIUM VARIANT'!$C$18:$AE$290,15,FALSE)</f>
        <v>47858.883999999998</v>
      </c>
      <c r="AX11">
        <f>VLOOKUP($B11,'MEDIUM VARIANT'!$C$18:$AE$290,16,FALSE)</f>
        <v>48232.945</v>
      </c>
      <c r="AY11">
        <f>VLOOKUP($B11,'MEDIUM VARIANT'!$C$18:$AE$290,17,FALSE)</f>
        <v>48601.832999999999</v>
      </c>
      <c r="AZ11">
        <f>VLOOKUP($B11,'MEDIUM VARIANT'!$C$18:$AE$290,18,FALSE)</f>
        <v>48965.339</v>
      </c>
      <c r="BA11">
        <f>VLOOKUP($B11,'MEDIUM VARIANT'!$C$18:$AE$290,19,FALSE)</f>
        <v>49323.305999999997</v>
      </c>
      <c r="BB11">
        <f>VLOOKUP($B11,'MEDIUM VARIANT'!$C$18:$AE$290,20,FALSE)</f>
        <v>49675.627</v>
      </c>
      <c r="BC11">
        <f>VLOOKUP($B11,'MEDIUM VARIANT'!$C$18:$AE$290,21,FALSE)</f>
        <v>50022.275999999998</v>
      </c>
      <c r="BD11">
        <f>VLOOKUP($B11,'MEDIUM VARIANT'!$C$18:$AE$290,22,FALSE)</f>
        <v>50363.21</v>
      </c>
      <c r="BE11">
        <f>VLOOKUP($B11,'MEDIUM VARIANT'!$C$18:$AE$290,23,FALSE)</f>
        <v>50698.398999999998</v>
      </c>
      <c r="BF11">
        <f>VLOOKUP($B11,'MEDIUM VARIANT'!$C$18:$AE$290,24,FALSE)</f>
        <v>51027.807000000001</v>
      </c>
      <c r="BG11">
        <f>VLOOKUP($B11,'MEDIUM VARIANT'!$C$18:$AE$290,25,FALSE)</f>
        <v>51351.362000000001</v>
      </c>
      <c r="BH11">
        <f>VLOOKUP($B11,'MEDIUM VARIANT'!$C$18:$AE$290,26,FALSE)</f>
        <v>51669</v>
      </c>
      <c r="BI11">
        <f>VLOOKUP($B11,'MEDIUM VARIANT'!$C$18:$AE$290,27,FALSE)</f>
        <v>51980.642999999996</v>
      </c>
      <c r="BJ11">
        <f>VLOOKUP($B11,'MEDIUM VARIANT'!$C$18:$AE$290,28,FALSE)</f>
        <v>52286.212</v>
      </c>
      <c r="BK11">
        <f>VLOOKUP($B11,'MEDIUM VARIANT'!$C$18:$AE$290,29,FALSE)</f>
        <v>52585.642999999996</v>
      </c>
      <c r="BL11">
        <f>VLOOKUP($B11,'MEDIUM VARIANT'!$C$18:$AE$290,29,FALSE)</f>
        <v>52585.642999999996</v>
      </c>
      <c r="BM11">
        <f>VLOOKUP($B11,'MEDIUM VARIANT'!$C$18:$AE$290,29,FALSE)</f>
        <v>52585.642999999996</v>
      </c>
      <c r="BN11">
        <f>VLOOKUP($B11,'MEDIUM VARIANT'!$C$18:$AE$290,29,FALSE)</f>
        <v>52585.642999999996</v>
      </c>
      <c r="BO11">
        <f>VLOOKUP($B11,'MEDIUM VARIANT'!$C$18:$AE$290,29,FALSE)</f>
        <v>52585.642999999996</v>
      </c>
      <c r="BP11">
        <f>VLOOKUP($B11,'MEDIUM VARIANT'!$C$18:$AE$290,29,FALSE)</f>
        <v>52585.642999999996</v>
      </c>
      <c r="BQ11">
        <f>VLOOKUP($B11,'MEDIUM VARIANT'!$C$18:$AE$290,29,FALSE)</f>
        <v>52585.642999999996</v>
      </c>
      <c r="BR11">
        <f>VLOOKUP($B11,'MEDIUM VARIANT'!$C$18:$AE$290,29,FALSE)</f>
        <v>52585.642999999996</v>
      </c>
      <c r="BS11">
        <f>VLOOKUP($B11,'MEDIUM VARIANT'!$C$18:$AE$290,29,FALSE)</f>
        <v>52585.642999999996</v>
      </c>
      <c r="BT11">
        <f>VLOOKUP($B11,'MEDIUM VARIANT'!$C$18:$AE$290,29,FALSE)</f>
        <v>52585.642999999996</v>
      </c>
      <c r="BU11">
        <f>VLOOKUP($B11,'MEDIUM VARIANT'!$C$18:$AE$290,29,FALSE)</f>
        <v>52585.642999999996</v>
      </c>
    </row>
    <row r="12" spans="1:73" ht="11.4" x14ac:dyDescent="0.2">
      <c r="A12" t="str">
        <f>VLOOKUP(B12,Codes_ISO!A$2:C$270,3,FALSE)</f>
        <v>AM</v>
      </c>
      <c r="B12" s="3" t="s">
        <v>179</v>
      </c>
      <c r="C12" s="22">
        <f>VLOOKUP($B12,ESTIMATES!$C$18:$BS$290,34,FALSE)</f>
        <v>3099.7510000000002</v>
      </c>
      <c r="D12" s="22">
        <f>VLOOKUP($B12,ESTIMATES!$C$18:$BS$290,35,FALSE)</f>
        <v>3148.0920000000001</v>
      </c>
      <c r="E12" s="22">
        <f>VLOOKUP($B12,ESTIMATES!$C$18:$BS$290,36,FALSE)</f>
        <v>3193.6860000000001</v>
      </c>
      <c r="F12" s="22">
        <f>VLOOKUP($B12,ESTIMATES!$C$18:$BS$290,37,FALSE)</f>
        <v>3238.5940000000001</v>
      </c>
      <c r="G12" s="22">
        <f>VLOOKUP($B12,ESTIMATES!$C$18:$BS$290,38,FALSE)</f>
        <v>3285.5949999999998</v>
      </c>
      <c r="H12" s="22">
        <f>VLOOKUP($B12,ESTIMATES!$C$18:$BS$290,39,FALSE)</f>
        <v>3335.9349999999999</v>
      </c>
      <c r="I12" s="22">
        <f>VLOOKUP($B12,ESTIMATES!$C$18:$BS$290,40,FALSE)</f>
        <v>3392.2559999999999</v>
      </c>
      <c r="J12" s="22">
        <f>VLOOKUP($B12,ESTIMATES!$C$18:$BS$290,41,FALSE)</f>
        <v>3451.942</v>
      </c>
      <c r="K12" s="22">
        <f>VLOOKUP($B12,ESTIMATES!$C$18:$BS$290,42,FALSE)</f>
        <v>3504.6509999999998</v>
      </c>
      <c r="L12" s="22">
        <f>VLOOKUP($B12,ESTIMATES!$C$18:$BS$290,43,FALSE)</f>
        <v>3536.4690000000001</v>
      </c>
      <c r="M12" s="22">
        <f>VLOOKUP($B12,ESTIMATES!$C$18:$BS$290,44,FALSE)</f>
        <v>3538.165</v>
      </c>
      <c r="N12" s="22">
        <f>VLOOKUP($B12,ESTIMATES!$C$18:$BS$290,45,FALSE)</f>
        <v>3505.2510000000002</v>
      </c>
      <c r="O12" s="22">
        <f>VLOOKUP($B12,ESTIMATES!$C$18:$BS$290,46,FALSE)</f>
        <v>3442.81</v>
      </c>
      <c r="P12" s="22">
        <f>VLOOKUP($B12,ESTIMATES!$C$18:$BS$290,47,FALSE)</f>
        <v>3363.098</v>
      </c>
      <c r="Q12" s="22">
        <f>VLOOKUP($B12,ESTIMATES!$C$18:$BS$290,48,FALSE)</f>
        <v>3283.66</v>
      </c>
      <c r="R12" s="22">
        <f>VLOOKUP($B12,ESTIMATES!$C$18:$BS$290,49,FALSE)</f>
        <v>3217.3420000000001</v>
      </c>
      <c r="S12" s="22">
        <f>VLOOKUP($B12,ESTIMATES!$C$18:$BS$290,50,FALSE)</f>
        <v>3168.2150000000001</v>
      </c>
      <c r="T12" s="22">
        <f>VLOOKUP($B12,ESTIMATES!$C$18:$BS$290,51,FALSE)</f>
        <v>3133.0859999999998</v>
      </c>
      <c r="U12" s="22">
        <f>VLOOKUP($B12,ESTIMATES!$C$18:$BS$290,52,FALSE)</f>
        <v>3108.6840000000002</v>
      </c>
      <c r="V12" s="22">
        <f>VLOOKUP($B12,ESTIMATES!$C$18:$BS$290,53,FALSE)</f>
        <v>3089.0169999999998</v>
      </c>
      <c r="W12" s="22">
        <f>VLOOKUP($B12,ESTIMATES!$C$18:$BS$290,54,FALSE)</f>
        <v>3069.5880000000002</v>
      </c>
      <c r="X12" s="22">
        <f>VLOOKUP($B12,ESTIMATES!$C$18:$BS$290,55,FALSE)</f>
        <v>3050.6550000000002</v>
      </c>
      <c r="Y12" s="22">
        <f>VLOOKUP($B12,ESTIMATES!$C$18:$BS$290,56,FALSE)</f>
        <v>3033.8969999999999</v>
      </c>
      <c r="Z12" s="22">
        <f>VLOOKUP($B12,ESTIMATES!$C$18:$BS$290,57,FALSE)</f>
        <v>3017.806</v>
      </c>
      <c r="AA12" s="22">
        <f>VLOOKUP($B12,ESTIMATES!$C$18:$BS$290,58,FALSE)</f>
        <v>3000.6120000000001</v>
      </c>
      <c r="AB12" s="22">
        <f>VLOOKUP($B12,ESTIMATES!$C$18:$BS$290,59,FALSE)</f>
        <v>2981.259</v>
      </c>
      <c r="AC12" s="22">
        <f>VLOOKUP($B12,ESTIMATES!$C$18:$BS$290,60,FALSE)</f>
        <v>2958.5</v>
      </c>
      <c r="AD12" s="22">
        <f>VLOOKUP($B12,ESTIMATES!$C$18:$BS$290,61,FALSE)</f>
        <v>2933.056</v>
      </c>
      <c r="AE12" s="22">
        <f>VLOOKUP($B12,ESTIMATES!$C$18:$BS$290,62,FALSE)</f>
        <v>2908.22</v>
      </c>
      <c r="AF12" s="22">
        <f>VLOOKUP($B12,ESTIMATES!$C$18:$BS$290,63,FALSE)</f>
        <v>2888.5839999999998</v>
      </c>
      <c r="AG12" s="22">
        <f>VLOOKUP($B12,ESTIMATES!$C$18:$BS$290,64,FALSE)</f>
        <v>2877.3110000000001</v>
      </c>
      <c r="AH12" s="22">
        <f>VLOOKUP($B12,ESTIMATES!$C$18:$BS$290,65,FALSE)</f>
        <v>2875.5810000000001</v>
      </c>
      <c r="AI12" s="22">
        <f>VLOOKUP($B12,ESTIMATES!$C$18:$BS$290,66,FALSE)</f>
        <v>2881.922</v>
      </c>
      <c r="AJ12" s="22">
        <f>VLOOKUP($B12,ESTIMATES!$C$18:$BS$290,67,FALSE)</f>
        <v>2893.509</v>
      </c>
      <c r="AK12" s="22">
        <f>VLOOKUP($B12,ESTIMATES!$C$18:$BS$290,68,FALSE)</f>
        <v>2906.22</v>
      </c>
      <c r="AL12" s="22">
        <f>VLOOKUP($B12,ESTIMATES!$C$18:$BS$290,69,FALSE)</f>
        <v>2916.95</v>
      </c>
      <c r="AM12">
        <f>VLOOKUP($B12,'MEDIUM VARIANT'!$C$18:$AE$290,5,FALSE)</f>
        <v>2924.8159999999998</v>
      </c>
      <c r="AN12">
        <f>VLOOKUP($B12,'MEDIUM VARIANT'!$C$18:$AE$290,6,FALSE)</f>
        <v>2930.45</v>
      </c>
      <c r="AO12">
        <f>VLOOKUP($B12,'MEDIUM VARIANT'!$C$18:$AE$290,7,FALSE)</f>
        <v>2934.152</v>
      </c>
      <c r="AP12">
        <f>VLOOKUP($B12,'MEDIUM VARIANT'!$C$18:$AE$290,8,FALSE)</f>
        <v>2936.7060000000001</v>
      </c>
      <c r="AQ12">
        <f>VLOOKUP($B12,'MEDIUM VARIANT'!$C$18:$AE$290,9,FALSE)</f>
        <v>2938.6790000000001</v>
      </c>
      <c r="AR12">
        <f>VLOOKUP($B12,'MEDIUM VARIANT'!$C$18:$AE$290,10,FALSE)</f>
        <v>2939.944</v>
      </c>
      <c r="AS12">
        <f>VLOOKUP($B12,'MEDIUM VARIANT'!$C$18:$AE$290,11,FALSE)</f>
        <v>2940.0889999999999</v>
      </c>
      <c r="AT12">
        <f>VLOOKUP($B12,'MEDIUM VARIANT'!$C$18:$AE$290,12,FALSE)</f>
        <v>2939.1689999999999</v>
      </c>
      <c r="AU12">
        <f>VLOOKUP($B12,'MEDIUM VARIANT'!$C$18:$AE$290,13,FALSE)</f>
        <v>2937.2370000000001</v>
      </c>
      <c r="AV12">
        <f>VLOOKUP($B12,'MEDIUM VARIANT'!$C$18:$AE$290,14,FALSE)</f>
        <v>2934.37</v>
      </c>
      <c r="AW12">
        <f>VLOOKUP($B12,'MEDIUM VARIANT'!$C$18:$AE$290,15,FALSE)</f>
        <v>2930.5880000000002</v>
      </c>
      <c r="AX12">
        <f>VLOOKUP($B12,'MEDIUM VARIANT'!$C$18:$AE$290,16,FALSE)</f>
        <v>2925.9209999999998</v>
      </c>
      <c r="AY12">
        <f>VLOOKUP($B12,'MEDIUM VARIANT'!$C$18:$AE$290,17,FALSE)</f>
        <v>2920.45</v>
      </c>
      <c r="AZ12">
        <f>VLOOKUP($B12,'MEDIUM VARIANT'!$C$18:$AE$290,18,FALSE)</f>
        <v>2914.268</v>
      </c>
      <c r="BA12">
        <f>VLOOKUP($B12,'MEDIUM VARIANT'!$C$18:$AE$290,19,FALSE)</f>
        <v>2907.4630000000002</v>
      </c>
      <c r="BB12">
        <f>VLOOKUP($B12,'MEDIUM VARIANT'!$C$18:$AE$290,20,FALSE)</f>
        <v>2900.0790000000002</v>
      </c>
      <c r="BC12">
        <f>VLOOKUP($B12,'MEDIUM VARIANT'!$C$18:$AE$290,21,FALSE)</f>
        <v>2892.154</v>
      </c>
      <c r="BD12">
        <f>VLOOKUP($B12,'MEDIUM VARIANT'!$C$18:$AE$290,22,FALSE)</f>
        <v>2883.7910000000002</v>
      </c>
      <c r="BE12">
        <f>VLOOKUP($B12,'MEDIUM VARIANT'!$C$18:$AE$290,23,FALSE)</f>
        <v>2875.096</v>
      </c>
      <c r="BF12">
        <f>VLOOKUP($B12,'MEDIUM VARIANT'!$C$18:$AE$290,24,FALSE)</f>
        <v>2866.15</v>
      </c>
      <c r="BG12">
        <f>VLOOKUP($B12,'MEDIUM VARIANT'!$C$18:$AE$290,25,FALSE)</f>
        <v>2856.998</v>
      </c>
      <c r="BH12">
        <f>VLOOKUP($B12,'MEDIUM VARIANT'!$C$18:$AE$290,26,FALSE)</f>
        <v>2847.6570000000002</v>
      </c>
      <c r="BI12">
        <f>VLOOKUP($B12,'MEDIUM VARIANT'!$C$18:$AE$290,27,FALSE)</f>
        <v>2838.1129999999998</v>
      </c>
      <c r="BJ12">
        <f>VLOOKUP($B12,'MEDIUM VARIANT'!$C$18:$AE$290,28,FALSE)</f>
        <v>2828.36</v>
      </c>
      <c r="BK12">
        <f>VLOOKUP($B12,'MEDIUM VARIANT'!$C$18:$AE$290,29,FALSE)</f>
        <v>2818.3989999999999</v>
      </c>
      <c r="BL12">
        <f>VLOOKUP($B12,'MEDIUM VARIANT'!$C$18:$AE$290,29,FALSE)</f>
        <v>2818.3989999999999</v>
      </c>
      <c r="BM12">
        <f>VLOOKUP($B12,'MEDIUM VARIANT'!$C$18:$AE$290,29,FALSE)</f>
        <v>2818.3989999999999</v>
      </c>
      <c r="BN12">
        <f>VLOOKUP($B12,'MEDIUM VARIANT'!$C$18:$AE$290,29,FALSE)</f>
        <v>2818.3989999999999</v>
      </c>
      <c r="BO12">
        <f>VLOOKUP($B12,'MEDIUM VARIANT'!$C$18:$AE$290,29,FALSE)</f>
        <v>2818.3989999999999</v>
      </c>
      <c r="BP12">
        <f>VLOOKUP($B12,'MEDIUM VARIANT'!$C$18:$AE$290,29,FALSE)</f>
        <v>2818.3989999999999</v>
      </c>
      <c r="BQ12">
        <f>VLOOKUP($B12,'MEDIUM VARIANT'!$C$18:$AE$290,29,FALSE)</f>
        <v>2818.3989999999999</v>
      </c>
      <c r="BR12">
        <f>VLOOKUP($B12,'MEDIUM VARIANT'!$C$18:$AE$290,29,FALSE)</f>
        <v>2818.3989999999999</v>
      </c>
      <c r="BS12">
        <f>VLOOKUP($B12,'MEDIUM VARIANT'!$C$18:$AE$290,29,FALSE)</f>
        <v>2818.3989999999999</v>
      </c>
      <c r="BT12">
        <f>VLOOKUP($B12,'MEDIUM VARIANT'!$C$18:$AE$290,29,FALSE)</f>
        <v>2818.3989999999999</v>
      </c>
      <c r="BU12">
        <f>VLOOKUP($B12,'MEDIUM VARIANT'!$C$18:$AE$290,29,FALSE)</f>
        <v>2818.3989999999999</v>
      </c>
    </row>
    <row r="13" spans="1:73" ht="11.4" x14ac:dyDescent="0.2">
      <c r="A13" t="str">
        <f>VLOOKUP(B13,Codes_ISO!A$2:C$270,3,FALSE)</f>
        <v>AW</v>
      </c>
      <c r="B13" s="3" t="s">
        <v>252</v>
      </c>
      <c r="C13" s="22">
        <f>VLOOKUP($B13,ESTIMATES!$C$18:$BS$290,34,FALSE)</f>
        <v>60.095999999999997</v>
      </c>
      <c r="D13" s="22">
        <f>VLOOKUP($B13,ESTIMATES!$C$18:$BS$290,35,FALSE)</f>
        <v>60.567</v>
      </c>
      <c r="E13" s="22">
        <f>VLOOKUP($B13,ESTIMATES!$C$18:$BS$290,36,FALSE)</f>
        <v>61.344999999999999</v>
      </c>
      <c r="F13" s="22">
        <f>VLOOKUP($B13,ESTIMATES!$C$18:$BS$290,37,FALSE)</f>
        <v>62.201000000000001</v>
      </c>
      <c r="G13" s="22">
        <f>VLOOKUP($B13,ESTIMATES!$C$18:$BS$290,38,FALSE)</f>
        <v>62.835999999999999</v>
      </c>
      <c r="H13" s="22">
        <f>VLOOKUP($B13,ESTIMATES!$C$18:$BS$290,39,FALSE)</f>
        <v>63.026000000000003</v>
      </c>
      <c r="I13" s="22">
        <f>VLOOKUP($B13,ESTIMATES!$C$18:$BS$290,40,FALSE)</f>
        <v>62.643999999999998</v>
      </c>
      <c r="J13" s="22">
        <f>VLOOKUP($B13,ESTIMATES!$C$18:$BS$290,41,FALSE)</f>
        <v>61.832999999999998</v>
      </c>
      <c r="K13" s="22">
        <f>VLOOKUP($B13,ESTIMATES!$C$18:$BS$290,42,FALSE)</f>
        <v>61.079000000000001</v>
      </c>
      <c r="L13" s="22">
        <f>VLOOKUP($B13,ESTIMATES!$C$18:$BS$290,43,FALSE)</f>
        <v>61.031999999999996</v>
      </c>
      <c r="M13" s="22">
        <f>VLOOKUP($B13,ESTIMATES!$C$18:$BS$290,44,FALSE)</f>
        <v>62.149000000000001</v>
      </c>
      <c r="N13" s="22">
        <f>VLOOKUP($B13,ESTIMATES!$C$18:$BS$290,45,FALSE)</f>
        <v>64.622</v>
      </c>
      <c r="O13" s="22">
        <f>VLOOKUP($B13,ESTIMATES!$C$18:$BS$290,46,FALSE)</f>
        <v>68.234999999999999</v>
      </c>
      <c r="P13" s="22">
        <f>VLOOKUP($B13,ESTIMATES!$C$18:$BS$290,47,FALSE)</f>
        <v>72.504000000000005</v>
      </c>
      <c r="Q13" s="22">
        <f>VLOOKUP($B13,ESTIMATES!$C$18:$BS$290,48,FALSE)</f>
        <v>76.7</v>
      </c>
      <c r="R13" s="22">
        <f>VLOOKUP($B13,ESTIMATES!$C$18:$BS$290,49,FALSE)</f>
        <v>80.323999999999998</v>
      </c>
      <c r="S13" s="22">
        <f>VLOOKUP($B13,ESTIMATES!$C$18:$BS$290,50,FALSE)</f>
        <v>83.2</v>
      </c>
      <c r="T13" s="22">
        <f>VLOOKUP($B13,ESTIMATES!$C$18:$BS$290,51,FALSE)</f>
        <v>85.450999999999993</v>
      </c>
      <c r="U13" s="22">
        <f>VLOOKUP($B13,ESTIMATES!$C$18:$BS$290,52,FALSE)</f>
        <v>87.277000000000001</v>
      </c>
      <c r="V13" s="22">
        <f>VLOOKUP($B13,ESTIMATES!$C$18:$BS$290,53,FALSE)</f>
        <v>89.004999999999995</v>
      </c>
      <c r="W13" s="22">
        <f>VLOOKUP($B13,ESTIMATES!$C$18:$BS$290,54,FALSE)</f>
        <v>90.852999999999994</v>
      </c>
      <c r="X13" s="22">
        <f>VLOOKUP($B13,ESTIMATES!$C$18:$BS$290,55,FALSE)</f>
        <v>92.897999999999996</v>
      </c>
      <c r="Y13" s="22">
        <f>VLOOKUP($B13,ESTIMATES!$C$18:$BS$290,56,FALSE)</f>
        <v>94.992000000000004</v>
      </c>
      <c r="Z13" s="22">
        <f>VLOOKUP($B13,ESTIMATES!$C$18:$BS$290,57,FALSE)</f>
        <v>97.016999999999996</v>
      </c>
      <c r="AA13" s="22">
        <f>VLOOKUP($B13,ESTIMATES!$C$18:$BS$290,58,FALSE)</f>
        <v>98.736999999999995</v>
      </c>
      <c r="AB13" s="22">
        <f>VLOOKUP($B13,ESTIMATES!$C$18:$BS$290,59,FALSE)</f>
        <v>100.03100000000001</v>
      </c>
      <c r="AC13" s="22">
        <f>VLOOKUP($B13,ESTIMATES!$C$18:$BS$290,60,FALSE)</f>
        <v>100.83199999999999</v>
      </c>
      <c r="AD13" s="22">
        <f>VLOOKUP($B13,ESTIMATES!$C$18:$BS$290,61,FALSE)</f>
        <v>101.22</v>
      </c>
      <c r="AE13" s="22">
        <f>VLOOKUP($B13,ESTIMATES!$C$18:$BS$290,62,FALSE)</f>
        <v>101.35299999999999</v>
      </c>
      <c r="AF13" s="22">
        <f>VLOOKUP($B13,ESTIMATES!$C$18:$BS$290,63,FALSE)</f>
        <v>101.453</v>
      </c>
      <c r="AG13" s="22">
        <f>VLOOKUP($B13,ESTIMATES!$C$18:$BS$290,64,FALSE)</f>
        <v>101.669</v>
      </c>
      <c r="AH13" s="22">
        <f>VLOOKUP($B13,ESTIMATES!$C$18:$BS$290,65,FALSE)</f>
        <v>102.053</v>
      </c>
      <c r="AI13" s="22">
        <f>VLOOKUP($B13,ESTIMATES!$C$18:$BS$290,66,FALSE)</f>
        <v>102.577</v>
      </c>
      <c r="AJ13" s="22">
        <f>VLOOKUP($B13,ESTIMATES!$C$18:$BS$290,67,FALSE)</f>
        <v>103.187</v>
      </c>
      <c r="AK13" s="22">
        <f>VLOOKUP($B13,ESTIMATES!$C$18:$BS$290,68,FALSE)</f>
        <v>103.795</v>
      </c>
      <c r="AL13" s="22">
        <f>VLOOKUP($B13,ESTIMATES!$C$18:$BS$290,69,FALSE)</f>
        <v>104.34099999999999</v>
      </c>
      <c r="AM13">
        <f>VLOOKUP($B13,'MEDIUM VARIANT'!$C$18:$AE$290,5,FALSE)</f>
        <v>104.822</v>
      </c>
      <c r="AN13">
        <f>VLOOKUP($B13,'MEDIUM VARIANT'!$C$18:$AE$290,6,FALSE)</f>
        <v>105.264</v>
      </c>
      <c r="AO13">
        <f>VLOOKUP($B13,'MEDIUM VARIANT'!$C$18:$AE$290,7,FALSE)</f>
        <v>105.67</v>
      </c>
      <c r="AP13">
        <f>VLOOKUP($B13,'MEDIUM VARIANT'!$C$18:$AE$290,8,FALSE)</f>
        <v>106.053</v>
      </c>
      <c r="AQ13">
        <f>VLOOKUP($B13,'MEDIUM VARIANT'!$C$18:$AE$290,9,FALSE)</f>
        <v>106.438</v>
      </c>
      <c r="AR13">
        <f>VLOOKUP($B13,'MEDIUM VARIANT'!$C$18:$AE$290,10,FALSE)</f>
        <v>106.797</v>
      </c>
      <c r="AS13">
        <f>VLOOKUP($B13,'MEDIUM VARIANT'!$C$18:$AE$290,11,FALSE)</f>
        <v>107.14700000000001</v>
      </c>
      <c r="AT13">
        <f>VLOOKUP($B13,'MEDIUM VARIANT'!$C$18:$AE$290,12,FALSE)</f>
        <v>107.48399999999999</v>
      </c>
      <c r="AU13">
        <f>VLOOKUP($B13,'MEDIUM VARIANT'!$C$18:$AE$290,13,FALSE)</f>
        <v>107.804</v>
      </c>
      <c r="AV13">
        <f>VLOOKUP($B13,'MEDIUM VARIANT'!$C$18:$AE$290,14,FALSE)</f>
        <v>108.116</v>
      </c>
      <c r="AW13">
        <f>VLOOKUP($B13,'MEDIUM VARIANT'!$C$18:$AE$290,15,FALSE)</f>
        <v>108.411</v>
      </c>
      <c r="AX13">
        <f>VLOOKUP($B13,'MEDIUM VARIANT'!$C$18:$AE$290,16,FALSE)</f>
        <v>108.682</v>
      </c>
      <c r="AY13">
        <f>VLOOKUP($B13,'MEDIUM VARIANT'!$C$18:$AE$290,17,FALSE)</f>
        <v>108.93600000000001</v>
      </c>
      <c r="AZ13">
        <f>VLOOKUP($B13,'MEDIUM VARIANT'!$C$18:$AE$290,18,FALSE)</f>
        <v>109.172</v>
      </c>
      <c r="BA13">
        <f>VLOOKUP($B13,'MEDIUM VARIANT'!$C$18:$AE$290,19,FALSE)</f>
        <v>109.377</v>
      </c>
      <c r="BB13">
        <f>VLOOKUP($B13,'MEDIUM VARIANT'!$C$18:$AE$290,20,FALSE)</f>
        <v>109.545</v>
      </c>
      <c r="BC13">
        <f>VLOOKUP($B13,'MEDIUM VARIANT'!$C$18:$AE$290,21,FALSE)</f>
        <v>109.687</v>
      </c>
      <c r="BD13">
        <f>VLOOKUP($B13,'MEDIUM VARIANT'!$C$18:$AE$290,22,FALSE)</f>
        <v>109.789</v>
      </c>
      <c r="BE13">
        <f>VLOOKUP($B13,'MEDIUM VARIANT'!$C$18:$AE$290,23,FALSE)</f>
        <v>109.855</v>
      </c>
      <c r="BF13">
        <f>VLOOKUP($B13,'MEDIUM VARIANT'!$C$18:$AE$290,24,FALSE)</f>
        <v>109.88500000000001</v>
      </c>
      <c r="BG13">
        <f>VLOOKUP($B13,'MEDIUM VARIANT'!$C$18:$AE$290,25,FALSE)</f>
        <v>109.866</v>
      </c>
      <c r="BH13">
        <f>VLOOKUP($B13,'MEDIUM VARIANT'!$C$18:$AE$290,26,FALSE)</f>
        <v>109.822</v>
      </c>
      <c r="BI13">
        <f>VLOOKUP($B13,'MEDIUM VARIANT'!$C$18:$AE$290,27,FALSE)</f>
        <v>109.73</v>
      </c>
      <c r="BJ13">
        <f>VLOOKUP($B13,'MEDIUM VARIANT'!$C$18:$AE$290,28,FALSE)</f>
        <v>109.60599999999999</v>
      </c>
      <c r="BK13">
        <f>VLOOKUP($B13,'MEDIUM VARIANT'!$C$18:$AE$290,29,FALSE)</f>
        <v>109.44199999999999</v>
      </c>
      <c r="BL13">
        <f>VLOOKUP($B13,'MEDIUM VARIANT'!$C$18:$AE$290,29,FALSE)</f>
        <v>109.44199999999999</v>
      </c>
      <c r="BM13">
        <f>VLOOKUP($B13,'MEDIUM VARIANT'!$C$18:$AE$290,29,FALSE)</f>
        <v>109.44199999999999</v>
      </c>
      <c r="BN13">
        <f>VLOOKUP($B13,'MEDIUM VARIANT'!$C$18:$AE$290,29,FALSE)</f>
        <v>109.44199999999999</v>
      </c>
      <c r="BO13">
        <f>VLOOKUP($B13,'MEDIUM VARIANT'!$C$18:$AE$290,29,FALSE)</f>
        <v>109.44199999999999</v>
      </c>
      <c r="BP13">
        <f>VLOOKUP($B13,'MEDIUM VARIANT'!$C$18:$AE$290,29,FALSE)</f>
        <v>109.44199999999999</v>
      </c>
      <c r="BQ13">
        <f>VLOOKUP($B13,'MEDIUM VARIANT'!$C$18:$AE$290,29,FALSE)</f>
        <v>109.44199999999999</v>
      </c>
      <c r="BR13">
        <f>VLOOKUP($B13,'MEDIUM VARIANT'!$C$18:$AE$290,29,FALSE)</f>
        <v>109.44199999999999</v>
      </c>
      <c r="BS13">
        <f>VLOOKUP($B13,'MEDIUM VARIANT'!$C$18:$AE$290,29,FALSE)</f>
        <v>109.44199999999999</v>
      </c>
      <c r="BT13">
        <f>VLOOKUP($B13,'MEDIUM VARIANT'!$C$18:$AE$290,29,FALSE)</f>
        <v>109.44199999999999</v>
      </c>
      <c r="BU13">
        <f>VLOOKUP($B13,'MEDIUM VARIANT'!$C$18:$AE$290,29,FALSE)</f>
        <v>109.44199999999999</v>
      </c>
    </row>
    <row r="14" spans="1:73" ht="12" hidden="1" x14ac:dyDescent="0.25">
      <c r="A14" t="str">
        <f>VLOOKUP(B14,Codes_ISO!A$2:C$270,3,FALSE)</f>
        <v/>
      </c>
      <c r="B14" s="1" t="s">
        <v>334</v>
      </c>
      <c r="C14" s="22">
        <f>VLOOKUP($B14,ESTIMATES!$C$18:$BS$290,34,FALSE)</f>
        <v>2642488.969</v>
      </c>
      <c r="D14" s="22">
        <f>VLOOKUP($B14,ESTIMATES!$C$18:$BS$290,35,FALSE)</f>
        <v>2694423.5359999998</v>
      </c>
      <c r="E14" s="22">
        <f>VLOOKUP($B14,ESTIMATES!$C$18:$BS$290,36,FALSE)</f>
        <v>2747435.3339999998</v>
      </c>
      <c r="F14" s="22">
        <f>VLOOKUP($B14,ESTIMATES!$C$18:$BS$290,37,FALSE)</f>
        <v>2801830.9029999999</v>
      </c>
      <c r="G14" s="22">
        <f>VLOOKUP($B14,ESTIMATES!$C$18:$BS$290,38,FALSE)</f>
        <v>2857956.3539999998</v>
      </c>
      <c r="H14" s="22">
        <f>VLOOKUP($B14,ESTIMATES!$C$18:$BS$290,39,FALSE)</f>
        <v>2915953.4440000001</v>
      </c>
      <c r="I14" s="22">
        <f>VLOOKUP($B14,ESTIMATES!$C$18:$BS$290,40,FALSE)</f>
        <v>2976023.1940000001</v>
      </c>
      <c r="J14" s="22">
        <f>VLOOKUP($B14,ESTIMATES!$C$18:$BS$290,41,FALSE)</f>
        <v>3037815.6</v>
      </c>
      <c r="K14" s="22">
        <f>VLOOKUP($B14,ESTIMATES!$C$18:$BS$290,42,FALSE)</f>
        <v>3100227.1690000002</v>
      </c>
      <c r="L14" s="22">
        <f>VLOOKUP($B14,ESTIMATES!$C$18:$BS$290,43,FALSE)</f>
        <v>3161768.2859999998</v>
      </c>
      <c r="M14" s="22">
        <f>VLOOKUP($B14,ESTIMATES!$C$18:$BS$290,44,FALSE)</f>
        <v>3221341.719</v>
      </c>
      <c r="N14" s="22">
        <f>VLOOKUP($B14,ESTIMATES!$C$18:$BS$290,45,FALSE)</f>
        <v>3278551.3429999999</v>
      </c>
      <c r="O14" s="22">
        <f>VLOOKUP($B14,ESTIMATES!$C$18:$BS$290,46,FALSE)</f>
        <v>3333604.0950000002</v>
      </c>
      <c r="P14" s="22">
        <f>VLOOKUP($B14,ESTIMATES!$C$18:$BS$290,47,FALSE)</f>
        <v>3386759.8560000001</v>
      </c>
      <c r="Q14" s="22">
        <f>VLOOKUP($B14,ESTIMATES!$C$18:$BS$290,48,FALSE)</f>
        <v>3438526.43</v>
      </c>
      <c r="R14" s="22">
        <f>VLOOKUP($B14,ESTIMATES!$C$18:$BS$290,49,FALSE)</f>
        <v>3489306.253</v>
      </c>
      <c r="S14" s="22">
        <f>VLOOKUP($B14,ESTIMATES!$C$18:$BS$290,50,FALSE)</f>
        <v>3539101.0690000001</v>
      </c>
      <c r="T14" s="22">
        <f>VLOOKUP($B14,ESTIMATES!$C$18:$BS$290,51,FALSE)</f>
        <v>3587833.5210000002</v>
      </c>
      <c r="U14" s="22">
        <f>VLOOKUP($B14,ESTIMATES!$C$18:$BS$290,52,FALSE)</f>
        <v>3635758.51</v>
      </c>
      <c r="V14" s="22">
        <f>VLOOKUP($B14,ESTIMATES!$C$18:$BS$290,53,FALSE)</f>
        <v>3683189.7859999998</v>
      </c>
      <c r="W14" s="22">
        <f>VLOOKUP($B14,ESTIMATES!$C$18:$BS$290,54,FALSE)</f>
        <v>3730370.625</v>
      </c>
      <c r="X14" s="22">
        <f>VLOOKUP($B14,ESTIMATES!$C$18:$BS$290,55,FALSE)</f>
        <v>3777425.0690000001</v>
      </c>
      <c r="Y14" s="22">
        <f>VLOOKUP($B14,ESTIMATES!$C$18:$BS$290,56,FALSE)</f>
        <v>3824369.5260000001</v>
      </c>
      <c r="Z14" s="22">
        <f>VLOOKUP($B14,ESTIMATES!$C$18:$BS$290,57,FALSE)</f>
        <v>3871201.74</v>
      </c>
      <c r="AA14" s="22">
        <f>VLOOKUP($B14,ESTIMATES!$C$18:$BS$290,58,FALSE)</f>
        <v>3917871.1510000001</v>
      </c>
      <c r="AB14" s="22">
        <f>VLOOKUP($B14,ESTIMATES!$C$18:$BS$290,59,FALSE)</f>
        <v>3964342.662</v>
      </c>
      <c r="AC14" s="22">
        <f>VLOOKUP($B14,ESTIMATES!$C$18:$BS$290,60,FALSE)</f>
        <v>4010602.6669999999</v>
      </c>
      <c r="AD14" s="22">
        <f>VLOOKUP($B14,ESTIMATES!$C$18:$BS$290,61,FALSE)</f>
        <v>4056684.6970000002</v>
      </c>
      <c r="AE14" s="22">
        <f>VLOOKUP($B14,ESTIMATES!$C$18:$BS$290,62,FALSE)</f>
        <v>4102643.673</v>
      </c>
      <c r="AF14" s="22">
        <f>VLOOKUP($B14,ESTIMATES!$C$18:$BS$290,63,FALSE)</f>
        <v>4148549.798</v>
      </c>
      <c r="AG14" s="22">
        <f>VLOOKUP($B14,ESTIMATES!$C$18:$BS$290,64,FALSE)</f>
        <v>4194425.2120000003</v>
      </c>
      <c r="AH14" s="22">
        <f>VLOOKUP($B14,ESTIMATES!$C$18:$BS$290,65,FALSE)</f>
        <v>4240280.9759999998</v>
      </c>
      <c r="AI14" s="22">
        <f>VLOOKUP($B14,ESTIMATES!$C$18:$BS$290,66,FALSE)</f>
        <v>4286014.7309999997</v>
      </c>
      <c r="AJ14" s="22">
        <f>VLOOKUP($B14,ESTIMATES!$C$18:$BS$290,67,FALSE)</f>
        <v>4331391.2050000001</v>
      </c>
      <c r="AK14" s="22">
        <f>VLOOKUP($B14,ESTIMATES!$C$18:$BS$290,68,FALSE)</f>
        <v>4376099.6550000003</v>
      </c>
      <c r="AL14" s="22">
        <f>VLOOKUP($B14,ESTIMATES!$C$18:$BS$290,69,FALSE)</f>
        <v>4419897.6009999998</v>
      </c>
      <c r="AM14">
        <f>VLOOKUP($B14,'MEDIUM VARIANT'!$C$18:$AE$290,5,FALSE)</f>
        <v>4462676.7309999997</v>
      </c>
      <c r="AN14">
        <f>VLOOKUP($B14,'MEDIUM VARIANT'!$C$18:$AE$290,6,FALSE)</f>
        <v>4504428.3729999997</v>
      </c>
      <c r="AO14">
        <f>VLOOKUP($B14,'MEDIUM VARIANT'!$C$18:$AE$290,7,FALSE)</f>
        <v>4545133.0939999996</v>
      </c>
      <c r="AP14">
        <f>VLOOKUP($B14,'MEDIUM VARIANT'!$C$18:$AE$290,8,FALSE)</f>
        <v>4584807.0719999997</v>
      </c>
      <c r="AQ14">
        <f>VLOOKUP($B14,'MEDIUM VARIANT'!$C$18:$AE$290,9,FALSE)</f>
        <v>4623454.1909999996</v>
      </c>
      <c r="AR14">
        <f>VLOOKUP($B14,'MEDIUM VARIANT'!$C$18:$AE$290,10,FALSE)</f>
        <v>4661038.3689999999</v>
      </c>
      <c r="AS14">
        <f>VLOOKUP($B14,'MEDIUM VARIANT'!$C$18:$AE$290,11,FALSE)</f>
        <v>4697504.8140000002</v>
      </c>
      <c r="AT14">
        <f>VLOOKUP($B14,'MEDIUM VARIANT'!$C$18:$AE$290,12,FALSE)</f>
        <v>4732823.2249999996</v>
      </c>
      <c r="AU14">
        <f>VLOOKUP($B14,'MEDIUM VARIANT'!$C$18:$AE$290,13,FALSE)</f>
        <v>4766965.1119999997</v>
      </c>
      <c r="AV14">
        <f>VLOOKUP($B14,'MEDIUM VARIANT'!$C$18:$AE$290,14,FALSE)</f>
        <v>4799909.8550000004</v>
      </c>
      <c r="AW14">
        <f>VLOOKUP($B14,'MEDIUM VARIANT'!$C$18:$AE$290,15,FALSE)</f>
        <v>4831638.1390000004</v>
      </c>
      <c r="AX14">
        <f>VLOOKUP($B14,'MEDIUM VARIANT'!$C$18:$AE$290,16,FALSE)</f>
        <v>4862147.0530000003</v>
      </c>
      <c r="AY14">
        <f>VLOOKUP($B14,'MEDIUM VARIANT'!$C$18:$AE$290,17,FALSE)</f>
        <v>4891455.2019999996</v>
      </c>
      <c r="AZ14">
        <f>VLOOKUP($B14,'MEDIUM VARIANT'!$C$18:$AE$290,18,FALSE)</f>
        <v>4919593.5539999995</v>
      </c>
      <c r="BA14">
        <f>VLOOKUP($B14,'MEDIUM VARIANT'!$C$18:$AE$290,19,FALSE)</f>
        <v>4946586.3619999997</v>
      </c>
      <c r="BB14">
        <f>VLOOKUP($B14,'MEDIUM VARIANT'!$C$18:$AE$290,20,FALSE)</f>
        <v>4972442.8420000002</v>
      </c>
      <c r="BC14">
        <f>VLOOKUP($B14,'MEDIUM VARIANT'!$C$18:$AE$290,21,FALSE)</f>
        <v>4997160.5590000004</v>
      </c>
      <c r="BD14">
        <f>VLOOKUP($B14,'MEDIUM VARIANT'!$C$18:$AE$290,22,FALSE)</f>
        <v>5020740.0810000002</v>
      </c>
      <c r="BE14">
        <f>VLOOKUP($B14,'MEDIUM VARIANT'!$C$18:$AE$290,23,FALSE)</f>
        <v>5043179.0460000001</v>
      </c>
      <c r="BF14">
        <f>VLOOKUP($B14,'MEDIUM VARIANT'!$C$18:$AE$290,24,FALSE)</f>
        <v>5064479.8250000002</v>
      </c>
      <c r="BG14">
        <f>VLOOKUP($B14,'MEDIUM VARIANT'!$C$18:$AE$290,25,FALSE)</f>
        <v>5084644.8710000003</v>
      </c>
      <c r="BH14">
        <f>VLOOKUP($B14,'MEDIUM VARIANT'!$C$18:$AE$290,26,FALSE)</f>
        <v>5103689.0810000002</v>
      </c>
      <c r="BI14">
        <f>VLOOKUP($B14,'MEDIUM VARIANT'!$C$18:$AE$290,27,FALSE)</f>
        <v>5121642.4400000004</v>
      </c>
      <c r="BJ14">
        <f>VLOOKUP($B14,'MEDIUM VARIANT'!$C$18:$AE$290,28,FALSE)</f>
        <v>5138542.949</v>
      </c>
      <c r="BK14">
        <f>VLOOKUP($B14,'MEDIUM VARIANT'!$C$18:$AE$290,29,FALSE)</f>
        <v>5154419.0959999999</v>
      </c>
      <c r="BL14">
        <f>VLOOKUP($B14,'MEDIUM VARIANT'!$C$18:$AE$290,29,FALSE)</f>
        <v>5154419.0959999999</v>
      </c>
      <c r="BM14">
        <f>VLOOKUP($B14,'MEDIUM VARIANT'!$C$18:$AE$290,29,FALSE)</f>
        <v>5154419.0959999999</v>
      </c>
      <c r="BN14">
        <f>VLOOKUP($B14,'MEDIUM VARIANT'!$C$18:$AE$290,29,FALSE)</f>
        <v>5154419.0959999999</v>
      </c>
      <c r="BO14">
        <f>VLOOKUP($B14,'MEDIUM VARIANT'!$C$18:$AE$290,29,FALSE)</f>
        <v>5154419.0959999999</v>
      </c>
      <c r="BP14">
        <f>VLOOKUP($B14,'MEDIUM VARIANT'!$C$18:$AE$290,29,FALSE)</f>
        <v>5154419.0959999999</v>
      </c>
      <c r="BQ14">
        <f>VLOOKUP($B14,'MEDIUM VARIANT'!$C$18:$AE$290,29,FALSE)</f>
        <v>5154419.0959999999</v>
      </c>
      <c r="BR14">
        <f>VLOOKUP($B14,'MEDIUM VARIANT'!$C$18:$AE$290,29,FALSE)</f>
        <v>5154419.0959999999</v>
      </c>
      <c r="BS14">
        <f>VLOOKUP($B14,'MEDIUM VARIANT'!$C$18:$AE$290,29,FALSE)</f>
        <v>5154419.0959999999</v>
      </c>
      <c r="BT14">
        <f>VLOOKUP($B14,'MEDIUM VARIANT'!$C$18:$AE$290,29,FALSE)</f>
        <v>5154419.0959999999</v>
      </c>
      <c r="BU14">
        <f>VLOOKUP($B14,'MEDIUM VARIANT'!$C$18:$AE$290,29,FALSE)</f>
        <v>5154419.0959999999</v>
      </c>
    </row>
    <row r="15" spans="1:73" ht="11.4" x14ac:dyDescent="0.2">
      <c r="A15" t="str">
        <f>VLOOKUP(B15,Codes_ISO!A$2:C$270,3,FALSE)</f>
        <v>AU</v>
      </c>
      <c r="B15" s="3" t="s">
        <v>306</v>
      </c>
      <c r="C15" s="22">
        <f>VLOOKUP($B15,ESTIMATES!$C$18:$BS$290,34,FALSE)</f>
        <v>14649.114</v>
      </c>
      <c r="D15" s="22">
        <f>VLOOKUP($B15,ESTIMATES!$C$18:$BS$290,35,FALSE)</f>
        <v>14838.494000000001</v>
      </c>
      <c r="E15" s="22">
        <f>VLOOKUP($B15,ESTIMATES!$C$18:$BS$290,36,FALSE)</f>
        <v>15041.065000000001</v>
      </c>
      <c r="F15" s="22">
        <f>VLOOKUP($B15,ESTIMATES!$C$18:$BS$290,37,FALSE)</f>
        <v>15257.358</v>
      </c>
      <c r="G15" s="22">
        <f>VLOOKUP($B15,ESTIMATES!$C$18:$BS$290,38,FALSE)</f>
        <v>15487.214</v>
      </c>
      <c r="H15" s="22">
        <f>VLOOKUP($B15,ESTIMATES!$C$18:$BS$290,39,FALSE)</f>
        <v>15729.643</v>
      </c>
      <c r="I15" s="22">
        <f>VLOOKUP($B15,ESTIMATES!$C$18:$BS$290,40,FALSE)</f>
        <v>15986.164000000001</v>
      </c>
      <c r="J15" s="22">
        <f>VLOOKUP($B15,ESTIMATES!$C$18:$BS$290,41,FALSE)</f>
        <v>16254.934999999999</v>
      </c>
      <c r="K15" s="22">
        <f>VLOOKUP($B15,ESTIMATES!$C$18:$BS$290,42,FALSE)</f>
        <v>16527.43</v>
      </c>
      <c r="L15" s="22">
        <f>VLOOKUP($B15,ESTIMATES!$C$18:$BS$290,43,FALSE)</f>
        <v>16792.294000000002</v>
      </c>
      <c r="M15" s="22">
        <f>VLOOKUP($B15,ESTIMATES!$C$18:$BS$290,44,FALSE)</f>
        <v>17041.431</v>
      </c>
      <c r="N15" s="22">
        <f>VLOOKUP($B15,ESTIMATES!$C$18:$BS$290,45,FALSE)</f>
        <v>17271.874</v>
      </c>
      <c r="O15" s="22">
        <f>VLOOKUP($B15,ESTIMATES!$C$18:$BS$290,46,FALSE)</f>
        <v>17485.948</v>
      </c>
      <c r="P15" s="22">
        <f>VLOOKUP($B15,ESTIMATES!$C$18:$BS$290,47,FALSE)</f>
        <v>17687.478999999999</v>
      </c>
      <c r="Q15" s="22">
        <f>VLOOKUP($B15,ESTIMATES!$C$18:$BS$290,48,FALSE)</f>
        <v>17882.737000000001</v>
      </c>
      <c r="R15" s="22">
        <f>VLOOKUP($B15,ESTIMATES!$C$18:$BS$290,49,FALSE)</f>
        <v>18076.742999999999</v>
      </c>
      <c r="S15" s="22">
        <f>VLOOKUP($B15,ESTIMATES!$C$18:$BS$290,50,FALSE)</f>
        <v>18271.685000000001</v>
      </c>
      <c r="T15" s="22">
        <f>VLOOKUP($B15,ESTIMATES!$C$18:$BS$290,51,FALSE)</f>
        <v>18467.588</v>
      </c>
      <c r="U15" s="22">
        <f>VLOOKUP($B15,ESTIMATES!$C$18:$BS$290,52,FALSE)</f>
        <v>18665.044999999998</v>
      </c>
      <c r="V15" s="22">
        <f>VLOOKUP($B15,ESTIMATES!$C$18:$BS$290,53,FALSE)</f>
        <v>18864.112000000001</v>
      </c>
      <c r="W15" s="22">
        <f>VLOOKUP($B15,ESTIMATES!$C$18:$BS$290,54,FALSE)</f>
        <v>19065.837</v>
      </c>
      <c r="X15" s="22">
        <f>VLOOKUP($B15,ESTIMATES!$C$18:$BS$290,55,FALSE)</f>
        <v>19268.532999999999</v>
      </c>
      <c r="Y15" s="22">
        <f>VLOOKUP($B15,ESTIMATES!$C$18:$BS$290,56,FALSE)</f>
        <v>19475.190999999999</v>
      </c>
      <c r="Z15" s="22">
        <f>VLOOKUP($B15,ESTIMATES!$C$18:$BS$290,57,FALSE)</f>
        <v>19696.972000000002</v>
      </c>
      <c r="AA15" s="22">
        <f>VLOOKUP($B15,ESTIMATES!$C$18:$BS$290,58,FALSE)</f>
        <v>19948.429</v>
      </c>
      <c r="AB15" s="22">
        <f>VLOOKUP($B15,ESTIMATES!$C$18:$BS$290,59,FALSE)</f>
        <v>20238.902999999998</v>
      </c>
      <c r="AC15" s="22">
        <f>VLOOKUP($B15,ESTIMATES!$C$18:$BS$290,60,FALSE)</f>
        <v>20573.606</v>
      </c>
      <c r="AD15" s="22">
        <f>VLOOKUP($B15,ESTIMATES!$C$18:$BS$290,61,FALSE)</f>
        <v>20946.664000000001</v>
      </c>
      <c r="AE15" s="22">
        <f>VLOOKUP($B15,ESTIMATES!$C$18:$BS$290,62,FALSE)</f>
        <v>21342.492999999999</v>
      </c>
      <c r="AF15" s="22">
        <f>VLOOKUP($B15,ESTIMATES!$C$18:$BS$290,63,FALSE)</f>
        <v>21739.040000000001</v>
      </c>
      <c r="AG15" s="22">
        <f>VLOOKUP($B15,ESTIMATES!$C$18:$BS$290,64,FALSE)</f>
        <v>22120.063999999998</v>
      </c>
      <c r="AH15" s="22">
        <f>VLOOKUP($B15,ESTIMATES!$C$18:$BS$290,65,FALSE)</f>
        <v>22479.798999999999</v>
      </c>
      <c r="AI15" s="22">
        <f>VLOOKUP($B15,ESTIMATES!$C$18:$BS$290,66,FALSE)</f>
        <v>22821.848999999998</v>
      </c>
      <c r="AJ15" s="22">
        <f>VLOOKUP($B15,ESTIMATES!$C$18:$BS$290,67,FALSE)</f>
        <v>23150.728999999999</v>
      </c>
      <c r="AK15" s="22">
        <f>VLOOKUP($B15,ESTIMATES!$C$18:$BS$290,68,FALSE)</f>
        <v>23474.668000000001</v>
      </c>
      <c r="AL15" s="22">
        <f>VLOOKUP($B15,ESTIMATES!$C$18:$BS$290,69,FALSE)</f>
        <v>23799.556</v>
      </c>
      <c r="AM15">
        <f>VLOOKUP($B15,'MEDIUM VARIANT'!$C$18:$AE$290,5,FALSE)</f>
        <v>24125.848000000002</v>
      </c>
      <c r="AN15">
        <f>VLOOKUP($B15,'MEDIUM VARIANT'!$C$18:$AE$290,6,FALSE)</f>
        <v>24450.561000000002</v>
      </c>
      <c r="AO15">
        <f>VLOOKUP($B15,'MEDIUM VARIANT'!$C$18:$AE$290,7,FALSE)</f>
        <v>24772.246999999999</v>
      </c>
      <c r="AP15">
        <f>VLOOKUP($B15,'MEDIUM VARIANT'!$C$18:$AE$290,8,FALSE)</f>
        <v>25088.635999999999</v>
      </c>
      <c r="AQ15">
        <f>VLOOKUP($B15,'MEDIUM VARIANT'!$C$18:$AE$290,9,FALSE)</f>
        <v>25398.177</v>
      </c>
      <c r="AR15">
        <f>VLOOKUP($B15,'MEDIUM VARIANT'!$C$18:$AE$290,10,FALSE)</f>
        <v>25700.455000000002</v>
      </c>
      <c r="AS15">
        <f>VLOOKUP($B15,'MEDIUM VARIANT'!$C$18:$AE$290,11,FALSE)</f>
        <v>25996.287</v>
      </c>
      <c r="AT15">
        <f>VLOOKUP($B15,'MEDIUM VARIANT'!$C$18:$AE$290,12,FALSE)</f>
        <v>26286.687000000002</v>
      </c>
      <c r="AU15">
        <f>VLOOKUP($B15,'MEDIUM VARIANT'!$C$18:$AE$290,13,FALSE)</f>
        <v>26573.232</v>
      </c>
      <c r="AV15">
        <f>VLOOKUP($B15,'MEDIUM VARIANT'!$C$18:$AE$290,14,FALSE)</f>
        <v>26857.067999999999</v>
      </c>
      <c r="AW15">
        <f>VLOOKUP($B15,'MEDIUM VARIANT'!$C$18:$AE$290,15,FALSE)</f>
        <v>27138.61</v>
      </c>
      <c r="AX15">
        <f>VLOOKUP($B15,'MEDIUM VARIANT'!$C$18:$AE$290,16,FALSE)</f>
        <v>27417.602999999999</v>
      </c>
      <c r="AY15">
        <f>VLOOKUP($B15,'MEDIUM VARIANT'!$C$18:$AE$290,17,FALSE)</f>
        <v>27693.68</v>
      </c>
      <c r="AZ15">
        <f>VLOOKUP($B15,'MEDIUM VARIANT'!$C$18:$AE$290,18,FALSE)</f>
        <v>27966.192999999999</v>
      </c>
      <c r="BA15">
        <f>VLOOKUP($B15,'MEDIUM VARIANT'!$C$18:$AE$290,19,FALSE)</f>
        <v>28234.741999999998</v>
      </c>
      <c r="BB15">
        <f>VLOOKUP($B15,'MEDIUM VARIANT'!$C$18:$AE$290,20,FALSE)</f>
        <v>28499.353999999999</v>
      </c>
      <c r="BC15">
        <f>VLOOKUP($B15,'MEDIUM VARIANT'!$C$18:$AE$290,21,FALSE)</f>
        <v>28760.433000000001</v>
      </c>
      <c r="BD15">
        <f>VLOOKUP($B15,'MEDIUM VARIANT'!$C$18:$AE$290,22,FALSE)</f>
        <v>29018.331999999999</v>
      </c>
      <c r="BE15">
        <f>VLOOKUP($B15,'MEDIUM VARIANT'!$C$18:$AE$290,23,FALSE)</f>
        <v>29273.530999999999</v>
      </c>
      <c r="BF15">
        <f>VLOOKUP($B15,'MEDIUM VARIANT'!$C$18:$AE$290,24,FALSE)</f>
        <v>29526.448</v>
      </c>
      <c r="BG15">
        <f>VLOOKUP($B15,'MEDIUM VARIANT'!$C$18:$AE$290,25,FALSE)</f>
        <v>29777.258000000002</v>
      </c>
      <c r="BH15">
        <f>VLOOKUP($B15,'MEDIUM VARIANT'!$C$18:$AE$290,26,FALSE)</f>
        <v>30026.100999999999</v>
      </c>
      <c r="BI15">
        <f>VLOOKUP($B15,'MEDIUM VARIANT'!$C$18:$AE$290,27,FALSE)</f>
        <v>30273.353999999999</v>
      </c>
      <c r="BJ15">
        <f>VLOOKUP($B15,'MEDIUM VARIANT'!$C$18:$AE$290,28,FALSE)</f>
        <v>30519.42</v>
      </c>
      <c r="BK15">
        <f>VLOOKUP($B15,'MEDIUM VARIANT'!$C$18:$AE$290,29,FALSE)</f>
        <v>30764.641</v>
      </c>
      <c r="BL15">
        <f>VLOOKUP($B15,'MEDIUM VARIANT'!$C$18:$AE$290,29,FALSE)</f>
        <v>30764.641</v>
      </c>
      <c r="BM15">
        <f>VLOOKUP($B15,'MEDIUM VARIANT'!$C$18:$AE$290,29,FALSE)</f>
        <v>30764.641</v>
      </c>
      <c r="BN15">
        <f>VLOOKUP($B15,'MEDIUM VARIANT'!$C$18:$AE$290,29,FALSE)</f>
        <v>30764.641</v>
      </c>
      <c r="BO15">
        <f>VLOOKUP($B15,'MEDIUM VARIANT'!$C$18:$AE$290,29,FALSE)</f>
        <v>30764.641</v>
      </c>
      <c r="BP15">
        <f>VLOOKUP($B15,'MEDIUM VARIANT'!$C$18:$AE$290,29,FALSE)</f>
        <v>30764.641</v>
      </c>
      <c r="BQ15">
        <f>VLOOKUP($B15,'MEDIUM VARIANT'!$C$18:$AE$290,29,FALSE)</f>
        <v>30764.641</v>
      </c>
      <c r="BR15">
        <f>VLOOKUP($B15,'MEDIUM VARIANT'!$C$18:$AE$290,29,FALSE)</f>
        <v>30764.641</v>
      </c>
      <c r="BS15">
        <f>VLOOKUP($B15,'MEDIUM VARIANT'!$C$18:$AE$290,29,FALSE)</f>
        <v>30764.641</v>
      </c>
      <c r="BT15">
        <f>VLOOKUP($B15,'MEDIUM VARIANT'!$C$18:$AE$290,29,FALSE)</f>
        <v>30764.641</v>
      </c>
      <c r="BU15">
        <f>VLOOKUP($B15,'MEDIUM VARIANT'!$C$18:$AE$290,29,FALSE)</f>
        <v>30764.641</v>
      </c>
    </row>
    <row r="16" spans="1:73" ht="12" hidden="1" x14ac:dyDescent="0.25">
      <c r="A16">
        <f>VLOOKUP(B16,Codes_ISO!A$2:C$270,3,FALSE)</f>
        <v>0</v>
      </c>
      <c r="B16" s="4" t="s">
        <v>305</v>
      </c>
      <c r="C16" s="22">
        <f>VLOOKUP($B16,ESTIMATES!$C$18:$BS$290,34,FALSE)</f>
        <v>17795.733</v>
      </c>
      <c r="D16" s="22">
        <f>VLOOKUP($B16,ESTIMATES!$C$18:$BS$290,35,FALSE)</f>
        <v>18003.322</v>
      </c>
      <c r="E16" s="22">
        <f>VLOOKUP($B16,ESTIMATES!$C$18:$BS$290,36,FALSE)</f>
        <v>18229.603999999999</v>
      </c>
      <c r="F16" s="22">
        <f>VLOOKUP($B16,ESTIMATES!$C$18:$BS$290,37,FALSE)</f>
        <v>18473.087</v>
      </c>
      <c r="G16" s="22">
        <f>VLOOKUP($B16,ESTIMATES!$C$18:$BS$290,38,FALSE)</f>
        <v>18730.25</v>
      </c>
      <c r="H16" s="22">
        <f>VLOOKUP($B16,ESTIMATES!$C$18:$BS$290,39,FALSE)</f>
        <v>18997.879000000001</v>
      </c>
      <c r="I16" s="22">
        <f>VLOOKUP($B16,ESTIMATES!$C$18:$BS$290,40,FALSE)</f>
        <v>19276.468000000001</v>
      </c>
      <c r="J16" s="22">
        <f>VLOOKUP($B16,ESTIMATES!$C$18:$BS$290,41,FALSE)</f>
        <v>19565.678</v>
      </c>
      <c r="K16" s="22">
        <f>VLOOKUP($B16,ESTIMATES!$C$18:$BS$290,42,FALSE)</f>
        <v>19860.222000000002</v>
      </c>
      <c r="L16" s="22">
        <f>VLOOKUP($B16,ESTIMATES!$C$18:$BS$290,43,FALSE)</f>
        <v>20153.251</v>
      </c>
      <c r="M16" s="22">
        <f>VLOOKUP($B16,ESTIMATES!$C$18:$BS$290,44,FALSE)</f>
        <v>20439.602999999999</v>
      </c>
      <c r="N16" s="22">
        <f>VLOOKUP($B16,ESTIMATES!$C$18:$BS$290,45,FALSE)</f>
        <v>20718.044000000002</v>
      </c>
      <c r="O16" s="22">
        <f>VLOOKUP($B16,ESTIMATES!$C$18:$BS$290,46,FALSE)</f>
        <v>20989.129000000001</v>
      </c>
      <c r="P16" s="22">
        <f>VLOOKUP($B16,ESTIMATES!$C$18:$BS$290,47,FALSE)</f>
        <v>21251.942999999999</v>
      </c>
      <c r="Q16" s="22">
        <f>VLOOKUP($B16,ESTIMATES!$C$18:$BS$290,48,FALSE)</f>
        <v>21506.016</v>
      </c>
      <c r="R16" s="22">
        <f>VLOOKUP($B16,ESTIMATES!$C$18:$BS$290,49,FALSE)</f>
        <v>21751.679</v>
      </c>
      <c r="S16" s="22">
        <f>VLOOKUP($B16,ESTIMATES!$C$18:$BS$290,50,FALSE)</f>
        <v>21989.034</v>
      </c>
      <c r="T16" s="22">
        <f>VLOOKUP($B16,ESTIMATES!$C$18:$BS$290,51,FALSE)</f>
        <v>22219.95</v>
      </c>
      <c r="U16" s="22">
        <f>VLOOKUP($B16,ESTIMATES!$C$18:$BS$290,52,FALSE)</f>
        <v>22449.019</v>
      </c>
      <c r="V16" s="22">
        <f>VLOOKUP($B16,ESTIMATES!$C$18:$BS$290,53,FALSE)</f>
        <v>22682.242999999999</v>
      </c>
      <c r="W16" s="22">
        <f>VLOOKUP($B16,ESTIMATES!$C$18:$BS$290,54,FALSE)</f>
        <v>22924.835999999999</v>
      </c>
      <c r="X16" s="22">
        <f>VLOOKUP($B16,ESTIMATES!$C$18:$BS$290,55,FALSE)</f>
        <v>23176.466</v>
      </c>
      <c r="Y16" s="22">
        <f>VLOOKUP($B16,ESTIMATES!$C$18:$BS$290,56,FALSE)</f>
        <v>23438.397000000001</v>
      </c>
      <c r="Z16" s="22">
        <f>VLOOKUP($B16,ESTIMATES!$C$18:$BS$290,57,FALSE)</f>
        <v>23719.041000000001</v>
      </c>
      <c r="AA16" s="22">
        <f>VLOOKUP($B16,ESTIMATES!$C$18:$BS$290,58,FALSE)</f>
        <v>24028.866999999998</v>
      </c>
      <c r="AB16" s="22">
        <f>VLOOKUP($B16,ESTIMATES!$C$18:$BS$290,59,FALSE)</f>
        <v>24374.258000000002</v>
      </c>
      <c r="AC16" s="22">
        <f>VLOOKUP($B16,ESTIMATES!$C$18:$BS$290,60,FALSE)</f>
        <v>24759.523000000001</v>
      </c>
      <c r="AD16" s="22">
        <f>VLOOKUP($B16,ESTIMATES!$C$18:$BS$290,61,FALSE)</f>
        <v>25179.814999999999</v>
      </c>
      <c r="AE16" s="22">
        <f>VLOOKUP($B16,ESTIMATES!$C$18:$BS$290,62,FALSE)</f>
        <v>25620.817999999999</v>
      </c>
      <c r="AF16" s="22">
        <f>VLOOKUP($B16,ESTIMATES!$C$18:$BS$290,63,FALSE)</f>
        <v>26062.522000000001</v>
      </c>
      <c r="AG16" s="22">
        <f>VLOOKUP($B16,ESTIMATES!$C$18:$BS$290,64,FALSE)</f>
        <v>26490.126</v>
      </c>
      <c r="AH16" s="22">
        <f>VLOOKUP($B16,ESTIMATES!$C$18:$BS$290,65,FALSE)</f>
        <v>26898.164000000001</v>
      </c>
      <c r="AI16" s="22">
        <f>VLOOKUP($B16,ESTIMATES!$C$18:$BS$290,66,FALSE)</f>
        <v>27289.592000000001</v>
      </c>
      <c r="AJ16" s="22">
        <f>VLOOKUP($B16,ESTIMATES!$C$18:$BS$290,67,FALSE)</f>
        <v>27668.256000000001</v>
      </c>
      <c r="AK16" s="22">
        <f>VLOOKUP($B16,ESTIMATES!$C$18:$BS$290,68,FALSE)</f>
        <v>28041.367999999999</v>
      </c>
      <c r="AL16" s="22">
        <f>VLOOKUP($B16,ESTIMATES!$C$18:$BS$290,69,FALSE)</f>
        <v>28414.088</v>
      </c>
      <c r="AM16">
        <f>VLOOKUP($B16,'MEDIUM VARIANT'!$C$18:$AE$290,5,FALSE)</f>
        <v>28786.681</v>
      </c>
      <c r="AN16">
        <f>VLOOKUP($B16,'MEDIUM VARIANT'!$C$18:$AE$290,6,FALSE)</f>
        <v>29156.379000000001</v>
      </c>
      <c r="AO16">
        <f>VLOOKUP($B16,'MEDIUM VARIANT'!$C$18:$AE$290,7,FALSE)</f>
        <v>29521.845000000001</v>
      </c>
      <c r="AP16">
        <f>VLOOKUP($B16,'MEDIUM VARIANT'!$C$18:$AE$290,8,FALSE)</f>
        <v>29881.044999999998</v>
      </c>
      <c r="AQ16">
        <f>VLOOKUP($B16,'MEDIUM VARIANT'!$C$18:$AE$290,9,FALSE)</f>
        <v>30232.597000000002</v>
      </c>
      <c r="AR16">
        <f>VLOOKUP($B16,'MEDIUM VARIANT'!$C$18:$AE$290,10,FALSE)</f>
        <v>30576.052</v>
      </c>
      <c r="AS16">
        <f>VLOOKUP($B16,'MEDIUM VARIANT'!$C$18:$AE$290,11,FALSE)</f>
        <v>30912.153999999999</v>
      </c>
      <c r="AT16">
        <f>VLOOKUP($B16,'MEDIUM VARIANT'!$C$18:$AE$290,12,FALSE)</f>
        <v>31242.019</v>
      </c>
      <c r="AU16">
        <f>VLOOKUP($B16,'MEDIUM VARIANT'!$C$18:$AE$290,13,FALSE)</f>
        <v>31567.35</v>
      </c>
      <c r="AV16">
        <f>VLOOKUP($B16,'MEDIUM VARIANT'!$C$18:$AE$290,14,FALSE)</f>
        <v>31889.376</v>
      </c>
      <c r="AW16">
        <f>VLOOKUP($B16,'MEDIUM VARIANT'!$C$18:$AE$290,15,FALSE)</f>
        <v>32208.544999999998</v>
      </c>
      <c r="AX16">
        <f>VLOOKUP($B16,'MEDIUM VARIANT'!$C$18:$AE$290,16,FALSE)</f>
        <v>32524.569</v>
      </c>
      <c r="AY16">
        <f>VLOOKUP($B16,'MEDIUM VARIANT'!$C$18:$AE$290,17,FALSE)</f>
        <v>32836.955999999998</v>
      </c>
      <c r="AZ16">
        <f>VLOOKUP($B16,'MEDIUM VARIANT'!$C$18:$AE$290,18,FALSE)</f>
        <v>33144.89</v>
      </c>
      <c r="BA16">
        <f>VLOOKUP($B16,'MEDIUM VARIANT'!$C$18:$AE$290,19,FALSE)</f>
        <v>33447.845000000001</v>
      </c>
      <c r="BB16">
        <f>VLOOKUP($B16,'MEDIUM VARIANT'!$C$18:$AE$290,20,FALSE)</f>
        <v>33745.817000000003</v>
      </c>
      <c r="BC16">
        <f>VLOOKUP($B16,'MEDIUM VARIANT'!$C$18:$AE$290,21,FALSE)</f>
        <v>34039.245000000003</v>
      </c>
      <c r="BD16">
        <f>VLOOKUP($B16,'MEDIUM VARIANT'!$C$18:$AE$290,22,FALSE)</f>
        <v>34328.472999999998</v>
      </c>
      <c r="BE16">
        <f>VLOOKUP($B16,'MEDIUM VARIANT'!$C$18:$AE$290,23,FALSE)</f>
        <v>34613.987000000001</v>
      </c>
      <c r="BF16">
        <f>VLOOKUP($B16,'MEDIUM VARIANT'!$C$18:$AE$290,24,FALSE)</f>
        <v>34896.233</v>
      </c>
      <c r="BG16">
        <f>VLOOKUP($B16,'MEDIUM VARIANT'!$C$18:$AE$290,25,FALSE)</f>
        <v>35175.362999999998</v>
      </c>
      <c r="BH16">
        <f>VLOOKUP($B16,'MEDIUM VARIANT'!$C$18:$AE$290,26,FALSE)</f>
        <v>35451.546999999999</v>
      </c>
      <c r="BI16">
        <f>VLOOKUP($B16,'MEDIUM VARIANT'!$C$18:$AE$290,27,FALSE)</f>
        <v>35725.222999999998</v>
      </c>
      <c r="BJ16">
        <f>VLOOKUP($B16,'MEDIUM VARIANT'!$C$18:$AE$290,28,FALSE)</f>
        <v>35996.838000000003</v>
      </c>
      <c r="BK16">
        <f>VLOOKUP($B16,'MEDIUM VARIANT'!$C$18:$AE$290,29,FALSE)</f>
        <v>36266.813000000002</v>
      </c>
      <c r="BL16">
        <f>VLOOKUP($B16,'MEDIUM VARIANT'!$C$18:$AE$290,29,FALSE)</f>
        <v>36266.813000000002</v>
      </c>
      <c r="BM16">
        <f>VLOOKUP($B16,'MEDIUM VARIANT'!$C$18:$AE$290,29,FALSE)</f>
        <v>36266.813000000002</v>
      </c>
      <c r="BN16">
        <f>VLOOKUP($B16,'MEDIUM VARIANT'!$C$18:$AE$290,29,FALSE)</f>
        <v>36266.813000000002</v>
      </c>
      <c r="BO16">
        <f>VLOOKUP($B16,'MEDIUM VARIANT'!$C$18:$AE$290,29,FALSE)</f>
        <v>36266.813000000002</v>
      </c>
      <c r="BP16">
        <f>VLOOKUP($B16,'MEDIUM VARIANT'!$C$18:$AE$290,29,FALSE)</f>
        <v>36266.813000000002</v>
      </c>
      <c r="BQ16">
        <f>VLOOKUP($B16,'MEDIUM VARIANT'!$C$18:$AE$290,29,FALSE)</f>
        <v>36266.813000000002</v>
      </c>
      <c r="BR16">
        <f>VLOOKUP($B16,'MEDIUM VARIANT'!$C$18:$AE$290,29,FALSE)</f>
        <v>36266.813000000002</v>
      </c>
      <c r="BS16">
        <f>VLOOKUP($B16,'MEDIUM VARIANT'!$C$18:$AE$290,29,FALSE)</f>
        <v>36266.813000000002</v>
      </c>
      <c r="BT16">
        <f>VLOOKUP($B16,'MEDIUM VARIANT'!$C$18:$AE$290,29,FALSE)</f>
        <v>36266.813000000002</v>
      </c>
      <c r="BU16">
        <f>VLOOKUP($B16,'MEDIUM VARIANT'!$C$18:$AE$290,29,FALSE)</f>
        <v>36266.813000000002</v>
      </c>
    </row>
    <row r="17" spans="1:73" ht="11.4" x14ac:dyDescent="0.2">
      <c r="A17" t="str">
        <f>VLOOKUP(B17,Codes_ISO!A$2:C$270,3,FALSE)</f>
        <v>AT</v>
      </c>
      <c r="B17" s="3" t="s">
        <v>240</v>
      </c>
      <c r="C17" s="22">
        <f>VLOOKUP($B17,ESTIMATES!$C$18:$BS$290,34,FALSE)</f>
        <v>7609.7520000000004</v>
      </c>
      <c r="D17" s="22">
        <f>VLOOKUP($B17,ESTIMATES!$C$18:$BS$290,35,FALSE)</f>
        <v>7604.5129999999999</v>
      </c>
      <c r="E17" s="22">
        <f>VLOOKUP($B17,ESTIMATES!$C$18:$BS$290,36,FALSE)</f>
        <v>7602.1809999999996</v>
      </c>
      <c r="F17" s="22">
        <f>VLOOKUP($B17,ESTIMATES!$C$18:$BS$290,37,FALSE)</f>
        <v>7603.1019999999999</v>
      </c>
      <c r="G17" s="22">
        <f>VLOOKUP($B17,ESTIMATES!$C$18:$BS$290,38,FALSE)</f>
        <v>7607.2929999999997</v>
      </c>
      <c r="H17" s="22">
        <f>VLOOKUP($B17,ESTIMATES!$C$18:$BS$290,39,FALSE)</f>
        <v>7614.8680000000004</v>
      </c>
      <c r="I17" s="22">
        <f>VLOOKUP($B17,ESTIMATES!$C$18:$BS$290,40,FALSE)</f>
        <v>7625.393</v>
      </c>
      <c r="J17" s="22">
        <f>VLOOKUP($B17,ESTIMATES!$C$18:$BS$290,41,FALSE)</f>
        <v>7639.3519999999999</v>
      </c>
      <c r="K17" s="22">
        <f>VLOOKUP($B17,ESTIMATES!$C$18:$BS$290,42,FALSE)</f>
        <v>7658.84</v>
      </c>
      <c r="L17" s="22">
        <f>VLOOKUP($B17,ESTIMATES!$C$18:$BS$290,43,FALSE)</f>
        <v>7686.5720000000001</v>
      </c>
      <c r="M17" s="22">
        <f>VLOOKUP($B17,ESTIMATES!$C$18:$BS$290,44,FALSE)</f>
        <v>7723.9489999999996</v>
      </c>
      <c r="N17" s="22">
        <f>VLOOKUP($B17,ESTIMATES!$C$18:$BS$290,45,FALSE)</f>
        <v>7772.701</v>
      </c>
      <c r="O17" s="22">
        <f>VLOOKUP($B17,ESTIMATES!$C$18:$BS$290,46,FALSE)</f>
        <v>7830.933</v>
      </c>
      <c r="P17" s="22">
        <f>VLOOKUP($B17,ESTIMATES!$C$18:$BS$290,47,FALSE)</f>
        <v>7892.0860000000002</v>
      </c>
      <c r="Q17" s="22">
        <f>VLOOKUP($B17,ESTIMATES!$C$18:$BS$290,48,FALSE)</f>
        <v>7947.2089999999998</v>
      </c>
      <c r="R17" s="22">
        <f>VLOOKUP($B17,ESTIMATES!$C$18:$BS$290,49,FALSE)</f>
        <v>7990.1210000000001</v>
      </c>
      <c r="S17" s="22">
        <f>VLOOKUP($B17,ESTIMATES!$C$18:$BS$290,50,FALSE)</f>
        <v>8017.8630000000003</v>
      </c>
      <c r="T17" s="22">
        <f>VLOOKUP($B17,ESTIMATES!$C$18:$BS$290,51,FALSE)</f>
        <v>8032.8760000000002</v>
      </c>
      <c r="U17" s="22">
        <f>VLOOKUP($B17,ESTIMATES!$C$18:$BS$290,52,FALSE)</f>
        <v>8041.05</v>
      </c>
      <c r="V17" s="22">
        <f>VLOOKUP($B17,ESTIMATES!$C$18:$BS$290,53,FALSE)</f>
        <v>8051.1130000000003</v>
      </c>
      <c r="W17" s="22">
        <f>VLOOKUP($B17,ESTIMATES!$C$18:$BS$290,54,FALSE)</f>
        <v>8069.2759999999998</v>
      </c>
      <c r="X17" s="22">
        <f>VLOOKUP($B17,ESTIMATES!$C$18:$BS$290,55,FALSE)</f>
        <v>8097.7479999999996</v>
      </c>
      <c r="Y17" s="22">
        <f>VLOOKUP($B17,ESTIMATES!$C$18:$BS$290,56,FALSE)</f>
        <v>8134.4120000000003</v>
      </c>
      <c r="Z17" s="22">
        <f>VLOOKUP($B17,ESTIMATES!$C$18:$BS$290,57,FALSE)</f>
        <v>8175.8519999999999</v>
      </c>
      <c r="AA17" s="22">
        <f>VLOOKUP($B17,ESTIMATES!$C$18:$BS$290,58,FALSE)</f>
        <v>8216.8050000000003</v>
      </c>
      <c r="AB17" s="22">
        <f>VLOOKUP($B17,ESTIMATES!$C$18:$BS$290,59,FALSE)</f>
        <v>8253.65</v>
      </c>
      <c r="AC17" s="22">
        <f>VLOOKUP($B17,ESTIMATES!$C$18:$BS$290,60,FALSE)</f>
        <v>8284.7350000000006</v>
      </c>
      <c r="AD17" s="22">
        <f>VLOOKUP($B17,ESTIMATES!$C$18:$BS$290,61,FALSE)</f>
        <v>8311.7829999999994</v>
      </c>
      <c r="AE17" s="22">
        <f>VLOOKUP($B17,ESTIMATES!$C$18:$BS$290,62,FALSE)</f>
        <v>8338.4529999999995</v>
      </c>
      <c r="AF17" s="22">
        <f>VLOOKUP($B17,ESTIMATES!$C$18:$BS$290,63,FALSE)</f>
        <v>8370.0380000000005</v>
      </c>
      <c r="AG17" s="22">
        <f>VLOOKUP($B17,ESTIMATES!$C$18:$BS$290,64,FALSE)</f>
        <v>8409.9490000000005</v>
      </c>
      <c r="AH17" s="22">
        <f>VLOOKUP($B17,ESTIMATES!$C$18:$BS$290,65,FALSE)</f>
        <v>8459.8639999999996</v>
      </c>
      <c r="AI17" s="22">
        <f>VLOOKUP($B17,ESTIMATES!$C$18:$BS$290,66,FALSE)</f>
        <v>8517.5480000000007</v>
      </c>
      <c r="AJ17" s="22">
        <f>VLOOKUP($B17,ESTIMATES!$C$18:$BS$290,67,FALSE)</f>
        <v>8577.7819999999992</v>
      </c>
      <c r="AK17" s="22">
        <f>VLOOKUP($B17,ESTIMATES!$C$18:$BS$290,68,FALSE)</f>
        <v>8633.2199999999993</v>
      </c>
      <c r="AL17" s="22">
        <f>VLOOKUP($B17,ESTIMATES!$C$18:$BS$290,69,FALSE)</f>
        <v>8678.6569999999992</v>
      </c>
      <c r="AM17">
        <f>VLOOKUP($B17,'MEDIUM VARIANT'!$C$18:$AE$290,5,FALSE)</f>
        <v>8712.1370000000006</v>
      </c>
      <c r="AN17">
        <f>VLOOKUP($B17,'MEDIUM VARIANT'!$C$18:$AE$290,6,FALSE)</f>
        <v>8735.4529999999995</v>
      </c>
      <c r="AO17">
        <f>VLOOKUP($B17,'MEDIUM VARIANT'!$C$18:$AE$290,7,FALSE)</f>
        <v>8751.82</v>
      </c>
      <c r="AP17">
        <f>VLOOKUP($B17,'MEDIUM VARIANT'!$C$18:$AE$290,8,FALSE)</f>
        <v>8766.2009999999991</v>
      </c>
      <c r="AQ17">
        <f>VLOOKUP($B17,'MEDIUM VARIANT'!$C$18:$AE$290,9,FALSE)</f>
        <v>8782.2099999999991</v>
      </c>
      <c r="AR17">
        <f>VLOOKUP($B17,'MEDIUM VARIANT'!$C$18:$AE$290,10,FALSE)</f>
        <v>8800.6830000000009</v>
      </c>
      <c r="AS17">
        <f>VLOOKUP($B17,'MEDIUM VARIANT'!$C$18:$AE$290,11,FALSE)</f>
        <v>8820.4670000000006</v>
      </c>
      <c r="AT17">
        <f>VLOOKUP($B17,'MEDIUM VARIANT'!$C$18:$AE$290,12,FALSE)</f>
        <v>8840.866</v>
      </c>
      <c r="AU17">
        <f>VLOOKUP($B17,'MEDIUM VARIANT'!$C$18:$AE$290,13,FALSE)</f>
        <v>8860.5720000000001</v>
      </c>
      <c r="AV17">
        <f>VLOOKUP($B17,'MEDIUM VARIANT'!$C$18:$AE$290,14,FALSE)</f>
        <v>8878.6170000000002</v>
      </c>
      <c r="AW17">
        <f>VLOOKUP($B17,'MEDIUM VARIANT'!$C$18:$AE$290,15,FALSE)</f>
        <v>8895</v>
      </c>
      <c r="AX17">
        <f>VLOOKUP($B17,'MEDIUM VARIANT'!$C$18:$AE$290,16,FALSE)</f>
        <v>8910.0930000000008</v>
      </c>
      <c r="AY17">
        <f>VLOOKUP($B17,'MEDIUM VARIANT'!$C$18:$AE$290,17,FALSE)</f>
        <v>8923.73</v>
      </c>
      <c r="AZ17">
        <f>VLOOKUP($B17,'MEDIUM VARIANT'!$C$18:$AE$290,18,FALSE)</f>
        <v>8935.7070000000003</v>
      </c>
      <c r="BA17">
        <f>VLOOKUP($B17,'MEDIUM VARIANT'!$C$18:$AE$290,19,FALSE)</f>
        <v>8945.8819999999996</v>
      </c>
      <c r="BB17">
        <f>VLOOKUP($B17,'MEDIUM VARIANT'!$C$18:$AE$290,20,FALSE)</f>
        <v>8954.1749999999993</v>
      </c>
      <c r="BC17">
        <f>VLOOKUP($B17,'MEDIUM VARIANT'!$C$18:$AE$290,21,FALSE)</f>
        <v>8960.6200000000008</v>
      </c>
      <c r="BD17">
        <f>VLOOKUP($B17,'MEDIUM VARIANT'!$C$18:$AE$290,22,FALSE)</f>
        <v>8965.35</v>
      </c>
      <c r="BE17">
        <f>VLOOKUP($B17,'MEDIUM VARIANT'!$C$18:$AE$290,23,FALSE)</f>
        <v>8968.5740000000005</v>
      </c>
      <c r="BF17">
        <f>VLOOKUP($B17,'MEDIUM VARIANT'!$C$18:$AE$290,24,FALSE)</f>
        <v>8970.4770000000008</v>
      </c>
      <c r="BG17">
        <f>VLOOKUP($B17,'MEDIUM VARIANT'!$C$18:$AE$290,25,FALSE)</f>
        <v>8971.0969999999998</v>
      </c>
      <c r="BH17">
        <f>VLOOKUP($B17,'MEDIUM VARIANT'!$C$18:$AE$290,26,FALSE)</f>
        <v>8970.4310000000005</v>
      </c>
      <c r="BI17">
        <f>VLOOKUP($B17,'MEDIUM VARIANT'!$C$18:$AE$290,27,FALSE)</f>
        <v>8968.6200000000008</v>
      </c>
      <c r="BJ17">
        <f>VLOOKUP($B17,'MEDIUM VARIANT'!$C$18:$AE$290,28,FALSE)</f>
        <v>8965.8119999999999</v>
      </c>
      <c r="BK17">
        <f>VLOOKUP($B17,'MEDIUM VARIANT'!$C$18:$AE$290,29,FALSE)</f>
        <v>8962.11</v>
      </c>
      <c r="BL17">
        <f>VLOOKUP($B17,'MEDIUM VARIANT'!$C$18:$AE$290,29,FALSE)</f>
        <v>8962.11</v>
      </c>
      <c r="BM17">
        <f>VLOOKUP($B17,'MEDIUM VARIANT'!$C$18:$AE$290,29,FALSE)</f>
        <v>8962.11</v>
      </c>
      <c r="BN17">
        <f>VLOOKUP($B17,'MEDIUM VARIANT'!$C$18:$AE$290,29,FALSE)</f>
        <v>8962.11</v>
      </c>
      <c r="BO17">
        <f>VLOOKUP($B17,'MEDIUM VARIANT'!$C$18:$AE$290,29,FALSE)</f>
        <v>8962.11</v>
      </c>
      <c r="BP17">
        <f>VLOOKUP($B17,'MEDIUM VARIANT'!$C$18:$AE$290,29,FALSE)</f>
        <v>8962.11</v>
      </c>
      <c r="BQ17">
        <f>VLOOKUP($B17,'MEDIUM VARIANT'!$C$18:$AE$290,29,FALSE)</f>
        <v>8962.11</v>
      </c>
      <c r="BR17">
        <f>VLOOKUP($B17,'MEDIUM VARIANT'!$C$18:$AE$290,29,FALSE)</f>
        <v>8962.11</v>
      </c>
      <c r="BS17">
        <f>VLOOKUP($B17,'MEDIUM VARIANT'!$C$18:$AE$290,29,FALSE)</f>
        <v>8962.11</v>
      </c>
      <c r="BT17">
        <f>VLOOKUP($B17,'MEDIUM VARIANT'!$C$18:$AE$290,29,FALSE)</f>
        <v>8962.11</v>
      </c>
      <c r="BU17">
        <f>VLOOKUP($B17,'MEDIUM VARIANT'!$C$18:$AE$290,29,FALSE)</f>
        <v>8962.11</v>
      </c>
    </row>
    <row r="18" spans="1:73" ht="11.4" x14ac:dyDescent="0.2">
      <c r="A18" t="str">
        <f>VLOOKUP(B18,Codes_ISO!A$2:C$270,3,FALSE)</f>
        <v>AZ</v>
      </c>
      <c r="B18" s="3" t="s">
        <v>180</v>
      </c>
      <c r="C18" s="22">
        <f>VLOOKUP($B18,ESTIMATES!$C$18:$BS$290,34,FALSE)</f>
        <v>6150.7380000000003</v>
      </c>
      <c r="D18" s="22">
        <f>VLOOKUP($B18,ESTIMATES!$C$18:$BS$290,35,FALSE)</f>
        <v>6249.32</v>
      </c>
      <c r="E18" s="22">
        <f>VLOOKUP($B18,ESTIMATES!$C$18:$BS$290,36,FALSE)</f>
        <v>6349.558</v>
      </c>
      <c r="F18" s="22">
        <f>VLOOKUP($B18,ESTIMATES!$C$18:$BS$290,37,FALSE)</f>
        <v>6452.076</v>
      </c>
      <c r="G18" s="22">
        <f>VLOOKUP($B18,ESTIMATES!$C$18:$BS$290,38,FALSE)</f>
        <v>6557.585</v>
      </c>
      <c r="H18" s="22">
        <f>VLOOKUP($B18,ESTIMATES!$C$18:$BS$290,39,FALSE)</f>
        <v>6666.4549999999999</v>
      </c>
      <c r="I18" s="22">
        <f>VLOOKUP($B18,ESTIMATES!$C$18:$BS$290,40,FALSE)</f>
        <v>6778.6329999999998</v>
      </c>
      <c r="J18" s="22">
        <f>VLOOKUP($B18,ESTIMATES!$C$18:$BS$290,41,FALSE)</f>
        <v>6893.5</v>
      </c>
      <c r="K18" s="22">
        <f>VLOOKUP($B18,ESTIMATES!$C$18:$BS$290,42,FALSE)</f>
        <v>7010.0360000000001</v>
      </c>
      <c r="L18" s="22">
        <f>VLOOKUP($B18,ESTIMATES!$C$18:$BS$290,43,FALSE)</f>
        <v>7126.8909999999996</v>
      </c>
      <c r="M18" s="22">
        <f>VLOOKUP($B18,ESTIMATES!$C$18:$BS$290,44,FALSE)</f>
        <v>7242.77</v>
      </c>
      <c r="N18" s="22">
        <f>VLOOKUP($B18,ESTIMATES!$C$18:$BS$290,45,FALSE)</f>
        <v>7357.9560000000001</v>
      </c>
      <c r="O18" s="22">
        <f>VLOOKUP($B18,ESTIMATES!$C$18:$BS$290,46,FALSE)</f>
        <v>7471.933</v>
      </c>
      <c r="P18" s="22">
        <f>VLOOKUP($B18,ESTIMATES!$C$18:$BS$290,47,FALSE)</f>
        <v>7581.7610000000004</v>
      </c>
      <c r="Q18" s="22">
        <f>VLOOKUP($B18,ESTIMATES!$C$18:$BS$290,48,FALSE)</f>
        <v>7683.7089999999998</v>
      </c>
      <c r="R18" s="22">
        <f>VLOOKUP($B18,ESTIMATES!$C$18:$BS$290,49,FALSE)</f>
        <v>7775.4260000000004</v>
      </c>
      <c r="S18" s="22">
        <f>VLOOKUP($B18,ESTIMATES!$C$18:$BS$290,50,FALSE)</f>
        <v>7855.5529999999999</v>
      </c>
      <c r="T18" s="22">
        <f>VLOOKUP($B18,ESTIMATES!$C$18:$BS$290,51,FALSE)</f>
        <v>7925.6689999999999</v>
      </c>
      <c r="U18" s="22">
        <f>VLOOKUP($B18,ESTIMATES!$C$18:$BS$290,52,FALSE)</f>
        <v>7989.9040000000005</v>
      </c>
      <c r="V18" s="22">
        <f>VLOOKUP($B18,ESTIMATES!$C$18:$BS$290,53,FALSE)</f>
        <v>8054.125</v>
      </c>
      <c r="W18" s="22">
        <f>VLOOKUP($B18,ESTIMATES!$C$18:$BS$290,54,FALSE)</f>
        <v>8122.741</v>
      </c>
      <c r="X18" s="22">
        <f>VLOOKUP($B18,ESTIMATES!$C$18:$BS$290,55,FALSE)</f>
        <v>8197.2790000000005</v>
      </c>
      <c r="Y18" s="22">
        <f>VLOOKUP($B18,ESTIMATES!$C$18:$BS$290,56,FALSE)</f>
        <v>8277.0149999999994</v>
      </c>
      <c r="Z18" s="22">
        <f>VLOOKUP($B18,ESTIMATES!$C$18:$BS$290,57,FALSE)</f>
        <v>8361.3590000000004</v>
      </c>
      <c r="AA18" s="22">
        <f>VLOOKUP($B18,ESTIMATES!$C$18:$BS$290,58,FALSE)</f>
        <v>8448.8819999999996</v>
      </c>
      <c r="AB18" s="22">
        <f>VLOOKUP($B18,ESTIMATES!$C$18:$BS$290,59,FALSE)</f>
        <v>8538.6059999999998</v>
      </c>
      <c r="AC18" s="22">
        <f>VLOOKUP($B18,ESTIMATES!$C$18:$BS$290,60,FALSE)</f>
        <v>8630.1949999999997</v>
      </c>
      <c r="AD18" s="22">
        <f>VLOOKUP($B18,ESTIMATES!$C$18:$BS$290,61,FALSE)</f>
        <v>8724.3040000000001</v>
      </c>
      <c r="AE18" s="22">
        <f>VLOOKUP($B18,ESTIMATES!$C$18:$BS$290,62,FALSE)</f>
        <v>8821.9079999999994</v>
      </c>
      <c r="AF18" s="22">
        <f>VLOOKUP($B18,ESTIMATES!$C$18:$BS$290,63,FALSE)</f>
        <v>8924.4069999999992</v>
      </c>
      <c r="AG18" s="22">
        <f>VLOOKUP($B18,ESTIMATES!$C$18:$BS$290,64,FALSE)</f>
        <v>9032.4570000000003</v>
      </c>
      <c r="AH18" s="22">
        <f>VLOOKUP($B18,ESTIMATES!$C$18:$BS$290,65,FALSE)</f>
        <v>9146.3790000000008</v>
      </c>
      <c r="AI18" s="22">
        <f>VLOOKUP($B18,ESTIMATES!$C$18:$BS$290,66,FALSE)</f>
        <v>9264.9169999999995</v>
      </c>
      <c r="AJ18" s="22">
        <f>VLOOKUP($B18,ESTIMATES!$C$18:$BS$290,67,FALSE)</f>
        <v>9385.2929999999997</v>
      </c>
      <c r="AK18" s="22">
        <f>VLOOKUP($B18,ESTIMATES!$C$18:$BS$290,68,FALSE)</f>
        <v>9503.7710000000006</v>
      </c>
      <c r="AL18" s="22">
        <f>VLOOKUP($B18,ESTIMATES!$C$18:$BS$290,69,FALSE)</f>
        <v>9617.4840000000004</v>
      </c>
      <c r="AM18">
        <f>VLOOKUP($B18,'MEDIUM VARIANT'!$C$18:$AE$290,5,FALSE)</f>
        <v>9725.3760000000002</v>
      </c>
      <c r="AN18">
        <f>VLOOKUP($B18,'MEDIUM VARIANT'!$C$18:$AE$290,6,FALSE)</f>
        <v>9827.5889999999999</v>
      </c>
      <c r="AO18">
        <f>VLOOKUP($B18,'MEDIUM VARIANT'!$C$18:$AE$290,7,FALSE)</f>
        <v>9923.9140000000007</v>
      </c>
      <c r="AP18">
        <f>VLOOKUP($B18,'MEDIUM VARIANT'!$C$18:$AE$290,8,FALSE)</f>
        <v>10014.575000000001</v>
      </c>
      <c r="AQ18">
        <f>VLOOKUP($B18,'MEDIUM VARIANT'!$C$18:$AE$290,9,FALSE)</f>
        <v>10099.743</v>
      </c>
      <c r="AR18">
        <f>VLOOKUP($B18,'MEDIUM VARIANT'!$C$18:$AE$290,10,FALSE)</f>
        <v>10179.146000000001</v>
      </c>
      <c r="AS18">
        <f>VLOOKUP($B18,'MEDIUM VARIANT'!$C$18:$AE$290,11,FALSE)</f>
        <v>10252.564</v>
      </c>
      <c r="AT18">
        <f>VLOOKUP($B18,'MEDIUM VARIANT'!$C$18:$AE$290,12,FALSE)</f>
        <v>10320.433000000001</v>
      </c>
      <c r="AU18">
        <f>VLOOKUP($B18,'MEDIUM VARIANT'!$C$18:$AE$290,13,FALSE)</f>
        <v>10383.415999999999</v>
      </c>
      <c r="AV18">
        <f>VLOOKUP($B18,'MEDIUM VARIANT'!$C$18:$AE$290,14,FALSE)</f>
        <v>10442.074000000001</v>
      </c>
      <c r="AW18">
        <f>VLOOKUP($B18,'MEDIUM VARIANT'!$C$18:$AE$290,15,FALSE)</f>
        <v>10496.550999999999</v>
      </c>
      <c r="AX18">
        <f>VLOOKUP($B18,'MEDIUM VARIANT'!$C$18:$AE$290,16,FALSE)</f>
        <v>10546.995000000001</v>
      </c>
      <c r="AY18">
        <f>VLOOKUP($B18,'MEDIUM VARIANT'!$C$18:$AE$290,17,FALSE)</f>
        <v>10593.977000000001</v>
      </c>
      <c r="AZ18">
        <f>VLOOKUP($B18,'MEDIUM VARIANT'!$C$18:$AE$290,18,FALSE)</f>
        <v>10638.201999999999</v>
      </c>
      <c r="BA18">
        <f>VLOOKUP($B18,'MEDIUM VARIANT'!$C$18:$AE$290,19,FALSE)</f>
        <v>10680.201999999999</v>
      </c>
      <c r="BB18">
        <f>VLOOKUP($B18,'MEDIUM VARIANT'!$C$18:$AE$290,20,FALSE)</f>
        <v>10720.233</v>
      </c>
      <c r="BC18">
        <f>VLOOKUP($B18,'MEDIUM VARIANT'!$C$18:$AE$290,21,FALSE)</f>
        <v>10758.353999999999</v>
      </c>
      <c r="BD18">
        <f>VLOOKUP($B18,'MEDIUM VARIANT'!$C$18:$AE$290,22,FALSE)</f>
        <v>10794.574000000001</v>
      </c>
      <c r="BE18">
        <f>VLOOKUP($B18,'MEDIUM VARIANT'!$C$18:$AE$290,23,FALSE)</f>
        <v>10828.788</v>
      </c>
      <c r="BF18">
        <f>VLOOKUP($B18,'MEDIUM VARIANT'!$C$18:$AE$290,24,FALSE)</f>
        <v>10860.905000000001</v>
      </c>
      <c r="BG18">
        <f>VLOOKUP($B18,'MEDIUM VARIANT'!$C$18:$AE$290,25,FALSE)</f>
        <v>10891.005999999999</v>
      </c>
      <c r="BH18">
        <f>VLOOKUP($B18,'MEDIUM VARIANT'!$C$18:$AE$290,26,FALSE)</f>
        <v>10919.1</v>
      </c>
      <c r="BI18">
        <f>VLOOKUP($B18,'MEDIUM VARIANT'!$C$18:$AE$290,27,FALSE)</f>
        <v>10944.977999999999</v>
      </c>
      <c r="BJ18">
        <f>VLOOKUP($B18,'MEDIUM VARIANT'!$C$18:$AE$290,28,FALSE)</f>
        <v>10968.334999999999</v>
      </c>
      <c r="BK18">
        <f>VLOOKUP($B18,'MEDIUM VARIANT'!$C$18:$AE$290,29,FALSE)</f>
        <v>10988.92</v>
      </c>
      <c r="BL18">
        <f>VLOOKUP($B18,'MEDIUM VARIANT'!$C$18:$AE$290,29,FALSE)</f>
        <v>10988.92</v>
      </c>
      <c r="BM18">
        <f>VLOOKUP($B18,'MEDIUM VARIANT'!$C$18:$AE$290,29,FALSE)</f>
        <v>10988.92</v>
      </c>
      <c r="BN18">
        <f>VLOOKUP($B18,'MEDIUM VARIANT'!$C$18:$AE$290,29,FALSE)</f>
        <v>10988.92</v>
      </c>
      <c r="BO18">
        <f>VLOOKUP($B18,'MEDIUM VARIANT'!$C$18:$AE$290,29,FALSE)</f>
        <v>10988.92</v>
      </c>
      <c r="BP18">
        <f>VLOOKUP($B18,'MEDIUM VARIANT'!$C$18:$AE$290,29,FALSE)</f>
        <v>10988.92</v>
      </c>
      <c r="BQ18">
        <f>VLOOKUP($B18,'MEDIUM VARIANT'!$C$18:$AE$290,29,FALSE)</f>
        <v>10988.92</v>
      </c>
      <c r="BR18">
        <f>VLOOKUP($B18,'MEDIUM VARIANT'!$C$18:$AE$290,29,FALSE)</f>
        <v>10988.92</v>
      </c>
      <c r="BS18">
        <f>VLOOKUP($B18,'MEDIUM VARIANT'!$C$18:$AE$290,29,FALSE)</f>
        <v>10988.92</v>
      </c>
      <c r="BT18">
        <f>VLOOKUP($B18,'MEDIUM VARIANT'!$C$18:$AE$290,29,FALSE)</f>
        <v>10988.92</v>
      </c>
      <c r="BU18">
        <f>VLOOKUP($B18,'MEDIUM VARIANT'!$C$18:$AE$290,29,FALSE)</f>
        <v>10988.92</v>
      </c>
    </row>
    <row r="19" spans="1:73" ht="11.4" x14ac:dyDescent="0.2">
      <c r="A19" t="str">
        <f>VLOOKUP(B19,Codes_ISO!A$2:C$270,3,FALSE)</f>
        <v>BS</v>
      </c>
      <c r="B19" s="3" t="s">
        <v>253</v>
      </c>
      <c r="C19" s="22">
        <f>VLOOKUP($B19,ESTIMATES!$C$18:$BS$290,34,FALSE)</f>
        <v>210.661</v>
      </c>
      <c r="D19" s="22">
        <f>VLOOKUP($B19,ESTIMATES!$C$18:$BS$290,35,FALSE)</f>
        <v>215.39599999999999</v>
      </c>
      <c r="E19" s="22">
        <f>VLOOKUP($B19,ESTIMATES!$C$18:$BS$290,36,FALSE)</f>
        <v>220.27500000000001</v>
      </c>
      <c r="F19" s="22">
        <f>VLOOKUP($B19,ESTIMATES!$C$18:$BS$290,37,FALSE)</f>
        <v>225.18700000000001</v>
      </c>
      <c r="G19" s="22">
        <f>VLOOKUP($B19,ESTIMATES!$C$18:$BS$290,38,FALSE)</f>
        <v>230.01499999999999</v>
      </c>
      <c r="H19" s="22">
        <f>VLOOKUP($B19,ESTIMATES!$C$18:$BS$290,39,FALSE)</f>
        <v>234.68700000000001</v>
      </c>
      <c r="I19" s="22">
        <f>VLOOKUP($B19,ESTIMATES!$C$18:$BS$290,40,FALSE)</f>
        <v>239.131</v>
      </c>
      <c r="J19" s="22">
        <f>VLOOKUP($B19,ESTIMATES!$C$18:$BS$290,41,FALSE)</f>
        <v>243.393</v>
      </c>
      <c r="K19" s="22">
        <f>VLOOKUP($B19,ESTIMATES!$C$18:$BS$290,42,FALSE)</f>
        <v>247.57900000000001</v>
      </c>
      <c r="L19" s="22">
        <f>VLOOKUP($B19,ESTIMATES!$C$18:$BS$290,43,FALSE)</f>
        <v>251.84899999999999</v>
      </c>
      <c r="M19" s="22">
        <f>VLOOKUP($B19,ESTIMATES!$C$18:$BS$290,44,FALSE)</f>
        <v>256.33600000000001</v>
      </c>
      <c r="N19" s="22">
        <f>VLOOKUP($B19,ESTIMATES!$C$18:$BS$290,45,FALSE)</f>
        <v>261.11599999999999</v>
      </c>
      <c r="O19" s="22">
        <f>VLOOKUP($B19,ESTIMATES!$C$18:$BS$290,46,FALSE)</f>
        <v>266.13400000000001</v>
      </c>
      <c r="P19" s="22">
        <f>VLOOKUP($B19,ESTIMATES!$C$18:$BS$290,47,FALSE)</f>
        <v>271.16500000000002</v>
      </c>
      <c r="Q19" s="22">
        <f>VLOOKUP($B19,ESTIMATES!$C$18:$BS$290,48,FALSE)</f>
        <v>275.89499999999998</v>
      </c>
      <c r="R19" s="22">
        <f>VLOOKUP($B19,ESTIMATES!$C$18:$BS$290,49,FALSE)</f>
        <v>280.14999999999998</v>
      </c>
      <c r="S19" s="22">
        <f>VLOOKUP($B19,ESTIMATES!$C$18:$BS$290,50,FALSE)</f>
        <v>283.79000000000002</v>
      </c>
      <c r="T19" s="22">
        <f>VLOOKUP($B19,ESTIMATES!$C$18:$BS$290,51,FALSE)</f>
        <v>286.97000000000003</v>
      </c>
      <c r="U19" s="22">
        <f>VLOOKUP($B19,ESTIMATES!$C$18:$BS$290,52,FALSE)</f>
        <v>290.06</v>
      </c>
      <c r="V19" s="22">
        <f>VLOOKUP($B19,ESTIMATES!$C$18:$BS$290,53,FALSE)</f>
        <v>293.572</v>
      </c>
      <c r="W19" s="22">
        <f>VLOOKUP($B19,ESTIMATES!$C$18:$BS$290,54,FALSE)</f>
        <v>297.89</v>
      </c>
      <c r="X19" s="22">
        <f>VLOOKUP($B19,ESTIMATES!$C$18:$BS$290,55,FALSE)</f>
        <v>303.13499999999999</v>
      </c>
      <c r="Y19" s="22">
        <f>VLOOKUP($B19,ESTIMATES!$C$18:$BS$290,56,FALSE)</f>
        <v>309.15699999999998</v>
      </c>
      <c r="Z19" s="22">
        <f>VLOOKUP($B19,ESTIMATES!$C$18:$BS$290,57,FALSE)</f>
        <v>315.74599999999998</v>
      </c>
      <c r="AA19" s="22">
        <f>VLOOKUP($B19,ESTIMATES!$C$18:$BS$290,58,FALSE)</f>
        <v>322.52600000000001</v>
      </c>
      <c r="AB19" s="22">
        <f>VLOOKUP($B19,ESTIMATES!$C$18:$BS$290,59,FALSE)</f>
        <v>329.24900000000002</v>
      </c>
      <c r="AC19" s="22">
        <f>VLOOKUP($B19,ESTIMATES!$C$18:$BS$290,60,FALSE)</f>
        <v>335.83</v>
      </c>
      <c r="AD19" s="22">
        <f>VLOOKUP($B19,ESTIMATES!$C$18:$BS$290,61,FALSE)</f>
        <v>342.32799999999997</v>
      </c>
      <c r="AE19" s="22">
        <f>VLOOKUP($B19,ESTIMATES!$C$18:$BS$290,62,FALSE)</f>
        <v>348.67599999999999</v>
      </c>
      <c r="AF19" s="22">
        <f>VLOOKUP($B19,ESTIMATES!$C$18:$BS$290,63,FALSE)</f>
        <v>354.85599999999999</v>
      </c>
      <c r="AG19" s="22">
        <f>VLOOKUP($B19,ESTIMATES!$C$18:$BS$290,64,FALSE)</f>
        <v>360.83199999999999</v>
      </c>
      <c r="AH19" s="22">
        <f>VLOOKUP($B19,ESTIMATES!$C$18:$BS$290,65,FALSE)</f>
        <v>366.56799999999998</v>
      </c>
      <c r="AI19" s="22">
        <f>VLOOKUP($B19,ESTIMATES!$C$18:$BS$290,66,FALSE)</f>
        <v>372.03899999999999</v>
      </c>
      <c r="AJ19" s="22">
        <f>VLOOKUP($B19,ESTIMATES!$C$18:$BS$290,67,FALSE)</f>
        <v>377.24</v>
      </c>
      <c r="AK19" s="22">
        <f>VLOOKUP($B19,ESTIMATES!$C$18:$BS$290,68,FALSE)</f>
        <v>382.16899999999998</v>
      </c>
      <c r="AL19" s="22">
        <f>VLOOKUP($B19,ESTIMATES!$C$18:$BS$290,69,FALSE)</f>
        <v>386.83800000000002</v>
      </c>
      <c r="AM19">
        <f>VLOOKUP($B19,'MEDIUM VARIANT'!$C$18:$AE$290,5,FALSE)</f>
        <v>391.23200000000003</v>
      </c>
      <c r="AN19">
        <f>VLOOKUP($B19,'MEDIUM VARIANT'!$C$18:$AE$290,6,FALSE)</f>
        <v>395.36099999999999</v>
      </c>
      <c r="AO19">
        <f>VLOOKUP($B19,'MEDIUM VARIANT'!$C$18:$AE$290,7,FALSE)</f>
        <v>399.28500000000003</v>
      </c>
      <c r="AP19">
        <f>VLOOKUP($B19,'MEDIUM VARIANT'!$C$18:$AE$290,8,FALSE)</f>
        <v>403.09500000000003</v>
      </c>
      <c r="AQ19">
        <f>VLOOKUP($B19,'MEDIUM VARIANT'!$C$18:$AE$290,9,FALSE)</f>
        <v>406.839</v>
      </c>
      <c r="AR19">
        <f>VLOOKUP($B19,'MEDIUM VARIANT'!$C$18:$AE$290,10,FALSE)</f>
        <v>410.55599999999998</v>
      </c>
      <c r="AS19">
        <f>VLOOKUP($B19,'MEDIUM VARIANT'!$C$18:$AE$290,11,FALSE)</f>
        <v>414.22500000000002</v>
      </c>
      <c r="AT19">
        <f>VLOOKUP($B19,'MEDIUM VARIANT'!$C$18:$AE$290,12,FALSE)</f>
        <v>417.83600000000001</v>
      </c>
      <c r="AU19">
        <f>VLOOKUP($B19,'MEDIUM VARIANT'!$C$18:$AE$290,13,FALSE)</f>
        <v>421.34500000000003</v>
      </c>
      <c r="AV19">
        <f>VLOOKUP($B19,'MEDIUM VARIANT'!$C$18:$AE$290,14,FALSE)</f>
        <v>424.73200000000003</v>
      </c>
      <c r="AW19">
        <f>VLOOKUP($B19,'MEDIUM VARIANT'!$C$18:$AE$290,15,FALSE)</f>
        <v>427.995</v>
      </c>
      <c r="AX19">
        <f>VLOOKUP($B19,'MEDIUM VARIANT'!$C$18:$AE$290,16,FALSE)</f>
        <v>431.15199999999999</v>
      </c>
      <c r="AY19">
        <f>VLOOKUP($B19,'MEDIUM VARIANT'!$C$18:$AE$290,17,FALSE)</f>
        <v>434.19299999999998</v>
      </c>
      <c r="AZ19">
        <f>VLOOKUP($B19,'MEDIUM VARIANT'!$C$18:$AE$290,18,FALSE)</f>
        <v>437.10899999999998</v>
      </c>
      <c r="BA19">
        <f>VLOOKUP($B19,'MEDIUM VARIANT'!$C$18:$AE$290,19,FALSE)</f>
        <v>439.89600000000002</v>
      </c>
      <c r="BB19">
        <f>VLOOKUP($B19,'MEDIUM VARIANT'!$C$18:$AE$290,20,FALSE)</f>
        <v>442.55799999999999</v>
      </c>
      <c r="BC19">
        <f>VLOOKUP($B19,'MEDIUM VARIANT'!$C$18:$AE$290,21,FALSE)</f>
        <v>445.09399999999999</v>
      </c>
      <c r="BD19">
        <f>VLOOKUP($B19,'MEDIUM VARIANT'!$C$18:$AE$290,22,FALSE)</f>
        <v>447.49799999999999</v>
      </c>
      <c r="BE19">
        <f>VLOOKUP($B19,'MEDIUM VARIANT'!$C$18:$AE$290,23,FALSE)</f>
        <v>449.791</v>
      </c>
      <c r="BF19">
        <f>VLOOKUP($B19,'MEDIUM VARIANT'!$C$18:$AE$290,24,FALSE)</f>
        <v>451.97</v>
      </c>
      <c r="BG19">
        <f>VLOOKUP($B19,'MEDIUM VARIANT'!$C$18:$AE$290,25,FALSE)</f>
        <v>454.048</v>
      </c>
      <c r="BH19">
        <f>VLOOKUP($B19,'MEDIUM VARIANT'!$C$18:$AE$290,26,FALSE)</f>
        <v>456.00900000000001</v>
      </c>
      <c r="BI19">
        <f>VLOOKUP($B19,'MEDIUM VARIANT'!$C$18:$AE$290,27,FALSE)</f>
        <v>457.87599999999998</v>
      </c>
      <c r="BJ19">
        <f>VLOOKUP($B19,'MEDIUM VARIANT'!$C$18:$AE$290,28,FALSE)</f>
        <v>459.65699999999998</v>
      </c>
      <c r="BK19">
        <f>VLOOKUP($B19,'MEDIUM VARIANT'!$C$18:$AE$290,29,FALSE)</f>
        <v>461.35599999999999</v>
      </c>
      <c r="BL19">
        <f>VLOOKUP($B19,'MEDIUM VARIANT'!$C$18:$AE$290,29,FALSE)</f>
        <v>461.35599999999999</v>
      </c>
      <c r="BM19">
        <f>VLOOKUP($B19,'MEDIUM VARIANT'!$C$18:$AE$290,29,FALSE)</f>
        <v>461.35599999999999</v>
      </c>
      <c r="BN19">
        <f>VLOOKUP($B19,'MEDIUM VARIANT'!$C$18:$AE$290,29,FALSE)</f>
        <v>461.35599999999999</v>
      </c>
      <c r="BO19">
        <f>VLOOKUP($B19,'MEDIUM VARIANT'!$C$18:$AE$290,29,FALSE)</f>
        <v>461.35599999999999</v>
      </c>
      <c r="BP19">
        <f>VLOOKUP($B19,'MEDIUM VARIANT'!$C$18:$AE$290,29,FALSE)</f>
        <v>461.35599999999999</v>
      </c>
      <c r="BQ19">
        <f>VLOOKUP($B19,'MEDIUM VARIANT'!$C$18:$AE$290,29,FALSE)</f>
        <v>461.35599999999999</v>
      </c>
      <c r="BR19">
        <f>VLOOKUP($B19,'MEDIUM VARIANT'!$C$18:$AE$290,29,FALSE)</f>
        <v>461.35599999999999</v>
      </c>
      <c r="BS19">
        <f>VLOOKUP($B19,'MEDIUM VARIANT'!$C$18:$AE$290,29,FALSE)</f>
        <v>461.35599999999999</v>
      </c>
      <c r="BT19">
        <f>VLOOKUP($B19,'MEDIUM VARIANT'!$C$18:$AE$290,29,FALSE)</f>
        <v>461.35599999999999</v>
      </c>
      <c r="BU19">
        <f>VLOOKUP($B19,'MEDIUM VARIANT'!$C$18:$AE$290,29,FALSE)</f>
        <v>461.35599999999999</v>
      </c>
    </row>
    <row r="20" spans="1:73" ht="11.4" x14ac:dyDescent="0.2">
      <c r="A20" t="str">
        <f>VLOOKUP(B20,Codes_ISO!A$2:C$270,3,FALSE)</f>
        <v>BH</v>
      </c>
      <c r="B20" s="3" t="s">
        <v>181</v>
      </c>
      <c r="C20" s="22">
        <f>VLOOKUP($B20,ESTIMATES!$C$18:$BS$290,34,FALSE)</f>
        <v>359.88799999999998</v>
      </c>
      <c r="D20" s="22">
        <f>VLOOKUP($B20,ESTIMATES!$C$18:$BS$290,35,FALSE)</f>
        <v>374.12</v>
      </c>
      <c r="E20" s="22">
        <f>VLOOKUP($B20,ESTIMATES!$C$18:$BS$290,36,FALSE)</f>
        <v>385.95</v>
      </c>
      <c r="F20" s="22">
        <f>VLOOKUP($B20,ESTIMATES!$C$18:$BS$290,37,FALSE)</f>
        <v>396.45400000000001</v>
      </c>
      <c r="G20" s="22">
        <f>VLOOKUP($B20,ESTIMATES!$C$18:$BS$290,38,FALSE)</f>
        <v>407.22699999999998</v>
      </c>
      <c r="H20" s="22">
        <f>VLOOKUP($B20,ESTIMATES!$C$18:$BS$290,39,FALSE)</f>
        <v>419.43</v>
      </c>
      <c r="I20" s="22">
        <f>VLOOKUP($B20,ESTIMATES!$C$18:$BS$290,40,FALSE)</f>
        <v>433.48200000000003</v>
      </c>
      <c r="J20" s="22">
        <f>VLOOKUP($B20,ESTIMATES!$C$18:$BS$290,41,FALSE)</f>
        <v>448.97300000000001</v>
      </c>
      <c r="K20" s="22">
        <f>VLOOKUP($B20,ESTIMATES!$C$18:$BS$290,42,FALSE)</f>
        <v>465.202</v>
      </c>
      <c r="L20" s="22">
        <f>VLOOKUP($B20,ESTIMATES!$C$18:$BS$290,43,FALSE)</f>
        <v>481.09</v>
      </c>
      <c r="M20" s="22">
        <f>VLOOKUP($B20,ESTIMATES!$C$18:$BS$290,44,FALSE)</f>
        <v>495.93099999999998</v>
      </c>
      <c r="N20" s="22">
        <f>VLOOKUP($B20,ESTIMATES!$C$18:$BS$290,45,FALSE)</f>
        <v>509.76499999999999</v>
      </c>
      <c r="O20" s="22">
        <f>VLOOKUP($B20,ESTIMATES!$C$18:$BS$290,46,FALSE)</f>
        <v>523.08699999999999</v>
      </c>
      <c r="P20" s="22">
        <f>VLOOKUP($B20,ESTIMATES!$C$18:$BS$290,47,FALSE)</f>
        <v>536.21299999999997</v>
      </c>
      <c r="Q20" s="22">
        <f>VLOOKUP($B20,ESTIMATES!$C$18:$BS$290,48,FALSE)</f>
        <v>549.58799999999997</v>
      </c>
      <c r="R20" s="22">
        <f>VLOOKUP($B20,ESTIMATES!$C$18:$BS$290,49,FALSE)</f>
        <v>563.69899999999996</v>
      </c>
      <c r="S20" s="22">
        <f>VLOOKUP($B20,ESTIMATES!$C$18:$BS$290,50,FALSE)</f>
        <v>578.66800000000001</v>
      </c>
      <c r="T20" s="22">
        <f>VLOOKUP($B20,ESTIMATES!$C$18:$BS$290,51,FALSE)</f>
        <v>594.92999999999995</v>
      </c>
      <c r="U20" s="22">
        <f>VLOOKUP($B20,ESTIMATES!$C$18:$BS$290,52,FALSE)</f>
        <v>613.702</v>
      </c>
      <c r="V20" s="22">
        <f>VLOOKUP($B20,ESTIMATES!$C$18:$BS$290,53,FALSE)</f>
        <v>636.54499999999996</v>
      </c>
      <c r="W20" s="22">
        <f>VLOOKUP($B20,ESTIMATES!$C$18:$BS$290,54,FALSE)</f>
        <v>664.61400000000003</v>
      </c>
      <c r="X20" s="22">
        <f>VLOOKUP($B20,ESTIMATES!$C$18:$BS$290,55,FALSE)</f>
        <v>697.54899999999998</v>
      </c>
      <c r="Y20" s="22">
        <f>VLOOKUP($B20,ESTIMATES!$C$18:$BS$290,56,FALSE)</f>
        <v>735.14800000000002</v>
      </c>
      <c r="Z20" s="22">
        <f>VLOOKUP($B20,ESTIMATES!$C$18:$BS$290,57,FALSE)</f>
        <v>778.71100000000001</v>
      </c>
      <c r="AA20" s="22">
        <f>VLOOKUP($B20,ESTIMATES!$C$18:$BS$290,58,FALSE)</f>
        <v>829.84799999999996</v>
      </c>
      <c r="AB20" s="22">
        <f>VLOOKUP($B20,ESTIMATES!$C$18:$BS$290,59,FALSE)</f>
        <v>889.16800000000001</v>
      </c>
      <c r="AC20" s="22">
        <f>VLOOKUP($B20,ESTIMATES!$C$18:$BS$290,60,FALSE)</f>
        <v>958.41399999999999</v>
      </c>
      <c r="AD20" s="22">
        <f>VLOOKUP($B20,ESTIMATES!$C$18:$BS$290,61,FALSE)</f>
        <v>1035.8910000000001</v>
      </c>
      <c r="AE20" s="22">
        <f>VLOOKUP($B20,ESTIMATES!$C$18:$BS$290,62,FALSE)</f>
        <v>1114.5899999999999</v>
      </c>
      <c r="AF20" s="22">
        <f>VLOOKUP($B20,ESTIMATES!$C$18:$BS$290,63,FALSE)</f>
        <v>1185.029</v>
      </c>
      <c r="AG20" s="22">
        <f>VLOOKUP($B20,ESTIMATES!$C$18:$BS$290,64,FALSE)</f>
        <v>1240.8620000000001</v>
      </c>
      <c r="AH20" s="22">
        <f>VLOOKUP($B20,ESTIMATES!$C$18:$BS$290,65,FALSE)</f>
        <v>1278.269</v>
      </c>
      <c r="AI20" s="22">
        <f>VLOOKUP($B20,ESTIMATES!$C$18:$BS$290,66,FALSE)</f>
        <v>1300.2170000000001</v>
      </c>
      <c r="AJ20" s="22">
        <f>VLOOKUP($B20,ESTIMATES!$C$18:$BS$290,67,FALSE)</f>
        <v>1315.4110000000001</v>
      </c>
      <c r="AK20" s="22">
        <f>VLOOKUP($B20,ESTIMATES!$C$18:$BS$290,68,FALSE)</f>
        <v>1336.3969999999999</v>
      </c>
      <c r="AL20" s="22">
        <f>VLOOKUP($B20,ESTIMATES!$C$18:$BS$290,69,FALSE)</f>
        <v>1371.855</v>
      </c>
      <c r="AM20">
        <f>VLOOKUP($B20,'MEDIUM VARIANT'!$C$18:$AE$290,5,FALSE)</f>
        <v>1425.171</v>
      </c>
      <c r="AN20">
        <f>VLOOKUP($B20,'MEDIUM VARIANT'!$C$18:$AE$290,6,FALSE)</f>
        <v>1492.5840000000001</v>
      </c>
      <c r="AO20">
        <f>VLOOKUP($B20,'MEDIUM VARIANT'!$C$18:$AE$290,7,FALSE)</f>
        <v>1566.9929999999999</v>
      </c>
      <c r="AP20">
        <f>VLOOKUP($B20,'MEDIUM VARIANT'!$C$18:$AE$290,8,FALSE)</f>
        <v>1637.896</v>
      </c>
      <c r="AQ20">
        <f>VLOOKUP($B20,'MEDIUM VARIANT'!$C$18:$AE$290,9,FALSE)</f>
        <v>1697.7650000000001</v>
      </c>
      <c r="AR20">
        <f>VLOOKUP($B20,'MEDIUM VARIANT'!$C$18:$AE$290,10,FALSE)</f>
        <v>1744.2950000000001</v>
      </c>
      <c r="AS20">
        <f>VLOOKUP($B20,'MEDIUM VARIANT'!$C$18:$AE$290,11,FALSE)</f>
        <v>1780.088</v>
      </c>
      <c r="AT20">
        <f>VLOOKUP($B20,'MEDIUM VARIANT'!$C$18:$AE$290,12,FALSE)</f>
        <v>1808.443</v>
      </c>
      <c r="AU20">
        <f>VLOOKUP($B20,'MEDIUM VARIANT'!$C$18:$AE$290,13,FALSE)</f>
        <v>1834.61</v>
      </c>
      <c r="AV20">
        <f>VLOOKUP($B20,'MEDIUM VARIANT'!$C$18:$AE$290,14,FALSE)</f>
        <v>1862.403</v>
      </c>
      <c r="AW20">
        <f>VLOOKUP($B20,'MEDIUM VARIANT'!$C$18:$AE$290,15,FALSE)</f>
        <v>1892.624</v>
      </c>
      <c r="AX20">
        <f>VLOOKUP($B20,'MEDIUM VARIANT'!$C$18:$AE$290,16,FALSE)</f>
        <v>1923.9110000000001</v>
      </c>
      <c r="AY20">
        <f>VLOOKUP($B20,'MEDIUM VARIANT'!$C$18:$AE$290,17,FALSE)</f>
        <v>1955.3789999999999</v>
      </c>
      <c r="AZ20">
        <f>VLOOKUP($B20,'MEDIUM VARIANT'!$C$18:$AE$290,18,FALSE)</f>
        <v>1985.491</v>
      </c>
      <c r="BA20">
        <f>VLOOKUP($B20,'MEDIUM VARIANT'!$C$18:$AE$290,19,FALSE)</f>
        <v>2013.135</v>
      </c>
      <c r="BB20">
        <f>VLOOKUP($B20,'MEDIUM VARIANT'!$C$18:$AE$290,20,FALSE)</f>
        <v>2038.23</v>
      </c>
      <c r="BC20">
        <f>VLOOKUP($B20,'MEDIUM VARIANT'!$C$18:$AE$290,21,FALSE)</f>
        <v>2061.3339999999998</v>
      </c>
      <c r="BD20">
        <f>VLOOKUP($B20,'MEDIUM VARIANT'!$C$18:$AE$290,22,FALSE)</f>
        <v>2082.7150000000001</v>
      </c>
      <c r="BE20">
        <f>VLOOKUP($B20,'MEDIUM VARIANT'!$C$18:$AE$290,23,FALSE)</f>
        <v>2102.8220000000001</v>
      </c>
      <c r="BF20">
        <f>VLOOKUP($B20,'MEDIUM VARIANT'!$C$18:$AE$290,24,FALSE)</f>
        <v>2121.9769999999999</v>
      </c>
      <c r="BG20">
        <f>VLOOKUP($B20,'MEDIUM VARIANT'!$C$18:$AE$290,25,FALSE)</f>
        <v>2140.2730000000001</v>
      </c>
      <c r="BH20">
        <f>VLOOKUP($B20,'MEDIUM VARIANT'!$C$18:$AE$290,26,FALSE)</f>
        <v>2157.6590000000001</v>
      </c>
      <c r="BI20">
        <f>VLOOKUP($B20,'MEDIUM VARIANT'!$C$18:$AE$290,27,FALSE)</f>
        <v>2174.2449999999999</v>
      </c>
      <c r="BJ20">
        <f>VLOOKUP($B20,'MEDIUM VARIANT'!$C$18:$AE$290,28,FALSE)</f>
        <v>2190.078</v>
      </c>
      <c r="BK20">
        <f>VLOOKUP($B20,'MEDIUM VARIANT'!$C$18:$AE$290,29,FALSE)</f>
        <v>2205.2269999999999</v>
      </c>
      <c r="BL20">
        <f>VLOOKUP($B20,'MEDIUM VARIANT'!$C$18:$AE$290,29,FALSE)</f>
        <v>2205.2269999999999</v>
      </c>
      <c r="BM20">
        <f>VLOOKUP($B20,'MEDIUM VARIANT'!$C$18:$AE$290,29,FALSE)</f>
        <v>2205.2269999999999</v>
      </c>
      <c r="BN20">
        <f>VLOOKUP($B20,'MEDIUM VARIANT'!$C$18:$AE$290,29,FALSE)</f>
        <v>2205.2269999999999</v>
      </c>
      <c r="BO20">
        <f>VLOOKUP($B20,'MEDIUM VARIANT'!$C$18:$AE$290,29,FALSE)</f>
        <v>2205.2269999999999</v>
      </c>
      <c r="BP20">
        <f>VLOOKUP($B20,'MEDIUM VARIANT'!$C$18:$AE$290,29,FALSE)</f>
        <v>2205.2269999999999</v>
      </c>
      <c r="BQ20">
        <f>VLOOKUP($B20,'MEDIUM VARIANT'!$C$18:$AE$290,29,FALSE)</f>
        <v>2205.2269999999999</v>
      </c>
      <c r="BR20">
        <f>VLOOKUP($B20,'MEDIUM VARIANT'!$C$18:$AE$290,29,FALSE)</f>
        <v>2205.2269999999999</v>
      </c>
      <c r="BS20">
        <f>VLOOKUP($B20,'MEDIUM VARIANT'!$C$18:$AE$290,29,FALSE)</f>
        <v>2205.2269999999999</v>
      </c>
      <c r="BT20">
        <f>VLOOKUP($B20,'MEDIUM VARIANT'!$C$18:$AE$290,29,FALSE)</f>
        <v>2205.2269999999999</v>
      </c>
      <c r="BU20">
        <f>VLOOKUP($B20,'MEDIUM VARIANT'!$C$18:$AE$290,29,FALSE)</f>
        <v>2205.2269999999999</v>
      </c>
    </row>
    <row r="21" spans="1:73" ht="11.4" x14ac:dyDescent="0.2">
      <c r="A21" t="str">
        <f>VLOOKUP(B21,Codes_ISO!A$2:C$270,3,FALSE)</f>
        <v>BD</v>
      </c>
      <c r="B21" s="3" t="s">
        <v>158</v>
      </c>
      <c r="C21" s="22">
        <f>VLOOKUP($B21,ESTIMATES!$C$18:$BS$290,34,FALSE)</f>
        <v>81470.86</v>
      </c>
      <c r="D21" s="22">
        <f>VLOOKUP($B21,ESTIMATES!$C$18:$BS$290,35,FALSE)</f>
        <v>83721.267999999996</v>
      </c>
      <c r="E21" s="22">
        <f>VLOOKUP($B21,ESTIMATES!$C$18:$BS$290,36,FALSE)</f>
        <v>86007.331000000006</v>
      </c>
      <c r="F21" s="22">
        <f>VLOOKUP($B21,ESTIMATES!$C$18:$BS$290,37,FALSE)</f>
        <v>88338.241999999998</v>
      </c>
      <c r="G21" s="22">
        <f>VLOOKUP($B21,ESTIMATES!$C$18:$BS$290,38,FALSE)</f>
        <v>90732.361999999994</v>
      </c>
      <c r="H21" s="22">
        <f>VLOOKUP($B21,ESTIMATES!$C$18:$BS$290,39,FALSE)</f>
        <v>93199.865000000005</v>
      </c>
      <c r="I21" s="22">
        <f>VLOOKUP($B21,ESTIMATES!$C$18:$BS$290,40,FALSE)</f>
        <v>95742.430999999997</v>
      </c>
      <c r="J21" s="22">
        <f>VLOOKUP($B21,ESTIMATES!$C$18:$BS$290,41,FALSE)</f>
        <v>98343.808999999994</v>
      </c>
      <c r="K21" s="22">
        <f>VLOOKUP($B21,ESTIMATES!$C$18:$BS$290,42,FALSE)</f>
        <v>100975.321</v>
      </c>
      <c r="L21" s="22">
        <f>VLOOKUP($B21,ESTIMATES!$C$18:$BS$290,43,FALSE)</f>
        <v>103599.232</v>
      </c>
      <c r="M21" s="22">
        <f>VLOOKUP($B21,ESTIMATES!$C$18:$BS$290,44,FALSE)</f>
        <v>106188.64200000001</v>
      </c>
      <c r="N21" s="22">
        <f>VLOOKUP($B21,ESTIMATES!$C$18:$BS$290,45,FALSE)</f>
        <v>108727.432</v>
      </c>
      <c r="O21" s="22">
        <f>VLOOKUP($B21,ESTIMATES!$C$18:$BS$290,46,FALSE)</f>
        <v>111221.93799999999</v>
      </c>
      <c r="P21" s="22">
        <f>VLOOKUP($B21,ESTIMATES!$C$18:$BS$290,47,FALSE)</f>
        <v>113695.139</v>
      </c>
      <c r="Q21" s="22">
        <f>VLOOKUP($B21,ESTIMATES!$C$18:$BS$290,48,FALSE)</f>
        <v>116182.26700000001</v>
      </c>
      <c r="R21" s="22">
        <f>VLOOKUP($B21,ESTIMATES!$C$18:$BS$290,49,FALSE)</f>
        <v>118706.871</v>
      </c>
      <c r="S21" s="22">
        <f>VLOOKUP($B21,ESTIMATES!$C$18:$BS$290,50,FALSE)</f>
        <v>121269.645</v>
      </c>
      <c r="T21" s="22">
        <f>VLOOKUP($B21,ESTIMATES!$C$18:$BS$290,51,FALSE)</f>
        <v>123854.64</v>
      </c>
      <c r="U21" s="22">
        <f>VLOOKUP($B21,ESTIMATES!$C$18:$BS$290,52,FALSE)</f>
        <v>126447.965</v>
      </c>
      <c r="V21" s="22">
        <f>VLOOKUP($B21,ESTIMATES!$C$18:$BS$290,53,FALSE)</f>
        <v>129029.69100000001</v>
      </c>
      <c r="W21" s="22">
        <f>VLOOKUP($B21,ESTIMATES!$C$18:$BS$290,54,FALSE)</f>
        <v>131581.24299999999</v>
      </c>
      <c r="X21" s="22">
        <f>VLOOKUP($B21,ESTIMATES!$C$18:$BS$290,55,FALSE)</f>
        <v>134107.16</v>
      </c>
      <c r="Y21" s="22">
        <f>VLOOKUP($B21,ESTIMATES!$C$18:$BS$290,56,FALSE)</f>
        <v>136600.66699999999</v>
      </c>
      <c r="Z21" s="22">
        <f>VLOOKUP($B21,ESTIMATES!$C$18:$BS$290,57,FALSE)</f>
        <v>139019.00099999999</v>
      </c>
      <c r="AA21" s="22">
        <f>VLOOKUP($B21,ESTIMATES!$C$18:$BS$290,58,FALSE)</f>
        <v>141307.489</v>
      </c>
      <c r="AB21" s="22">
        <f>VLOOKUP($B21,ESTIMATES!$C$18:$BS$290,59,FALSE)</f>
        <v>143431.101</v>
      </c>
      <c r="AC21" s="22">
        <f>VLOOKUP($B21,ESTIMATES!$C$18:$BS$290,60,FALSE)</f>
        <v>145368.00399999999</v>
      </c>
      <c r="AD21" s="22">
        <f>VLOOKUP($B21,ESTIMATES!$C$18:$BS$290,61,FALSE)</f>
        <v>147139.19099999999</v>
      </c>
      <c r="AE21" s="22">
        <f>VLOOKUP($B21,ESTIMATES!$C$18:$BS$290,62,FALSE)</f>
        <v>148805.81400000001</v>
      </c>
      <c r="AF21" s="22">
        <f>VLOOKUP($B21,ESTIMATES!$C$18:$BS$290,63,FALSE)</f>
        <v>150454.70800000001</v>
      </c>
      <c r="AG21" s="22">
        <f>VLOOKUP($B21,ESTIMATES!$C$18:$BS$290,64,FALSE)</f>
        <v>152149.10200000001</v>
      </c>
      <c r="AH21" s="22">
        <f>VLOOKUP($B21,ESTIMATES!$C$18:$BS$290,65,FALSE)</f>
        <v>153911.916</v>
      </c>
      <c r="AI21" s="22">
        <f>VLOOKUP($B21,ESTIMATES!$C$18:$BS$290,66,FALSE)</f>
        <v>155727.05300000001</v>
      </c>
      <c r="AJ21" s="22">
        <f>VLOOKUP($B21,ESTIMATES!$C$18:$BS$290,67,FALSE)</f>
        <v>157571.29199999999</v>
      </c>
      <c r="AK21" s="22">
        <f>VLOOKUP($B21,ESTIMATES!$C$18:$BS$290,68,FALSE)</f>
        <v>159405.27900000001</v>
      </c>
      <c r="AL21" s="22">
        <f>VLOOKUP($B21,ESTIMATES!$C$18:$BS$290,69,FALSE)</f>
        <v>161200.886</v>
      </c>
      <c r="AM21">
        <f>VLOOKUP($B21,'MEDIUM VARIANT'!$C$18:$AE$290,5,FALSE)</f>
        <v>162951.56</v>
      </c>
      <c r="AN21">
        <f>VLOOKUP($B21,'MEDIUM VARIANT'!$C$18:$AE$290,6,FALSE)</f>
        <v>164669.75099999999</v>
      </c>
      <c r="AO21">
        <f>VLOOKUP($B21,'MEDIUM VARIANT'!$C$18:$AE$290,7,FALSE)</f>
        <v>166368.149</v>
      </c>
      <c r="AP21">
        <f>VLOOKUP($B21,'MEDIUM VARIANT'!$C$18:$AE$290,8,FALSE)</f>
        <v>168065.92000000001</v>
      </c>
      <c r="AQ21">
        <f>VLOOKUP($B21,'MEDIUM VARIANT'!$C$18:$AE$290,9,FALSE)</f>
        <v>169775.30900000001</v>
      </c>
      <c r="AR21">
        <f>VLOOKUP($B21,'MEDIUM VARIANT'!$C$18:$AE$290,10,FALSE)</f>
        <v>171499.63500000001</v>
      </c>
      <c r="AS21">
        <f>VLOOKUP($B21,'MEDIUM VARIANT'!$C$18:$AE$290,11,FALSE)</f>
        <v>173229.209</v>
      </c>
      <c r="AT21">
        <f>VLOOKUP($B21,'MEDIUM VARIANT'!$C$18:$AE$290,12,FALSE)</f>
        <v>174947.40599999999</v>
      </c>
      <c r="AU21">
        <f>VLOOKUP($B21,'MEDIUM VARIANT'!$C$18:$AE$290,13,FALSE)</f>
        <v>176631.12899999999</v>
      </c>
      <c r="AV21">
        <f>VLOOKUP($B21,'MEDIUM VARIANT'!$C$18:$AE$290,14,FALSE)</f>
        <v>178262.90900000001</v>
      </c>
      <c r="AW21">
        <f>VLOOKUP($B21,'MEDIUM VARIANT'!$C$18:$AE$290,15,FALSE)</f>
        <v>179836.35500000001</v>
      </c>
      <c r="AX21">
        <f>VLOOKUP($B21,'MEDIUM VARIANT'!$C$18:$AE$290,16,FALSE)</f>
        <v>181353.356</v>
      </c>
      <c r="AY21">
        <f>VLOOKUP($B21,'MEDIUM VARIANT'!$C$18:$AE$290,17,FALSE)</f>
        <v>182814.79699999999</v>
      </c>
      <c r="AZ21">
        <f>VLOOKUP($B21,'MEDIUM VARIANT'!$C$18:$AE$290,18,FALSE)</f>
        <v>184224.42800000001</v>
      </c>
      <c r="BA21">
        <f>VLOOKUP($B21,'MEDIUM VARIANT'!$C$18:$AE$290,19,FALSE)</f>
        <v>185584.81099999999</v>
      </c>
      <c r="BB21">
        <f>VLOOKUP($B21,'MEDIUM VARIANT'!$C$18:$AE$290,20,FALSE)</f>
        <v>186894.66200000001</v>
      </c>
      <c r="BC21">
        <f>VLOOKUP($B21,'MEDIUM VARIANT'!$C$18:$AE$290,21,FALSE)</f>
        <v>188151.24299999999</v>
      </c>
      <c r="BD21">
        <f>VLOOKUP($B21,'MEDIUM VARIANT'!$C$18:$AE$290,22,FALSE)</f>
        <v>189354.34599999999</v>
      </c>
      <c r="BE21">
        <f>VLOOKUP($B21,'MEDIUM VARIANT'!$C$18:$AE$290,23,FALSE)</f>
        <v>190504.057</v>
      </c>
      <c r="BF21">
        <f>VLOOKUP($B21,'MEDIUM VARIANT'!$C$18:$AE$290,24,FALSE)</f>
        <v>191600.52499999999</v>
      </c>
      <c r="BG21">
        <f>VLOOKUP($B21,'MEDIUM VARIANT'!$C$18:$AE$290,25,FALSE)</f>
        <v>192643.38500000001</v>
      </c>
      <c r="BH21">
        <f>VLOOKUP($B21,'MEDIUM VARIANT'!$C$18:$AE$290,26,FALSE)</f>
        <v>193632.75399999999</v>
      </c>
      <c r="BI21">
        <f>VLOOKUP($B21,'MEDIUM VARIANT'!$C$18:$AE$290,27,FALSE)</f>
        <v>194569.93299999999</v>
      </c>
      <c r="BJ21">
        <f>VLOOKUP($B21,'MEDIUM VARIANT'!$C$18:$AE$290,28,FALSE)</f>
        <v>195456.69399999999</v>
      </c>
      <c r="BK21">
        <f>VLOOKUP($B21,'MEDIUM VARIANT'!$C$18:$AE$290,29,FALSE)</f>
        <v>196294.31200000001</v>
      </c>
      <c r="BL21">
        <f>VLOOKUP($B21,'MEDIUM VARIANT'!$C$18:$AE$290,29,FALSE)</f>
        <v>196294.31200000001</v>
      </c>
      <c r="BM21">
        <f>VLOOKUP($B21,'MEDIUM VARIANT'!$C$18:$AE$290,29,FALSE)</f>
        <v>196294.31200000001</v>
      </c>
      <c r="BN21">
        <f>VLOOKUP($B21,'MEDIUM VARIANT'!$C$18:$AE$290,29,FALSE)</f>
        <v>196294.31200000001</v>
      </c>
      <c r="BO21">
        <f>VLOOKUP($B21,'MEDIUM VARIANT'!$C$18:$AE$290,29,FALSE)</f>
        <v>196294.31200000001</v>
      </c>
      <c r="BP21">
        <f>VLOOKUP($B21,'MEDIUM VARIANT'!$C$18:$AE$290,29,FALSE)</f>
        <v>196294.31200000001</v>
      </c>
      <c r="BQ21">
        <f>VLOOKUP($B21,'MEDIUM VARIANT'!$C$18:$AE$290,29,FALSE)</f>
        <v>196294.31200000001</v>
      </c>
      <c r="BR21">
        <f>VLOOKUP($B21,'MEDIUM VARIANT'!$C$18:$AE$290,29,FALSE)</f>
        <v>196294.31200000001</v>
      </c>
      <c r="BS21">
        <f>VLOOKUP($B21,'MEDIUM VARIANT'!$C$18:$AE$290,29,FALSE)</f>
        <v>196294.31200000001</v>
      </c>
      <c r="BT21">
        <f>VLOOKUP($B21,'MEDIUM VARIANT'!$C$18:$AE$290,29,FALSE)</f>
        <v>196294.31200000001</v>
      </c>
      <c r="BU21">
        <f>VLOOKUP($B21,'MEDIUM VARIANT'!$C$18:$AE$290,29,FALSE)</f>
        <v>196294.31200000001</v>
      </c>
    </row>
    <row r="22" spans="1:73" ht="11.4" x14ac:dyDescent="0.2">
      <c r="A22" t="str">
        <f>VLOOKUP(B22,Codes_ISO!A$2:C$270,3,FALSE)</f>
        <v>BB</v>
      </c>
      <c r="B22" s="3" t="s">
        <v>254</v>
      </c>
      <c r="C22" s="22">
        <f>VLOOKUP($B22,ESTIMATES!$C$18:$BS$290,34,FALSE)</f>
        <v>252.19399999999999</v>
      </c>
      <c r="D22" s="22">
        <f>VLOOKUP($B22,ESTIMATES!$C$18:$BS$290,35,FALSE)</f>
        <v>253.08</v>
      </c>
      <c r="E22" s="22">
        <f>VLOOKUP($B22,ESTIMATES!$C$18:$BS$290,36,FALSE)</f>
        <v>253.84100000000001</v>
      </c>
      <c r="F22" s="22">
        <f>VLOOKUP($B22,ESTIMATES!$C$18:$BS$290,37,FALSE)</f>
        <v>254.518</v>
      </c>
      <c r="G22" s="22">
        <f>VLOOKUP($B22,ESTIMATES!$C$18:$BS$290,38,FALSE)</f>
        <v>255.19300000000001</v>
      </c>
      <c r="H22" s="22">
        <f>VLOOKUP($B22,ESTIMATES!$C$18:$BS$290,39,FALSE)</f>
        <v>255.92400000000001</v>
      </c>
      <c r="I22" s="22">
        <f>VLOOKUP($B22,ESTIMATES!$C$18:$BS$290,40,FALSE)</f>
        <v>256.73599999999999</v>
      </c>
      <c r="J22" s="22">
        <f>VLOOKUP($B22,ESTIMATES!$C$18:$BS$290,41,FALSE)</f>
        <v>257.61099999999999</v>
      </c>
      <c r="K22" s="22">
        <f>VLOOKUP($B22,ESTIMATES!$C$18:$BS$290,42,FALSE)</f>
        <v>258.52699999999999</v>
      </c>
      <c r="L22" s="22">
        <f>VLOOKUP($B22,ESTIMATES!$C$18:$BS$290,43,FALSE)</f>
        <v>259.45800000000003</v>
      </c>
      <c r="M22" s="22">
        <f>VLOOKUP($B22,ESTIMATES!$C$18:$BS$290,44,FALSE)</f>
        <v>260.37400000000002</v>
      </c>
      <c r="N22" s="22">
        <f>VLOOKUP($B22,ESTIMATES!$C$18:$BS$290,45,FALSE)</f>
        <v>261.27499999999998</v>
      </c>
      <c r="O22" s="22">
        <f>VLOOKUP($B22,ESTIMATES!$C$18:$BS$290,46,FALSE)</f>
        <v>262.18400000000003</v>
      </c>
      <c r="P22" s="22">
        <f>VLOOKUP($B22,ESTIMATES!$C$18:$BS$290,47,FALSE)</f>
        <v>263.089</v>
      </c>
      <c r="Q22" s="22">
        <f>VLOOKUP($B22,ESTIMATES!$C$18:$BS$290,48,FALSE)</f>
        <v>264.01499999999999</v>
      </c>
      <c r="R22" s="22">
        <f>VLOOKUP($B22,ESTIMATES!$C$18:$BS$290,49,FALSE)</f>
        <v>264.959</v>
      </c>
      <c r="S22" s="22">
        <f>VLOOKUP($B22,ESTIMATES!$C$18:$BS$290,50,FALSE)</f>
        <v>265.94200000000001</v>
      </c>
      <c r="T22" s="22">
        <f>VLOOKUP($B22,ESTIMATES!$C$18:$BS$290,51,FALSE)</f>
        <v>266.94499999999999</v>
      </c>
      <c r="U22" s="22">
        <f>VLOOKUP($B22,ESTIMATES!$C$18:$BS$290,52,FALSE)</f>
        <v>267.95</v>
      </c>
      <c r="V22" s="22">
        <f>VLOOKUP($B22,ESTIMATES!$C$18:$BS$290,53,FALSE)</f>
        <v>268.92200000000003</v>
      </c>
      <c r="W22" s="22">
        <f>VLOOKUP($B22,ESTIMATES!$C$18:$BS$290,54,FALSE)</f>
        <v>269.84699999999998</v>
      </c>
      <c r="X22" s="22">
        <f>VLOOKUP($B22,ESTIMATES!$C$18:$BS$290,55,FALSE)</f>
        <v>270.685</v>
      </c>
      <c r="Y22" s="22">
        <f>VLOOKUP($B22,ESTIMATES!$C$18:$BS$290,56,FALSE)</f>
        <v>271.47800000000001</v>
      </c>
      <c r="Z22" s="22">
        <f>VLOOKUP($B22,ESTIMATES!$C$18:$BS$290,57,FALSE)</f>
        <v>272.25799999999998</v>
      </c>
      <c r="AA22" s="22">
        <f>VLOOKUP($B22,ESTIMATES!$C$18:$BS$290,58,FALSE)</f>
        <v>273.09100000000001</v>
      </c>
      <c r="AB22" s="22">
        <f>VLOOKUP($B22,ESTIMATES!$C$18:$BS$290,59,FALSE)</f>
        <v>274.00900000000001</v>
      </c>
      <c r="AC22" s="22">
        <f>VLOOKUP($B22,ESTIMATES!$C$18:$BS$290,60,FALSE)</f>
        <v>275.03899999999999</v>
      </c>
      <c r="AD22" s="22">
        <f>VLOOKUP($B22,ESTIMATES!$C$18:$BS$290,61,FALSE)</f>
        <v>276.14999999999998</v>
      </c>
      <c r="AE22" s="22">
        <f>VLOOKUP($B22,ESTIMATES!$C$18:$BS$290,62,FALSE)</f>
        <v>277.31900000000002</v>
      </c>
      <c r="AF22" s="22">
        <f>VLOOKUP($B22,ESTIMATES!$C$18:$BS$290,63,FALSE)</f>
        <v>278.47000000000003</v>
      </c>
      <c r="AG22" s="22">
        <f>VLOOKUP($B22,ESTIMATES!$C$18:$BS$290,64,FALSE)</f>
        <v>279.56900000000002</v>
      </c>
      <c r="AH22" s="22">
        <f>VLOOKUP($B22,ESTIMATES!$C$18:$BS$290,65,FALSE)</f>
        <v>280.601</v>
      </c>
      <c r="AI22" s="22">
        <f>VLOOKUP($B22,ESTIMATES!$C$18:$BS$290,66,FALSE)</f>
        <v>281.58499999999998</v>
      </c>
      <c r="AJ22" s="22">
        <f>VLOOKUP($B22,ESTIMATES!$C$18:$BS$290,67,FALSE)</f>
        <v>282.50900000000001</v>
      </c>
      <c r="AK22" s="22">
        <f>VLOOKUP($B22,ESTIMATES!$C$18:$BS$290,68,FALSE)</f>
        <v>283.38499999999999</v>
      </c>
      <c r="AL22" s="22">
        <f>VLOOKUP($B22,ESTIMATES!$C$18:$BS$290,69,FALSE)</f>
        <v>284.21699999999998</v>
      </c>
      <c r="AM22">
        <f>VLOOKUP($B22,'MEDIUM VARIANT'!$C$18:$AE$290,5,FALSE)</f>
        <v>284.99599999999998</v>
      </c>
      <c r="AN22">
        <f>VLOOKUP($B22,'MEDIUM VARIANT'!$C$18:$AE$290,6,FALSE)</f>
        <v>285.71899999999999</v>
      </c>
      <c r="AO22">
        <f>VLOOKUP($B22,'MEDIUM VARIANT'!$C$18:$AE$290,7,FALSE)</f>
        <v>286.38799999999998</v>
      </c>
      <c r="AP22">
        <f>VLOOKUP($B22,'MEDIUM VARIANT'!$C$18:$AE$290,8,FALSE)</f>
        <v>287.01</v>
      </c>
      <c r="AQ22">
        <f>VLOOKUP($B22,'MEDIUM VARIANT'!$C$18:$AE$290,9,FALSE)</f>
        <v>287.56799999999998</v>
      </c>
      <c r="AR22">
        <f>VLOOKUP($B22,'MEDIUM VARIANT'!$C$18:$AE$290,10,FALSE)</f>
        <v>288.07100000000003</v>
      </c>
      <c r="AS22">
        <f>VLOOKUP($B22,'MEDIUM VARIANT'!$C$18:$AE$290,11,FALSE)</f>
        <v>288.529</v>
      </c>
      <c r="AT22">
        <f>VLOOKUP($B22,'MEDIUM VARIANT'!$C$18:$AE$290,12,FALSE)</f>
        <v>288.928</v>
      </c>
      <c r="AU22">
        <f>VLOOKUP($B22,'MEDIUM VARIANT'!$C$18:$AE$290,13,FALSE)</f>
        <v>289.26100000000002</v>
      </c>
      <c r="AV22">
        <f>VLOOKUP($B22,'MEDIUM VARIANT'!$C$18:$AE$290,14,FALSE)</f>
        <v>289.53800000000001</v>
      </c>
      <c r="AW22">
        <f>VLOOKUP($B22,'MEDIUM VARIANT'!$C$18:$AE$290,15,FALSE)</f>
        <v>289.75700000000001</v>
      </c>
      <c r="AX22">
        <f>VLOOKUP($B22,'MEDIUM VARIANT'!$C$18:$AE$290,16,FALSE)</f>
        <v>289.90800000000002</v>
      </c>
      <c r="AY22">
        <f>VLOOKUP($B22,'MEDIUM VARIANT'!$C$18:$AE$290,17,FALSE)</f>
        <v>290.00400000000002</v>
      </c>
      <c r="AZ22">
        <f>VLOOKUP($B22,'MEDIUM VARIANT'!$C$18:$AE$290,18,FALSE)</f>
        <v>290.04000000000002</v>
      </c>
      <c r="BA22">
        <f>VLOOKUP($B22,'MEDIUM VARIANT'!$C$18:$AE$290,19,FALSE)</f>
        <v>290.01</v>
      </c>
      <c r="BB22">
        <f>VLOOKUP($B22,'MEDIUM VARIANT'!$C$18:$AE$290,20,FALSE)</f>
        <v>289.93799999999999</v>
      </c>
      <c r="BC22">
        <f>VLOOKUP($B22,'MEDIUM VARIANT'!$C$18:$AE$290,21,FALSE)</f>
        <v>289.791</v>
      </c>
      <c r="BD22">
        <f>VLOOKUP($B22,'MEDIUM VARIANT'!$C$18:$AE$290,22,FALSE)</f>
        <v>289.59899999999999</v>
      </c>
      <c r="BE22">
        <f>VLOOKUP($B22,'MEDIUM VARIANT'!$C$18:$AE$290,23,FALSE)</f>
        <v>289.35500000000002</v>
      </c>
      <c r="BF22">
        <f>VLOOKUP($B22,'MEDIUM VARIANT'!$C$18:$AE$290,24,FALSE)</f>
        <v>289.05</v>
      </c>
      <c r="BG22">
        <f>VLOOKUP($B22,'MEDIUM VARIANT'!$C$18:$AE$290,25,FALSE)</f>
        <v>288.69799999999998</v>
      </c>
      <c r="BH22">
        <f>VLOOKUP($B22,'MEDIUM VARIANT'!$C$18:$AE$290,26,FALSE)</f>
        <v>288.29599999999999</v>
      </c>
      <c r="BI22">
        <f>VLOOKUP($B22,'MEDIUM VARIANT'!$C$18:$AE$290,27,FALSE)</f>
        <v>287.85399999999998</v>
      </c>
      <c r="BJ22">
        <f>VLOOKUP($B22,'MEDIUM VARIANT'!$C$18:$AE$290,28,FALSE)</f>
        <v>287.36700000000002</v>
      </c>
      <c r="BK22">
        <f>VLOOKUP($B22,'MEDIUM VARIANT'!$C$18:$AE$290,29,FALSE)</f>
        <v>286.84300000000002</v>
      </c>
      <c r="BL22">
        <f>VLOOKUP($B22,'MEDIUM VARIANT'!$C$18:$AE$290,29,FALSE)</f>
        <v>286.84300000000002</v>
      </c>
      <c r="BM22">
        <f>VLOOKUP($B22,'MEDIUM VARIANT'!$C$18:$AE$290,29,FALSE)</f>
        <v>286.84300000000002</v>
      </c>
      <c r="BN22">
        <f>VLOOKUP($B22,'MEDIUM VARIANT'!$C$18:$AE$290,29,FALSE)</f>
        <v>286.84300000000002</v>
      </c>
      <c r="BO22">
        <f>VLOOKUP($B22,'MEDIUM VARIANT'!$C$18:$AE$290,29,FALSE)</f>
        <v>286.84300000000002</v>
      </c>
      <c r="BP22">
        <f>VLOOKUP($B22,'MEDIUM VARIANT'!$C$18:$AE$290,29,FALSE)</f>
        <v>286.84300000000002</v>
      </c>
      <c r="BQ22">
        <f>VLOOKUP($B22,'MEDIUM VARIANT'!$C$18:$AE$290,29,FALSE)</f>
        <v>286.84300000000002</v>
      </c>
      <c r="BR22">
        <f>VLOOKUP($B22,'MEDIUM VARIANT'!$C$18:$AE$290,29,FALSE)</f>
        <v>286.84300000000002</v>
      </c>
      <c r="BS22">
        <f>VLOOKUP($B22,'MEDIUM VARIANT'!$C$18:$AE$290,29,FALSE)</f>
        <v>286.84300000000002</v>
      </c>
      <c r="BT22">
        <f>VLOOKUP($B22,'MEDIUM VARIANT'!$C$18:$AE$290,29,FALSE)</f>
        <v>286.84300000000002</v>
      </c>
      <c r="BU22">
        <f>VLOOKUP($B22,'MEDIUM VARIANT'!$C$18:$AE$290,29,FALSE)</f>
        <v>286.84300000000002</v>
      </c>
    </row>
    <row r="23" spans="1:73" ht="11.4" x14ac:dyDescent="0.2">
      <c r="A23" t="str">
        <f>VLOOKUP(B23,Codes_ISO!A$2:C$270,3,FALSE)</f>
        <v>BY</v>
      </c>
      <c r="B23" s="3" t="s">
        <v>198</v>
      </c>
      <c r="C23" s="22">
        <f>VLOOKUP($B23,ESTIMATES!$C$18:$BS$290,34,FALSE)</f>
        <v>9633.8880000000008</v>
      </c>
      <c r="D23" s="22">
        <f>VLOOKUP($B23,ESTIMATES!$C$18:$BS$290,35,FALSE)</f>
        <v>9700.2450000000008</v>
      </c>
      <c r="E23" s="22">
        <f>VLOOKUP($B23,ESTIMATES!$C$18:$BS$290,36,FALSE)</f>
        <v>9767.26</v>
      </c>
      <c r="F23" s="22">
        <f>VLOOKUP($B23,ESTIMATES!$C$18:$BS$290,37,FALSE)</f>
        <v>9834.4240000000009</v>
      </c>
      <c r="G23" s="22">
        <f>VLOOKUP($B23,ESTIMATES!$C$18:$BS$290,38,FALSE)</f>
        <v>9901.0450000000001</v>
      </c>
      <c r="H23" s="22">
        <f>VLOOKUP($B23,ESTIMATES!$C$18:$BS$290,39,FALSE)</f>
        <v>9966.1540000000005</v>
      </c>
      <c r="I23" s="22">
        <f>VLOOKUP($B23,ESTIMATES!$C$18:$BS$290,40,FALSE)</f>
        <v>10030.067999999999</v>
      </c>
      <c r="J23" s="22">
        <f>VLOOKUP($B23,ESTIMATES!$C$18:$BS$290,41,FALSE)</f>
        <v>10091.633</v>
      </c>
      <c r="K23" s="22">
        <f>VLOOKUP($B23,ESTIMATES!$C$18:$BS$290,42,FALSE)</f>
        <v>10146.632</v>
      </c>
      <c r="L23" s="22">
        <f>VLOOKUP($B23,ESTIMATES!$C$18:$BS$290,43,FALSE)</f>
        <v>10189.615</v>
      </c>
      <c r="M23" s="22">
        <f>VLOOKUP($B23,ESTIMATES!$C$18:$BS$290,44,FALSE)</f>
        <v>10216.846</v>
      </c>
      <c r="N23" s="22">
        <f>VLOOKUP($B23,ESTIMATES!$C$18:$BS$290,45,FALSE)</f>
        <v>10226.493</v>
      </c>
      <c r="O23" s="22">
        <f>VLOOKUP($B23,ESTIMATES!$C$18:$BS$290,46,FALSE)</f>
        <v>10219.918</v>
      </c>
      <c r="P23" s="22">
        <f>VLOOKUP($B23,ESTIMATES!$C$18:$BS$290,47,FALSE)</f>
        <v>10200.51</v>
      </c>
      <c r="Q23" s="22">
        <f>VLOOKUP($B23,ESTIMATES!$C$18:$BS$290,48,FALSE)</f>
        <v>10173.355</v>
      </c>
      <c r="R23" s="22">
        <f>VLOOKUP($B23,ESTIMATES!$C$18:$BS$290,49,FALSE)</f>
        <v>10142.308000000001</v>
      </c>
      <c r="S23" s="22">
        <f>VLOOKUP($B23,ESTIMATES!$C$18:$BS$290,50,FALSE)</f>
        <v>10109.072</v>
      </c>
      <c r="T23" s="22">
        <f>VLOOKUP($B23,ESTIMATES!$C$18:$BS$290,51,FALSE)</f>
        <v>10073.061</v>
      </c>
      <c r="U23" s="22">
        <f>VLOOKUP($B23,ESTIMATES!$C$18:$BS$290,52,FALSE)</f>
        <v>10033.061</v>
      </c>
      <c r="V23" s="22">
        <f>VLOOKUP($B23,ESTIMATES!$C$18:$BS$290,53,FALSE)</f>
        <v>9986.9330000000009</v>
      </c>
      <c r="W23" s="22">
        <f>VLOOKUP($B23,ESTIMATES!$C$18:$BS$290,54,FALSE)</f>
        <v>9933.6090000000004</v>
      </c>
      <c r="X23" s="22">
        <f>VLOOKUP($B23,ESTIMATES!$C$18:$BS$290,55,FALSE)</f>
        <v>9872.9609999999993</v>
      </c>
      <c r="Y23" s="22">
        <f>VLOOKUP($B23,ESTIMATES!$C$18:$BS$290,56,FALSE)</f>
        <v>9807.1319999999996</v>
      </c>
      <c r="Z23" s="22">
        <f>VLOOKUP($B23,ESTIMATES!$C$18:$BS$290,57,FALSE)</f>
        <v>9740.0540000000001</v>
      </c>
      <c r="AA23" s="22">
        <f>VLOOKUP($B23,ESTIMATES!$C$18:$BS$290,58,FALSE)</f>
        <v>9676.902</v>
      </c>
      <c r="AB23" s="22">
        <f>VLOOKUP($B23,ESTIMATES!$C$18:$BS$290,59,FALSE)</f>
        <v>9621.5429999999997</v>
      </c>
      <c r="AC23" s="22">
        <f>VLOOKUP($B23,ESTIMATES!$C$18:$BS$290,60,FALSE)</f>
        <v>9575.0429999999997</v>
      </c>
      <c r="AD23" s="22">
        <f>VLOOKUP($B23,ESTIMATES!$C$18:$BS$290,61,FALSE)</f>
        <v>9536.8639999999996</v>
      </c>
      <c r="AE23" s="22">
        <f>VLOOKUP($B23,ESTIMATES!$C$18:$BS$290,62,FALSE)</f>
        <v>9507.3310000000001</v>
      </c>
      <c r="AF23" s="22">
        <f>VLOOKUP($B23,ESTIMATES!$C$18:$BS$290,63,FALSE)</f>
        <v>9486.2389999999996</v>
      </c>
      <c r="AG23" s="22">
        <f>VLOOKUP($B23,ESTIMATES!$C$18:$BS$290,64,FALSE)</f>
        <v>9473.0709999999999</v>
      </c>
      <c r="AH23" s="22">
        <f>VLOOKUP($B23,ESTIMATES!$C$18:$BS$290,65,FALSE)</f>
        <v>9468.5</v>
      </c>
      <c r="AI23" s="22">
        <f>VLOOKUP($B23,ESTIMATES!$C$18:$BS$290,66,FALSE)</f>
        <v>9471.73</v>
      </c>
      <c r="AJ23" s="22">
        <f>VLOOKUP($B23,ESTIMATES!$C$18:$BS$290,67,FALSE)</f>
        <v>9478.902</v>
      </c>
      <c r="AK23" s="22">
        <f>VLOOKUP($B23,ESTIMATES!$C$18:$BS$290,68,FALSE)</f>
        <v>9484.8510000000006</v>
      </c>
      <c r="AL23" s="22">
        <f>VLOOKUP($B23,ESTIMATES!$C$18:$BS$290,69,FALSE)</f>
        <v>9485.7720000000008</v>
      </c>
      <c r="AM23">
        <f>VLOOKUP($B23,'MEDIUM VARIANT'!$C$18:$AE$290,5,FALSE)</f>
        <v>9480.0419999999995</v>
      </c>
      <c r="AN23">
        <f>VLOOKUP($B23,'MEDIUM VARIANT'!$C$18:$AE$290,6,FALSE)</f>
        <v>9468.3379999999997</v>
      </c>
      <c r="AO23">
        <f>VLOOKUP($B23,'MEDIUM VARIANT'!$C$18:$AE$290,7,FALSE)</f>
        <v>9452.1129999999994</v>
      </c>
      <c r="AP23">
        <f>VLOOKUP($B23,'MEDIUM VARIANT'!$C$18:$AE$290,8,FALSE)</f>
        <v>9433.8739999999998</v>
      </c>
      <c r="AQ23">
        <f>VLOOKUP($B23,'MEDIUM VARIANT'!$C$18:$AE$290,9,FALSE)</f>
        <v>9415.4310000000005</v>
      </c>
      <c r="AR23">
        <f>VLOOKUP($B23,'MEDIUM VARIANT'!$C$18:$AE$290,10,FALSE)</f>
        <v>9397.0499999999993</v>
      </c>
      <c r="AS23">
        <f>VLOOKUP($B23,'MEDIUM VARIANT'!$C$18:$AE$290,11,FALSE)</f>
        <v>9377.93</v>
      </c>
      <c r="AT23">
        <f>VLOOKUP($B23,'MEDIUM VARIANT'!$C$18:$AE$290,12,FALSE)</f>
        <v>9357.6810000000005</v>
      </c>
      <c r="AU23">
        <f>VLOOKUP($B23,'MEDIUM VARIANT'!$C$18:$AE$290,13,FALSE)</f>
        <v>9335.64</v>
      </c>
      <c r="AV23">
        <f>VLOOKUP($B23,'MEDIUM VARIANT'!$C$18:$AE$290,14,FALSE)</f>
        <v>9311.3799999999992</v>
      </c>
      <c r="AW23">
        <f>VLOOKUP($B23,'MEDIUM VARIANT'!$C$18:$AE$290,15,FALSE)</f>
        <v>9284.893</v>
      </c>
      <c r="AX23">
        <f>VLOOKUP($B23,'MEDIUM VARIANT'!$C$18:$AE$290,16,FALSE)</f>
        <v>9256.5120000000006</v>
      </c>
      <c r="AY23">
        <f>VLOOKUP($B23,'MEDIUM VARIANT'!$C$18:$AE$290,17,FALSE)</f>
        <v>9226.5079999999998</v>
      </c>
      <c r="AZ23">
        <f>VLOOKUP($B23,'MEDIUM VARIANT'!$C$18:$AE$290,18,FALSE)</f>
        <v>9195.2659999999996</v>
      </c>
      <c r="BA23">
        <f>VLOOKUP($B23,'MEDIUM VARIANT'!$C$18:$AE$290,19,FALSE)</f>
        <v>9163.1180000000004</v>
      </c>
      <c r="BB23">
        <f>VLOOKUP($B23,'MEDIUM VARIANT'!$C$18:$AE$290,20,FALSE)</f>
        <v>9130.2060000000001</v>
      </c>
      <c r="BC23">
        <f>VLOOKUP($B23,'MEDIUM VARIANT'!$C$18:$AE$290,21,FALSE)</f>
        <v>9096.6489999999994</v>
      </c>
      <c r="BD23">
        <f>VLOOKUP($B23,'MEDIUM VARIANT'!$C$18:$AE$290,22,FALSE)</f>
        <v>9062.76</v>
      </c>
      <c r="BE23">
        <f>VLOOKUP($B23,'MEDIUM VARIANT'!$C$18:$AE$290,23,FALSE)</f>
        <v>9028.9259999999995</v>
      </c>
      <c r="BF23">
        <f>VLOOKUP($B23,'MEDIUM VARIANT'!$C$18:$AE$290,24,FALSE)</f>
        <v>8995.4259999999995</v>
      </c>
      <c r="BG23">
        <f>VLOOKUP($B23,'MEDIUM VARIANT'!$C$18:$AE$290,25,FALSE)</f>
        <v>8962.43</v>
      </c>
      <c r="BH23">
        <f>VLOOKUP($B23,'MEDIUM VARIANT'!$C$18:$AE$290,26,FALSE)</f>
        <v>8930.01</v>
      </c>
      <c r="BI23">
        <f>VLOOKUP($B23,'MEDIUM VARIANT'!$C$18:$AE$290,27,FALSE)</f>
        <v>8898.2970000000005</v>
      </c>
      <c r="BJ23">
        <f>VLOOKUP($B23,'MEDIUM VARIANT'!$C$18:$AE$290,28,FALSE)</f>
        <v>8867.3770000000004</v>
      </c>
      <c r="BK23">
        <f>VLOOKUP($B23,'MEDIUM VARIANT'!$C$18:$AE$290,29,FALSE)</f>
        <v>8837.3369999999995</v>
      </c>
      <c r="BL23">
        <f>VLOOKUP($B23,'MEDIUM VARIANT'!$C$18:$AE$290,29,FALSE)</f>
        <v>8837.3369999999995</v>
      </c>
      <c r="BM23">
        <f>VLOOKUP($B23,'MEDIUM VARIANT'!$C$18:$AE$290,29,FALSE)</f>
        <v>8837.3369999999995</v>
      </c>
      <c r="BN23">
        <f>VLOOKUP($B23,'MEDIUM VARIANT'!$C$18:$AE$290,29,FALSE)</f>
        <v>8837.3369999999995</v>
      </c>
      <c r="BO23">
        <f>VLOOKUP($B23,'MEDIUM VARIANT'!$C$18:$AE$290,29,FALSE)</f>
        <v>8837.3369999999995</v>
      </c>
      <c r="BP23">
        <f>VLOOKUP($B23,'MEDIUM VARIANT'!$C$18:$AE$290,29,FALSE)</f>
        <v>8837.3369999999995</v>
      </c>
      <c r="BQ23">
        <f>VLOOKUP($B23,'MEDIUM VARIANT'!$C$18:$AE$290,29,FALSE)</f>
        <v>8837.3369999999995</v>
      </c>
      <c r="BR23">
        <f>VLOOKUP($B23,'MEDIUM VARIANT'!$C$18:$AE$290,29,FALSE)</f>
        <v>8837.3369999999995</v>
      </c>
      <c r="BS23">
        <f>VLOOKUP($B23,'MEDIUM VARIANT'!$C$18:$AE$290,29,FALSE)</f>
        <v>8837.3369999999995</v>
      </c>
      <c r="BT23">
        <f>VLOOKUP($B23,'MEDIUM VARIANT'!$C$18:$AE$290,29,FALSE)</f>
        <v>8837.3369999999995</v>
      </c>
      <c r="BU23">
        <f>VLOOKUP($B23,'MEDIUM VARIANT'!$C$18:$AE$290,29,FALSE)</f>
        <v>8837.3369999999995</v>
      </c>
    </row>
    <row r="24" spans="1:73" ht="11.4" x14ac:dyDescent="0.2">
      <c r="A24" t="str">
        <f>VLOOKUP(B24,Codes_ISO!A$2:C$270,3,FALSE)</f>
        <v>BE</v>
      </c>
      <c r="B24" s="3" t="s">
        <v>241</v>
      </c>
      <c r="C24" s="22">
        <f>VLOOKUP($B24,ESTIMATES!$C$18:$BS$290,34,FALSE)</f>
        <v>9868.9950000000008</v>
      </c>
      <c r="D24" s="22">
        <f>VLOOKUP($B24,ESTIMATES!$C$18:$BS$290,35,FALSE)</f>
        <v>9880.5920000000006</v>
      </c>
      <c r="E24" s="22">
        <f>VLOOKUP($B24,ESTIMATES!$C$18:$BS$290,36,FALSE)</f>
        <v>9889.8240000000005</v>
      </c>
      <c r="F24" s="22">
        <f>VLOOKUP($B24,ESTIMATES!$C$18:$BS$290,37,FALSE)</f>
        <v>9897.8799999999992</v>
      </c>
      <c r="G24" s="22">
        <f>VLOOKUP($B24,ESTIMATES!$C$18:$BS$290,38,FALSE)</f>
        <v>9906.3709999999992</v>
      </c>
      <c r="H24" s="22">
        <f>VLOOKUP($B24,ESTIMATES!$C$18:$BS$290,39,FALSE)</f>
        <v>9916.5779999999995</v>
      </c>
      <c r="I24" s="22">
        <f>VLOOKUP($B24,ESTIMATES!$C$18:$BS$290,40,FALSE)</f>
        <v>9928.5419999999995</v>
      </c>
      <c r="J24" s="22">
        <f>VLOOKUP($B24,ESTIMATES!$C$18:$BS$290,41,FALSE)</f>
        <v>9942.2890000000007</v>
      </c>
      <c r="K24" s="22">
        <f>VLOOKUP($B24,ESTIMATES!$C$18:$BS$290,42,FALSE)</f>
        <v>9959.02</v>
      </c>
      <c r="L24" s="22">
        <f>VLOOKUP($B24,ESTIMATES!$C$18:$BS$290,43,FALSE)</f>
        <v>9980.1759999999995</v>
      </c>
      <c r="M24" s="22">
        <f>VLOOKUP($B24,ESTIMATES!$C$18:$BS$290,44,FALSE)</f>
        <v>10006.544</v>
      </c>
      <c r="N24" s="22">
        <f>VLOOKUP($B24,ESTIMATES!$C$18:$BS$290,45,FALSE)</f>
        <v>10039.445</v>
      </c>
      <c r="O24" s="22">
        <f>VLOOKUP($B24,ESTIMATES!$C$18:$BS$290,46,FALSE)</f>
        <v>10078.101000000001</v>
      </c>
      <c r="P24" s="22">
        <f>VLOOKUP($B24,ESTIMATES!$C$18:$BS$290,47,FALSE)</f>
        <v>10118.674000000001</v>
      </c>
      <c r="Q24" s="22">
        <f>VLOOKUP($B24,ESTIMATES!$C$18:$BS$290,48,FALSE)</f>
        <v>10155.919</v>
      </c>
      <c r="R24" s="22">
        <f>VLOOKUP($B24,ESTIMATES!$C$18:$BS$290,49,FALSE)</f>
        <v>10186.305</v>
      </c>
      <c r="S24" s="22">
        <f>VLOOKUP($B24,ESTIMATES!$C$18:$BS$290,50,FALSE)</f>
        <v>10208.275</v>
      </c>
      <c r="T24" s="22">
        <f>VLOOKUP($B24,ESTIMATES!$C$18:$BS$290,51,FALSE)</f>
        <v>10223.789000000001</v>
      </c>
      <c r="U24" s="22">
        <f>VLOOKUP($B24,ESTIMATES!$C$18:$BS$290,52,FALSE)</f>
        <v>10237.299000000001</v>
      </c>
      <c r="V24" s="22">
        <f>VLOOKUP($B24,ESTIMATES!$C$18:$BS$290,53,FALSE)</f>
        <v>10255.16</v>
      </c>
      <c r="W24" s="22">
        <f>VLOOKUP($B24,ESTIMATES!$C$18:$BS$290,54,FALSE)</f>
        <v>10282.032999999999</v>
      </c>
      <c r="X24" s="22">
        <f>VLOOKUP($B24,ESTIMATES!$C$18:$BS$290,55,FALSE)</f>
        <v>10319.019</v>
      </c>
      <c r="Y24" s="22">
        <f>VLOOKUP($B24,ESTIMATES!$C$18:$BS$290,56,FALSE)</f>
        <v>10364.885</v>
      </c>
      <c r="Z24" s="22">
        <f>VLOOKUP($B24,ESTIMATES!$C$18:$BS$290,57,FALSE)</f>
        <v>10419.031999999999</v>
      </c>
      <c r="AA24" s="22">
        <f>VLOOKUP($B24,ESTIMATES!$C$18:$BS$290,58,FALSE)</f>
        <v>10480.117</v>
      </c>
      <c r="AB24" s="22">
        <f>VLOOKUP($B24,ESTIMATES!$C$18:$BS$290,59,FALSE)</f>
        <v>10546.886</v>
      </c>
      <c r="AC24" s="22">
        <f>VLOOKUP($B24,ESTIMATES!$C$18:$BS$290,60,FALSE)</f>
        <v>10619.566999999999</v>
      </c>
      <c r="AD24" s="22">
        <f>VLOOKUP($B24,ESTIMATES!$C$18:$BS$290,61,FALSE)</f>
        <v>10697.834999999999</v>
      </c>
      <c r="AE24" s="22">
        <f>VLOOKUP($B24,ESTIMATES!$C$18:$BS$290,62,FALSE)</f>
        <v>10779.173000000001</v>
      </c>
      <c r="AF24" s="22">
        <f>VLOOKUP($B24,ESTIMATES!$C$18:$BS$290,63,FALSE)</f>
        <v>10860.29</v>
      </c>
      <c r="AG24" s="22">
        <f>VLOOKUP($B24,ESTIMATES!$C$18:$BS$290,64,FALSE)</f>
        <v>10938.739</v>
      </c>
      <c r="AH24" s="22">
        <f>VLOOKUP($B24,ESTIMATES!$C$18:$BS$290,65,FALSE)</f>
        <v>11013.083000000001</v>
      </c>
      <c r="AI24" s="22">
        <f>VLOOKUP($B24,ESTIMATES!$C$18:$BS$290,66,FALSE)</f>
        <v>11083.55</v>
      </c>
      <c r="AJ24" s="22">
        <f>VLOOKUP($B24,ESTIMATES!$C$18:$BS$290,67,FALSE)</f>
        <v>11151.512000000001</v>
      </c>
      <c r="AK24" s="22">
        <f>VLOOKUP($B24,ESTIMATES!$C$18:$BS$290,68,FALSE)</f>
        <v>11219.161</v>
      </c>
      <c r="AL24" s="22">
        <f>VLOOKUP($B24,ESTIMATES!$C$18:$BS$290,69,FALSE)</f>
        <v>11287.94</v>
      </c>
      <c r="AM24">
        <f>VLOOKUP($B24,'MEDIUM VARIANT'!$C$18:$AE$290,5,FALSE)</f>
        <v>11358.379000000001</v>
      </c>
      <c r="AN24">
        <f>VLOOKUP($B24,'MEDIUM VARIANT'!$C$18:$AE$290,6,FALSE)</f>
        <v>11429.335999999999</v>
      </c>
      <c r="AO24">
        <f>VLOOKUP($B24,'MEDIUM VARIANT'!$C$18:$AE$290,7,FALSE)</f>
        <v>11498.519</v>
      </c>
      <c r="AP24">
        <f>VLOOKUP($B24,'MEDIUM VARIANT'!$C$18:$AE$290,8,FALSE)</f>
        <v>11562.784</v>
      </c>
      <c r="AQ24">
        <f>VLOOKUP($B24,'MEDIUM VARIANT'!$C$18:$AE$290,9,FALSE)</f>
        <v>11619.972</v>
      </c>
      <c r="AR24">
        <f>VLOOKUP($B24,'MEDIUM VARIANT'!$C$18:$AE$290,10,FALSE)</f>
        <v>11669.155000000001</v>
      </c>
      <c r="AS24">
        <f>VLOOKUP($B24,'MEDIUM VARIANT'!$C$18:$AE$290,11,FALSE)</f>
        <v>11711.335999999999</v>
      </c>
      <c r="AT24">
        <f>VLOOKUP($B24,'MEDIUM VARIANT'!$C$18:$AE$290,12,FALSE)</f>
        <v>11748.557000000001</v>
      </c>
      <c r="AU24">
        <f>VLOOKUP($B24,'MEDIUM VARIANT'!$C$18:$AE$290,13,FALSE)</f>
        <v>11783.859</v>
      </c>
      <c r="AV24">
        <f>VLOOKUP($B24,'MEDIUM VARIANT'!$C$18:$AE$290,14,FALSE)</f>
        <v>11819.486999999999</v>
      </c>
      <c r="AW24">
        <f>VLOOKUP($B24,'MEDIUM VARIANT'!$C$18:$AE$290,15,FALSE)</f>
        <v>11856.107</v>
      </c>
      <c r="AX24">
        <f>VLOOKUP($B24,'MEDIUM VARIANT'!$C$18:$AE$290,16,FALSE)</f>
        <v>11893.179</v>
      </c>
      <c r="AY24">
        <f>VLOOKUP($B24,'MEDIUM VARIANT'!$C$18:$AE$290,17,FALSE)</f>
        <v>11930.295</v>
      </c>
      <c r="AZ24">
        <f>VLOOKUP($B24,'MEDIUM VARIANT'!$C$18:$AE$290,18,FALSE)</f>
        <v>11966.633</v>
      </c>
      <c r="BA24">
        <f>VLOOKUP($B24,'MEDIUM VARIANT'!$C$18:$AE$290,19,FALSE)</f>
        <v>12001.593999999999</v>
      </c>
      <c r="BB24">
        <f>VLOOKUP($B24,'MEDIUM VARIANT'!$C$18:$AE$290,20,FALSE)</f>
        <v>12035.2</v>
      </c>
      <c r="BC24">
        <f>VLOOKUP($B24,'MEDIUM VARIANT'!$C$18:$AE$290,21,FALSE)</f>
        <v>12067.775</v>
      </c>
      <c r="BD24">
        <f>VLOOKUP($B24,'MEDIUM VARIANT'!$C$18:$AE$290,22,FALSE)</f>
        <v>12099.35</v>
      </c>
      <c r="BE24">
        <f>VLOOKUP($B24,'MEDIUM VARIANT'!$C$18:$AE$290,23,FALSE)</f>
        <v>12129.97</v>
      </c>
      <c r="BF24">
        <f>VLOOKUP($B24,'MEDIUM VARIANT'!$C$18:$AE$290,24,FALSE)</f>
        <v>12159.663</v>
      </c>
      <c r="BG24">
        <f>VLOOKUP($B24,'MEDIUM VARIANT'!$C$18:$AE$290,25,FALSE)</f>
        <v>12188.44</v>
      </c>
      <c r="BH24">
        <f>VLOOKUP($B24,'MEDIUM VARIANT'!$C$18:$AE$290,26,FALSE)</f>
        <v>12216.266</v>
      </c>
      <c r="BI24">
        <f>VLOOKUP($B24,'MEDIUM VARIANT'!$C$18:$AE$290,27,FALSE)</f>
        <v>12243.125</v>
      </c>
      <c r="BJ24">
        <f>VLOOKUP($B24,'MEDIUM VARIANT'!$C$18:$AE$290,28,FALSE)</f>
        <v>12269.005999999999</v>
      </c>
      <c r="BK24">
        <f>VLOOKUP($B24,'MEDIUM VARIANT'!$C$18:$AE$290,29,FALSE)</f>
        <v>12293.88</v>
      </c>
      <c r="BL24">
        <f>VLOOKUP($B24,'MEDIUM VARIANT'!$C$18:$AE$290,29,FALSE)</f>
        <v>12293.88</v>
      </c>
      <c r="BM24">
        <f>VLOOKUP($B24,'MEDIUM VARIANT'!$C$18:$AE$290,29,FALSE)</f>
        <v>12293.88</v>
      </c>
      <c r="BN24">
        <f>VLOOKUP($B24,'MEDIUM VARIANT'!$C$18:$AE$290,29,FALSE)</f>
        <v>12293.88</v>
      </c>
      <c r="BO24">
        <f>VLOOKUP($B24,'MEDIUM VARIANT'!$C$18:$AE$290,29,FALSE)</f>
        <v>12293.88</v>
      </c>
      <c r="BP24">
        <f>VLOOKUP($B24,'MEDIUM VARIANT'!$C$18:$AE$290,29,FALSE)</f>
        <v>12293.88</v>
      </c>
      <c r="BQ24">
        <f>VLOOKUP($B24,'MEDIUM VARIANT'!$C$18:$AE$290,29,FALSE)</f>
        <v>12293.88</v>
      </c>
      <c r="BR24">
        <f>VLOOKUP($B24,'MEDIUM VARIANT'!$C$18:$AE$290,29,FALSE)</f>
        <v>12293.88</v>
      </c>
      <c r="BS24">
        <f>VLOOKUP($B24,'MEDIUM VARIANT'!$C$18:$AE$290,29,FALSE)</f>
        <v>12293.88</v>
      </c>
      <c r="BT24">
        <f>VLOOKUP($B24,'MEDIUM VARIANT'!$C$18:$AE$290,29,FALSE)</f>
        <v>12293.88</v>
      </c>
      <c r="BU24">
        <f>VLOOKUP($B24,'MEDIUM VARIANT'!$C$18:$AE$290,29,FALSE)</f>
        <v>12293.88</v>
      </c>
    </row>
    <row r="25" spans="1:73" ht="11.4" x14ac:dyDescent="0.2">
      <c r="A25" t="str">
        <f>VLOOKUP(B25,Codes_ISO!A$2:C$270,3,FALSE)</f>
        <v>BZ</v>
      </c>
      <c r="B25" s="3" t="s">
        <v>277</v>
      </c>
      <c r="C25" s="22">
        <f>VLOOKUP($B25,ESTIMATES!$C$18:$BS$290,34,FALSE)</f>
        <v>144.155</v>
      </c>
      <c r="D25" s="22">
        <f>VLOOKUP($B25,ESTIMATES!$C$18:$BS$290,35,FALSE)</f>
        <v>147.566</v>
      </c>
      <c r="E25" s="22">
        <f>VLOOKUP($B25,ESTIMATES!$C$18:$BS$290,36,FALSE)</f>
        <v>151.5</v>
      </c>
      <c r="F25" s="22">
        <f>VLOOKUP($B25,ESTIMATES!$C$18:$BS$290,37,FALSE)</f>
        <v>155.822</v>
      </c>
      <c r="G25" s="22">
        <f>VLOOKUP($B25,ESTIMATES!$C$18:$BS$290,38,FALSE)</f>
        <v>160.34700000000001</v>
      </c>
      <c r="H25" s="22">
        <f>VLOOKUP($B25,ESTIMATES!$C$18:$BS$290,39,FALSE)</f>
        <v>164.92099999999999</v>
      </c>
      <c r="I25" s="22">
        <f>VLOOKUP($B25,ESTIMATES!$C$18:$BS$290,40,FALSE)</f>
        <v>169.56800000000001</v>
      </c>
      <c r="J25" s="22">
        <f>VLOOKUP($B25,ESTIMATES!$C$18:$BS$290,41,FALSE)</f>
        <v>174.32</v>
      </c>
      <c r="K25" s="22">
        <f>VLOOKUP($B25,ESTIMATES!$C$18:$BS$290,42,FALSE)</f>
        <v>179.02799999999999</v>
      </c>
      <c r="L25" s="22">
        <f>VLOOKUP($B25,ESTIMATES!$C$18:$BS$290,43,FALSE)</f>
        <v>183.46899999999999</v>
      </c>
      <c r="M25" s="22">
        <f>VLOOKUP($B25,ESTIMATES!$C$18:$BS$290,44,FALSE)</f>
        <v>187.55199999999999</v>
      </c>
      <c r="N25" s="22">
        <f>VLOOKUP($B25,ESTIMATES!$C$18:$BS$290,45,FALSE)</f>
        <v>191.126</v>
      </c>
      <c r="O25" s="22">
        <f>VLOOKUP($B25,ESTIMATES!$C$18:$BS$290,46,FALSE)</f>
        <v>194.31700000000001</v>
      </c>
      <c r="P25" s="22">
        <f>VLOOKUP($B25,ESTIMATES!$C$18:$BS$290,47,FALSE)</f>
        <v>197.61600000000001</v>
      </c>
      <c r="Q25" s="22">
        <f>VLOOKUP($B25,ESTIMATES!$C$18:$BS$290,48,FALSE)</f>
        <v>201.67400000000001</v>
      </c>
      <c r="R25" s="22">
        <f>VLOOKUP($B25,ESTIMATES!$C$18:$BS$290,49,FALSE)</f>
        <v>206.96299999999999</v>
      </c>
      <c r="S25" s="22">
        <f>VLOOKUP($B25,ESTIMATES!$C$18:$BS$290,50,FALSE)</f>
        <v>213.67599999999999</v>
      </c>
      <c r="T25" s="22">
        <f>VLOOKUP($B25,ESTIMATES!$C$18:$BS$290,51,FALSE)</f>
        <v>221.60599999999999</v>
      </c>
      <c r="U25" s="22">
        <f>VLOOKUP($B25,ESTIMATES!$C$18:$BS$290,52,FALSE)</f>
        <v>230.28399999999999</v>
      </c>
      <c r="V25" s="22">
        <f>VLOOKUP($B25,ESTIMATES!$C$18:$BS$290,53,FALSE)</f>
        <v>239.02600000000001</v>
      </c>
      <c r="W25" s="22">
        <f>VLOOKUP($B25,ESTIMATES!$C$18:$BS$290,54,FALSE)</f>
        <v>247.315</v>
      </c>
      <c r="X25" s="22">
        <f>VLOOKUP($B25,ESTIMATES!$C$18:$BS$290,55,FALSE)</f>
        <v>254.98400000000001</v>
      </c>
      <c r="Y25" s="22">
        <f>VLOOKUP($B25,ESTIMATES!$C$18:$BS$290,56,FALSE)</f>
        <v>262.20600000000002</v>
      </c>
      <c r="Z25" s="22">
        <f>VLOOKUP($B25,ESTIMATES!$C$18:$BS$290,57,FALSE)</f>
        <v>269.13</v>
      </c>
      <c r="AA25" s="22">
        <f>VLOOKUP($B25,ESTIMATES!$C$18:$BS$290,58,FALSE)</f>
        <v>276.089</v>
      </c>
      <c r="AB25" s="22">
        <f>VLOOKUP($B25,ESTIMATES!$C$18:$BS$290,59,FALSE)</f>
        <v>283.27699999999999</v>
      </c>
      <c r="AC25" s="22">
        <f>VLOOKUP($B25,ESTIMATES!$C$18:$BS$290,60,FALSE)</f>
        <v>290.74700000000001</v>
      </c>
      <c r="AD25" s="22">
        <f>VLOOKUP($B25,ESTIMATES!$C$18:$BS$290,61,FALSE)</f>
        <v>298.40699999999998</v>
      </c>
      <c r="AE25" s="22">
        <f>VLOOKUP($B25,ESTIMATES!$C$18:$BS$290,62,FALSE)</f>
        <v>306.16500000000002</v>
      </c>
      <c r="AF25" s="22">
        <f>VLOOKUP($B25,ESTIMATES!$C$18:$BS$290,63,FALSE)</f>
        <v>313.92899999999997</v>
      </c>
      <c r="AG25" s="22">
        <f>VLOOKUP($B25,ESTIMATES!$C$18:$BS$290,64,FALSE)</f>
        <v>321.608</v>
      </c>
      <c r="AH25" s="22">
        <f>VLOOKUP($B25,ESTIMATES!$C$18:$BS$290,65,FALSE)</f>
        <v>329.19200000000001</v>
      </c>
      <c r="AI25" s="22">
        <f>VLOOKUP($B25,ESTIMATES!$C$18:$BS$290,66,FALSE)</f>
        <v>336.70100000000002</v>
      </c>
      <c r="AJ25" s="22">
        <f>VLOOKUP($B25,ESTIMATES!$C$18:$BS$290,67,FALSE)</f>
        <v>344.18099999999998</v>
      </c>
      <c r="AK25" s="22">
        <f>VLOOKUP($B25,ESTIMATES!$C$18:$BS$290,68,FALSE)</f>
        <v>351.69400000000002</v>
      </c>
      <c r="AL25" s="22">
        <f>VLOOKUP($B25,ESTIMATES!$C$18:$BS$290,69,FALSE)</f>
        <v>359.28800000000001</v>
      </c>
      <c r="AM25">
        <f>VLOOKUP($B25,'MEDIUM VARIANT'!$C$18:$AE$290,5,FALSE)</f>
        <v>366.95400000000001</v>
      </c>
      <c r="AN25">
        <f>VLOOKUP($B25,'MEDIUM VARIANT'!$C$18:$AE$290,6,FALSE)</f>
        <v>374.68099999999998</v>
      </c>
      <c r="AO25">
        <f>VLOOKUP($B25,'MEDIUM VARIANT'!$C$18:$AE$290,7,FALSE)</f>
        <v>382.44400000000002</v>
      </c>
      <c r="AP25">
        <f>VLOOKUP($B25,'MEDIUM VARIANT'!$C$18:$AE$290,8,FALSE)</f>
        <v>390.23099999999999</v>
      </c>
      <c r="AQ25">
        <f>VLOOKUP($B25,'MEDIUM VARIANT'!$C$18:$AE$290,9,FALSE)</f>
        <v>398.00700000000001</v>
      </c>
      <c r="AR25">
        <f>VLOOKUP($B25,'MEDIUM VARIANT'!$C$18:$AE$290,10,FALSE)</f>
        <v>405.76499999999999</v>
      </c>
      <c r="AS25">
        <f>VLOOKUP($B25,'MEDIUM VARIANT'!$C$18:$AE$290,11,FALSE)</f>
        <v>413.50900000000001</v>
      </c>
      <c r="AT25">
        <f>VLOOKUP($B25,'MEDIUM VARIANT'!$C$18:$AE$290,12,FALSE)</f>
        <v>421.21</v>
      </c>
      <c r="AU25">
        <f>VLOOKUP($B25,'MEDIUM VARIANT'!$C$18:$AE$290,13,FALSE)</f>
        <v>428.84699999999998</v>
      </c>
      <c r="AV25">
        <f>VLOOKUP($B25,'MEDIUM VARIANT'!$C$18:$AE$290,14,FALSE)</f>
        <v>436.39800000000002</v>
      </c>
      <c r="AW25">
        <f>VLOOKUP($B25,'MEDIUM VARIANT'!$C$18:$AE$290,15,FALSE)</f>
        <v>443.86500000000001</v>
      </c>
      <c r="AX25">
        <f>VLOOKUP($B25,'MEDIUM VARIANT'!$C$18:$AE$290,16,FALSE)</f>
        <v>451.221</v>
      </c>
      <c r="AY25">
        <f>VLOOKUP($B25,'MEDIUM VARIANT'!$C$18:$AE$290,17,FALSE)</f>
        <v>458.47199999999998</v>
      </c>
      <c r="AZ25">
        <f>VLOOKUP($B25,'MEDIUM VARIANT'!$C$18:$AE$290,18,FALSE)</f>
        <v>465.64</v>
      </c>
      <c r="BA25">
        <f>VLOOKUP($B25,'MEDIUM VARIANT'!$C$18:$AE$290,19,FALSE)</f>
        <v>472.702</v>
      </c>
      <c r="BB25">
        <f>VLOOKUP($B25,'MEDIUM VARIANT'!$C$18:$AE$290,20,FALSE)</f>
        <v>479.67200000000003</v>
      </c>
      <c r="BC25">
        <f>VLOOKUP($B25,'MEDIUM VARIANT'!$C$18:$AE$290,21,FALSE)</f>
        <v>486.54399999999998</v>
      </c>
      <c r="BD25">
        <f>VLOOKUP($B25,'MEDIUM VARIANT'!$C$18:$AE$290,22,FALSE)</f>
        <v>493.31200000000001</v>
      </c>
      <c r="BE25">
        <f>VLOOKUP($B25,'MEDIUM VARIANT'!$C$18:$AE$290,23,FALSE)</f>
        <v>499.96800000000002</v>
      </c>
      <c r="BF25">
        <f>VLOOKUP($B25,'MEDIUM VARIANT'!$C$18:$AE$290,24,FALSE)</f>
        <v>506.51100000000002</v>
      </c>
      <c r="BG25">
        <f>VLOOKUP($B25,'MEDIUM VARIANT'!$C$18:$AE$290,25,FALSE)</f>
        <v>512.94500000000005</v>
      </c>
      <c r="BH25">
        <f>VLOOKUP($B25,'MEDIUM VARIANT'!$C$18:$AE$290,26,FALSE)</f>
        <v>519.274</v>
      </c>
      <c r="BI25">
        <f>VLOOKUP($B25,'MEDIUM VARIANT'!$C$18:$AE$290,27,FALSE)</f>
        <v>525.48900000000003</v>
      </c>
      <c r="BJ25">
        <f>VLOOKUP($B25,'MEDIUM VARIANT'!$C$18:$AE$290,28,FALSE)</f>
        <v>531.60500000000002</v>
      </c>
      <c r="BK25">
        <f>VLOOKUP($B25,'MEDIUM VARIANT'!$C$18:$AE$290,29,FALSE)</f>
        <v>537.62099999999998</v>
      </c>
      <c r="BL25">
        <f>VLOOKUP($B25,'MEDIUM VARIANT'!$C$18:$AE$290,29,FALSE)</f>
        <v>537.62099999999998</v>
      </c>
      <c r="BM25">
        <f>VLOOKUP($B25,'MEDIUM VARIANT'!$C$18:$AE$290,29,FALSE)</f>
        <v>537.62099999999998</v>
      </c>
      <c r="BN25">
        <f>VLOOKUP($B25,'MEDIUM VARIANT'!$C$18:$AE$290,29,FALSE)</f>
        <v>537.62099999999998</v>
      </c>
      <c r="BO25">
        <f>VLOOKUP($B25,'MEDIUM VARIANT'!$C$18:$AE$290,29,FALSE)</f>
        <v>537.62099999999998</v>
      </c>
      <c r="BP25">
        <f>VLOOKUP($B25,'MEDIUM VARIANT'!$C$18:$AE$290,29,FALSE)</f>
        <v>537.62099999999998</v>
      </c>
      <c r="BQ25">
        <f>VLOOKUP($B25,'MEDIUM VARIANT'!$C$18:$AE$290,29,FALSE)</f>
        <v>537.62099999999998</v>
      </c>
      <c r="BR25">
        <f>VLOOKUP($B25,'MEDIUM VARIANT'!$C$18:$AE$290,29,FALSE)</f>
        <v>537.62099999999998</v>
      </c>
      <c r="BS25">
        <f>VLOOKUP($B25,'MEDIUM VARIANT'!$C$18:$AE$290,29,FALSE)</f>
        <v>537.62099999999998</v>
      </c>
      <c r="BT25">
        <f>VLOOKUP($B25,'MEDIUM VARIANT'!$C$18:$AE$290,29,FALSE)</f>
        <v>537.62099999999998</v>
      </c>
      <c r="BU25">
        <f>VLOOKUP($B25,'MEDIUM VARIANT'!$C$18:$AE$290,29,FALSE)</f>
        <v>537.62099999999998</v>
      </c>
    </row>
    <row r="26" spans="1:73" ht="11.4" x14ac:dyDescent="0.2">
      <c r="A26" t="str">
        <f>VLOOKUP(B26,Codes_ISO!A$2:C$270,3,FALSE)</f>
        <v>BJ</v>
      </c>
      <c r="B26" s="3" t="s">
        <v>123</v>
      </c>
      <c r="C26" s="22">
        <f>VLOOKUP($B26,ESTIMATES!$C$18:$BS$290,34,FALSE)</f>
        <v>3717.165</v>
      </c>
      <c r="D26" s="22">
        <f>VLOOKUP($B26,ESTIMATES!$C$18:$BS$290,35,FALSE)</f>
        <v>3820.1280000000002</v>
      </c>
      <c r="E26" s="22">
        <f>VLOOKUP($B26,ESTIMATES!$C$18:$BS$290,36,FALSE)</f>
        <v>3927.7139999999999</v>
      </c>
      <c r="F26" s="22">
        <f>VLOOKUP($B26,ESTIMATES!$C$18:$BS$290,37,FALSE)</f>
        <v>4039.9490000000001</v>
      </c>
      <c r="G26" s="22">
        <f>VLOOKUP($B26,ESTIMATES!$C$18:$BS$290,38,FALSE)</f>
        <v>4156.8190000000004</v>
      </c>
      <c r="H26" s="22">
        <f>VLOOKUP($B26,ESTIMATES!$C$18:$BS$290,39,FALSE)</f>
        <v>4278.5010000000002</v>
      </c>
      <c r="I26" s="22">
        <f>VLOOKUP($B26,ESTIMATES!$C$18:$BS$290,40,FALSE)</f>
        <v>4404.5060000000003</v>
      </c>
      <c r="J26" s="22">
        <f>VLOOKUP($B26,ESTIMATES!$C$18:$BS$290,41,FALSE)</f>
        <v>4535.2629999999999</v>
      </c>
      <c r="K26" s="22">
        <f>VLOOKUP($B26,ESTIMATES!$C$18:$BS$290,42,FALSE)</f>
        <v>4672.8519999999999</v>
      </c>
      <c r="L26" s="22">
        <f>VLOOKUP($B26,ESTIMATES!$C$18:$BS$290,43,FALSE)</f>
        <v>4820.0159999999996</v>
      </c>
      <c r="M26" s="22">
        <f>VLOOKUP($B26,ESTIMATES!$C$18:$BS$290,44,FALSE)</f>
        <v>4978.4960000000001</v>
      </c>
      <c r="N26" s="22">
        <f>VLOOKUP($B26,ESTIMATES!$C$18:$BS$290,45,FALSE)</f>
        <v>5149.4989999999998</v>
      </c>
      <c r="O26" s="22">
        <f>VLOOKUP($B26,ESTIMATES!$C$18:$BS$290,46,FALSE)</f>
        <v>5331.8029999999999</v>
      </c>
      <c r="P26" s="22">
        <f>VLOOKUP($B26,ESTIMATES!$C$18:$BS$290,47,FALSE)</f>
        <v>5521.7629999999999</v>
      </c>
      <c r="Q26" s="22">
        <f>VLOOKUP($B26,ESTIMATES!$C$18:$BS$290,48,FALSE)</f>
        <v>5714.22</v>
      </c>
      <c r="R26" s="22">
        <f>VLOOKUP($B26,ESTIMATES!$C$18:$BS$290,49,FALSE)</f>
        <v>5905.558</v>
      </c>
      <c r="S26" s="22">
        <f>VLOOKUP($B26,ESTIMATES!$C$18:$BS$290,50,FALSE)</f>
        <v>6094.259</v>
      </c>
      <c r="T26" s="22">
        <f>VLOOKUP($B26,ESTIMATES!$C$18:$BS$290,51,FALSE)</f>
        <v>6281.6390000000001</v>
      </c>
      <c r="U26" s="22">
        <f>VLOOKUP($B26,ESTIMATES!$C$18:$BS$290,52,FALSE)</f>
        <v>6470.2650000000003</v>
      </c>
      <c r="V26" s="22">
        <f>VLOOKUP($B26,ESTIMATES!$C$18:$BS$290,53,FALSE)</f>
        <v>6664.098</v>
      </c>
      <c r="W26" s="22">
        <f>VLOOKUP($B26,ESTIMATES!$C$18:$BS$290,54,FALSE)</f>
        <v>6865.951</v>
      </c>
      <c r="X26" s="22">
        <f>VLOOKUP($B26,ESTIMATES!$C$18:$BS$290,55,FALSE)</f>
        <v>7076.7330000000002</v>
      </c>
      <c r="Y26" s="22">
        <f>VLOOKUP($B26,ESTIMATES!$C$18:$BS$290,56,FALSE)</f>
        <v>7295.3940000000002</v>
      </c>
      <c r="Z26" s="22">
        <f>VLOOKUP($B26,ESTIMATES!$C$18:$BS$290,57,FALSE)</f>
        <v>7520.5550000000003</v>
      </c>
      <c r="AA26" s="22">
        <f>VLOOKUP($B26,ESTIMATES!$C$18:$BS$290,58,FALSE)</f>
        <v>7750.0039999999999</v>
      </c>
      <c r="AB26" s="22">
        <f>VLOOKUP($B26,ESTIMATES!$C$18:$BS$290,59,FALSE)</f>
        <v>7982.2250000000004</v>
      </c>
      <c r="AC26" s="22">
        <f>VLOOKUP($B26,ESTIMATES!$C$18:$BS$290,60,FALSE)</f>
        <v>8216.8960000000006</v>
      </c>
      <c r="AD26" s="22">
        <f>VLOOKUP($B26,ESTIMATES!$C$18:$BS$290,61,FALSE)</f>
        <v>8454.7909999999993</v>
      </c>
      <c r="AE26" s="22">
        <f>VLOOKUP($B26,ESTIMATES!$C$18:$BS$290,62,FALSE)</f>
        <v>8696.9159999999993</v>
      </c>
      <c r="AF26" s="22">
        <f>VLOOKUP($B26,ESTIMATES!$C$18:$BS$290,63,FALSE)</f>
        <v>8944.7060000000001</v>
      </c>
      <c r="AG26" s="22">
        <f>VLOOKUP($B26,ESTIMATES!$C$18:$BS$290,64,FALSE)</f>
        <v>9199.259</v>
      </c>
      <c r="AH26" s="22">
        <f>VLOOKUP($B26,ESTIMATES!$C$18:$BS$290,65,FALSE)</f>
        <v>9460.8019999999997</v>
      </c>
      <c r="AI26" s="22">
        <f>VLOOKUP($B26,ESTIMATES!$C$18:$BS$290,66,FALSE)</f>
        <v>9729.16</v>
      </c>
      <c r="AJ26" s="22">
        <f>VLOOKUP($B26,ESTIMATES!$C$18:$BS$290,67,FALSE)</f>
        <v>10004.450999999999</v>
      </c>
      <c r="AK26" s="22">
        <f>VLOOKUP($B26,ESTIMATES!$C$18:$BS$290,68,FALSE)</f>
        <v>10286.712</v>
      </c>
      <c r="AL26" s="22">
        <f>VLOOKUP($B26,ESTIMATES!$C$18:$BS$290,69,FALSE)</f>
        <v>10575.951999999999</v>
      </c>
      <c r="AM26">
        <f>VLOOKUP($B26,'MEDIUM VARIANT'!$C$18:$AE$290,5,FALSE)</f>
        <v>10872.298000000001</v>
      </c>
      <c r="AN26">
        <f>VLOOKUP($B26,'MEDIUM VARIANT'!$C$18:$AE$290,6,FALSE)</f>
        <v>11175.691999999999</v>
      </c>
      <c r="AO26">
        <f>VLOOKUP($B26,'MEDIUM VARIANT'!$C$18:$AE$290,7,FALSE)</f>
        <v>11485.674000000001</v>
      </c>
      <c r="AP26">
        <f>VLOOKUP($B26,'MEDIUM VARIANT'!$C$18:$AE$290,8,FALSE)</f>
        <v>11801.594999999999</v>
      </c>
      <c r="AQ26">
        <f>VLOOKUP($B26,'MEDIUM VARIANT'!$C$18:$AE$290,9,FALSE)</f>
        <v>12122.985000000001</v>
      </c>
      <c r="AR26">
        <f>VLOOKUP($B26,'MEDIUM VARIANT'!$C$18:$AE$290,10,FALSE)</f>
        <v>12449.612999999999</v>
      </c>
      <c r="AS26">
        <f>VLOOKUP($B26,'MEDIUM VARIANT'!$C$18:$AE$290,11,FALSE)</f>
        <v>12781.511</v>
      </c>
      <c r="AT26">
        <f>VLOOKUP($B26,'MEDIUM VARIANT'!$C$18:$AE$290,12,FALSE)</f>
        <v>13118.725</v>
      </c>
      <c r="AU26">
        <f>VLOOKUP($B26,'MEDIUM VARIANT'!$C$18:$AE$290,13,FALSE)</f>
        <v>13461.351000000001</v>
      </c>
      <c r="AV26">
        <f>VLOOKUP($B26,'MEDIUM VARIANT'!$C$18:$AE$290,14,FALSE)</f>
        <v>13809.467000000001</v>
      </c>
      <c r="AW26">
        <f>VLOOKUP($B26,'MEDIUM VARIANT'!$C$18:$AE$290,15,FALSE)</f>
        <v>14162.973</v>
      </c>
      <c r="AX26">
        <f>VLOOKUP($B26,'MEDIUM VARIANT'!$C$18:$AE$290,16,FALSE)</f>
        <v>14521.715</v>
      </c>
      <c r="AY26">
        <f>VLOOKUP($B26,'MEDIUM VARIANT'!$C$18:$AE$290,17,FALSE)</f>
        <v>14885.608</v>
      </c>
      <c r="AZ26">
        <f>VLOOKUP($B26,'MEDIUM VARIANT'!$C$18:$AE$290,18,FALSE)</f>
        <v>15254.549000000001</v>
      </c>
      <c r="BA26">
        <f>VLOOKUP($B26,'MEDIUM VARIANT'!$C$18:$AE$290,19,FALSE)</f>
        <v>15628.437</v>
      </c>
      <c r="BB26">
        <f>VLOOKUP($B26,'MEDIUM VARIANT'!$C$18:$AE$290,20,FALSE)</f>
        <v>16007.138000000001</v>
      </c>
      <c r="BC26">
        <f>VLOOKUP($B26,'MEDIUM VARIANT'!$C$18:$AE$290,21,FALSE)</f>
        <v>16390.563999999998</v>
      </c>
      <c r="BD26">
        <f>VLOOKUP($B26,'MEDIUM VARIANT'!$C$18:$AE$290,22,FALSE)</f>
        <v>16778.621999999999</v>
      </c>
      <c r="BE26">
        <f>VLOOKUP($B26,'MEDIUM VARIANT'!$C$18:$AE$290,23,FALSE)</f>
        <v>17171.207999999999</v>
      </c>
      <c r="BF26">
        <f>VLOOKUP($B26,'MEDIUM VARIANT'!$C$18:$AE$290,24,FALSE)</f>
        <v>17568.228999999999</v>
      </c>
      <c r="BG26">
        <f>VLOOKUP($B26,'MEDIUM VARIANT'!$C$18:$AE$290,25,FALSE)</f>
        <v>17969.566999999999</v>
      </c>
      <c r="BH26">
        <f>VLOOKUP($B26,'MEDIUM VARIANT'!$C$18:$AE$290,26,FALSE)</f>
        <v>18375.044999999998</v>
      </c>
      <c r="BI26">
        <f>VLOOKUP($B26,'MEDIUM VARIANT'!$C$18:$AE$290,27,FALSE)</f>
        <v>18784.440999999999</v>
      </c>
      <c r="BJ26">
        <f>VLOOKUP($B26,'MEDIUM VARIANT'!$C$18:$AE$290,28,FALSE)</f>
        <v>19197.485000000001</v>
      </c>
      <c r="BK26">
        <f>VLOOKUP($B26,'MEDIUM VARIANT'!$C$18:$AE$290,29,FALSE)</f>
        <v>19613.944</v>
      </c>
      <c r="BL26">
        <f>VLOOKUP($B26,'MEDIUM VARIANT'!$C$18:$AE$290,29,FALSE)</f>
        <v>19613.944</v>
      </c>
      <c r="BM26">
        <f>VLOOKUP($B26,'MEDIUM VARIANT'!$C$18:$AE$290,29,FALSE)</f>
        <v>19613.944</v>
      </c>
      <c r="BN26">
        <f>VLOOKUP($B26,'MEDIUM VARIANT'!$C$18:$AE$290,29,FALSE)</f>
        <v>19613.944</v>
      </c>
      <c r="BO26">
        <f>VLOOKUP($B26,'MEDIUM VARIANT'!$C$18:$AE$290,29,FALSE)</f>
        <v>19613.944</v>
      </c>
      <c r="BP26">
        <f>VLOOKUP($B26,'MEDIUM VARIANT'!$C$18:$AE$290,29,FALSE)</f>
        <v>19613.944</v>
      </c>
      <c r="BQ26">
        <f>VLOOKUP($B26,'MEDIUM VARIANT'!$C$18:$AE$290,29,FALSE)</f>
        <v>19613.944</v>
      </c>
      <c r="BR26">
        <f>VLOOKUP($B26,'MEDIUM VARIANT'!$C$18:$AE$290,29,FALSE)</f>
        <v>19613.944</v>
      </c>
      <c r="BS26">
        <f>VLOOKUP($B26,'MEDIUM VARIANT'!$C$18:$AE$290,29,FALSE)</f>
        <v>19613.944</v>
      </c>
      <c r="BT26">
        <f>VLOOKUP($B26,'MEDIUM VARIANT'!$C$18:$AE$290,29,FALSE)</f>
        <v>19613.944</v>
      </c>
      <c r="BU26">
        <f>VLOOKUP($B26,'MEDIUM VARIANT'!$C$18:$AE$290,29,FALSE)</f>
        <v>19613.944</v>
      </c>
    </row>
    <row r="27" spans="1:73" ht="11.4" x14ac:dyDescent="0.2">
      <c r="A27" t="str">
        <f>VLOOKUP(B27,Codes_ISO!A$2:C$270,3,FALSE)</f>
        <v>BM</v>
      </c>
      <c r="B27" s="3" t="s">
        <v>300</v>
      </c>
      <c r="C27" s="22">
        <f>VLOOKUP($B27,ESTIMATES!$C$18:$BS$290,34,FALSE)</f>
        <v>56.991999999999997</v>
      </c>
      <c r="D27" s="22">
        <f>VLOOKUP($B27,ESTIMATES!$C$18:$BS$290,35,FALSE)</f>
        <v>57.371000000000002</v>
      </c>
      <c r="E27" s="22">
        <f>VLOOKUP($B27,ESTIMATES!$C$18:$BS$290,36,FALSE)</f>
        <v>57.746000000000002</v>
      </c>
      <c r="F27" s="22">
        <f>VLOOKUP($B27,ESTIMATES!$C$18:$BS$290,37,FALSE)</f>
        <v>58.134</v>
      </c>
      <c r="G27" s="22">
        <f>VLOOKUP($B27,ESTIMATES!$C$18:$BS$290,38,FALSE)</f>
        <v>58.524999999999999</v>
      </c>
      <c r="H27" s="22">
        <f>VLOOKUP($B27,ESTIMATES!$C$18:$BS$290,39,FALSE)</f>
        <v>58.92</v>
      </c>
      <c r="I27" s="22">
        <f>VLOOKUP($B27,ESTIMATES!$C$18:$BS$290,40,FALSE)</f>
        <v>59.323999999999998</v>
      </c>
      <c r="J27" s="22">
        <f>VLOOKUP($B27,ESTIMATES!$C$18:$BS$290,41,FALSE)</f>
        <v>59.731000000000002</v>
      </c>
      <c r="K27" s="22">
        <f>VLOOKUP($B27,ESTIMATES!$C$18:$BS$290,42,FALSE)</f>
        <v>60.14</v>
      </c>
      <c r="L27" s="22">
        <f>VLOOKUP($B27,ESTIMATES!$C$18:$BS$290,43,FALSE)</f>
        <v>60.537999999999997</v>
      </c>
      <c r="M27" s="22">
        <f>VLOOKUP($B27,ESTIMATES!$C$18:$BS$290,44,FALSE)</f>
        <v>60.93</v>
      </c>
      <c r="N27" s="22">
        <f>VLOOKUP($B27,ESTIMATES!$C$18:$BS$290,45,FALSE)</f>
        <v>61.311999999999998</v>
      </c>
      <c r="O27" s="22">
        <f>VLOOKUP($B27,ESTIMATES!$C$18:$BS$290,46,FALSE)</f>
        <v>61.677</v>
      </c>
      <c r="P27" s="22">
        <f>VLOOKUP($B27,ESTIMATES!$C$18:$BS$290,47,FALSE)</f>
        <v>62.033999999999999</v>
      </c>
      <c r="Q27" s="22">
        <f>VLOOKUP($B27,ESTIMATES!$C$18:$BS$290,48,FALSE)</f>
        <v>62.381</v>
      </c>
      <c r="R27" s="22">
        <f>VLOOKUP($B27,ESTIMATES!$C$18:$BS$290,49,FALSE)</f>
        <v>62.695999999999998</v>
      </c>
      <c r="S27" s="22">
        <f>VLOOKUP($B27,ESTIMATES!$C$18:$BS$290,50,FALSE)</f>
        <v>62.985999999999997</v>
      </c>
      <c r="T27" s="22">
        <f>VLOOKUP($B27,ESTIMATES!$C$18:$BS$290,51,FALSE)</f>
        <v>63.259</v>
      </c>
      <c r="U27" s="22">
        <f>VLOOKUP($B27,ESTIMATES!$C$18:$BS$290,52,FALSE)</f>
        <v>63.511000000000003</v>
      </c>
      <c r="V27" s="22">
        <f>VLOOKUP($B27,ESTIMATES!$C$18:$BS$290,53,FALSE)</f>
        <v>63.767000000000003</v>
      </c>
      <c r="W27" s="22">
        <f>VLOOKUP($B27,ESTIMATES!$C$18:$BS$290,54,FALSE)</f>
        <v>64.028000000000006</v>
      </c>
      <c r="X27" s="22">
        <f>VLOOKUP($B27,ESTIMATES!$C$18:$BS$290,55,FALSE)</f>
        <v>64.322999999999993</v>
      </c>
      <c r="Y27" s="22">
        <f>VLOOKUP($B27,ESTIMATES!$C$18:$BS$290,56,FALSE)</f>
        <v>64.61</v>
      </c>
      <c r="Z27" s="22">
        <f>VLOOKUP($B27,ESTIMATES!$C$18:$BS$290,57,FALSE)</f>
        <v>64.87</v>
      </c>
      <c r="AA27" s="22">
        <f>VLOOKUP($B27,ESTIMATES!$C$18:$BS$290,58,FALSE)</f>
        <v>65.064999999999998</v>
      </c>
      <c r="AB27" s="22">
        <f>VLOOKUP($B27,ESTIMATES!$C$18:$BS$290,59,FALSE)</f>
        <v>65.13</v>
      </c>
      <c r="AC27" s="22">
        <f>VLOOKUP($B27,ESTIMATES!$C$18:$BS$290,60,FALSE)</f>
        <v>65.063000000000002</v>
      </c>
      <c r="AD27" s="22">
        <f>VLOOKUP($B27,ESTIMATES!$C$18:$BS$290,61,FALSE)</f>
        <v>64.891999999999996</v>
      </c>
      <c r="AE27" s="22">
        <f>VLOOKUP($B27,ESTIMATES!$C$18:$BS$290,62,FALSE)</f>
        <v>64.625</v>
      </c>
      <c r="AF27" s="22">
        <f>VLOOKUP($B27,ESTIMATES!$C$18:$BS$290,63,FALSE)</f>
        <v>64.302999999999997</v>
      </c>
      <c r="AG27" s="22">
        <f>VLOOKUP($B27,ESTIMATES!$C$18:$BS$290,64,FALSE)</f>
        <v>63.956000000000003</v>
      </c>
      <c r="AH27" s="22">
        <f>VLOOKUP($B27,ESTIMATES!$C$18:$BS$290,65,FALSE)</f>
        <v>63.581000000000003</v>
      </c>
      <c r="AI27" s="22">
        <f>VLOOKUP($B27,ESTIMATES!$C$18:$BS$290,66,FALSE)</f>
        <v>63.179000000000002</v>
      </c>
      <c r="AJ27" s="22">
        <f>VLOOKUP($B27,ESTIMATES!$C$18:$BS$290,67,FALSE)</f>
        <v>62.771000000000001</v>
      </c>
      <c r="AK27" s="22">
        <f>VLOOKUP($B27,ESTIMATES!$C$18:$BS$290,68,FALSE)</f>
        <v>62.381999999999998</v>
      </c>
      <c r="AL27" s="22">
        <f>VLOOKUP($B27,ESTIMATES!$C$18:$BS$290,69,FALSE)</f>
        <v>62.003</v>
      </c>
      <c r="AM27">
        <f>VLOOKUP($B27,'MEDIUM VARIANT'!$C$18:$AE$290,5,FALSE)</f>
        <v>61.665999999999997</v>
      </c>
      <c r="AN27">
        <f>VLOOKUP($B27,'MEDIUM VARIANT'!$C$18:$AE$290,6,FALSE)</f>
        <v>61.348999999999997</v>
      </c>
      <c r="AO27">
        <f>VLOOKUP($B27,'MEDIUM VARIANT'!$C$18:$AE$290,7,FALSE)</f>
        <v>61.07</v>
      </c>
      <c r="AP27">
        <f>VLOOKUP($B27,'MEDIUM VARIANT'!$C$18:$AE$290,8,FALSE)</f>
        <v>60.832999999999998</v>
      </c>
      <c r="AQ27">
        <f>VLOOKUP($B27,'MEDIUM VARIANT'!$C$18:$AE$290,9,FALSE)</f>
        <v>60.639000000000003</v>
      </c>
      <c r="AR27">
        <f>VLOOKUP($B27,'MEDIUM VARIANT'!$C$18:$AE$290,10,FALSE)</f>
        <v>60.472000000000001</v>
      </c>
      <c r="AS27">
        <f>VLOOKUP($B27,'MEDIUM VARIANT'!$C$18:$AE$290,11,FALSE)</f>
        <v>60.353999999999999</v>
      </c>
      <c r="AT27">
        <f>VLOOKUP($B27,'MEDIUM VARIANT'!$C$18:$AE$290,12,FALSE)</f>
        <v>60.256</v>
      </c>
      <c r="AU27">
        <f>VLOOKUP($B27,'MEDIUM VARIANT'!$C$18:$AE$290,13,FALSE)</f>
        <v>60.154000000000003</v>
      </c>
      <c r="AV27">
        <f>VLOOKUP($B27,'MEDIUM VARIANT'!$C$18:$AE$290,14,FALSE)</f>
        <v>60.045000000000002</v>
      </c>
      <c r="AW27">
        <f>VLOOKUP($B27,'MEDIUM VARIANT'!$C$18:$AE$290,15,FALSE)</f>
        <v>59.914999999999999</v>
      </c>
      <c r="AX27">
        <f>VLOOKUP($B27,'MEDIUM VARIANT'!$C$18:$AE$290,16,FALSE)</f>
        <v>59.777999999999999</v>
      </c>
      <c r="AY27">
        <f>VLOOKUP($B27,'MEDIUM VARIANT'!$C$18:$AE$290,17,FALSE)</f>
        <v>59.621000000000002</v>
      </c>
      <c r="AZ27">
        <f>VLOOKUP($B27,'MEDIUM VARIANT'!$C$18:$AE$290,18,FALSE)</f>
        <v>59.451000000000001</v>
      </c>
      <c r="BA27">
        <f>VLOOKUP($B27,'MEDIUM VARIANT'!$C$18:$AE$290,19,FALSE)</f>
        <v>59.273000000000003</v>
      </c>
      <c r="BB27">
        <f>VLOOKUP($B27,'MEDIUM VARIANT'!$C$18:$AE$290,20,FALSE)</f>
        <v>59.084000000000003</v>
      </c>
      <c r="BC27">
        <f>VLOOKUP($B27,'MEDIUM VARIANT'!$C$18:$AE$290,21,FALSE)</f>
        <v>58.89</v>
      </c>
      <c r="BD27">
        <f>VLOOKUP($B27,'MEDIUM VARIANT'!$C$18:$AE$290,22,FALSE)</f>
        <v>58.686</v>
      </c>
      <c r="BE27">
        <f>VLOOKUP($B27,'MEDIUM VARIANT'!$C$18:$AE$290,23,FALSE)</f>
        <v>58.451000000000001</v>
      </c>
      <c r="BF27">
        <f>VLOOKUP($B27,'MEDIUM VARIANT'!$C$18:$AE$290,24,FALSE)</f>
        <v>58.225000000000001</v>
      </c>
      <c r="BG27">
        <f>VLOOKUP($B27,'MEDIUM VARIANT'!$C$18:$AE$290,25,FALSE)</f>
        <v>57.973999999999997</v>
      </c>
      <c r="BH27">
        <f>VLOOKUP($B27,'MEDIUM VARIANT'!$C$18:$AE$290,26,FALSE)</f>
        <v>57.718000000000004</v>
      </c>
      <c r="BI27">
        <f>VLOOKUP($B27,'MEDIUM VARIANT'!$C$18:$AE$290,27,FALSE)</f>
        <v>57.447000000000003</v>
      </c>
      <c r="BJ27">
        <f>VLOOKUP($B27,'MEDIUM VARIANT'!$C$18:$AE$290,28,FALSE)</f>
        <v>57.158000000000001</v>
      </c>
      <c r="BK27">
        <f>VLOOKUP($B27,'MEDIUM VARIANT'!$C$18:$AE$290,29,FALSE)</f>
        <v>56.866</v>
      </c>
      <c r="BL27">
        <f>VLOOKUP($B27,'MEDIUM VARIANT'!$C$18:$AE$290,29,FALSE)</f>
        <v>56.866</v>
      </c>
      <c r="BM27">
        <f>VLOOKUP($B27,'MEDIUM VARIANT'!$C$18:$AE$290,29,FALSE)</f>
        <v>56.866</v>
      </c>
      <c r="BN27">
        <f>VLOOKUP($B27,'MEDIUM VARIANT'!$C$18:$AE$290,29,FALSE)</f>
        <v>56.866</v>
      </c>
      <c r="BO27">
        <f>VLOOKUP($B27,'MEDIUM VARIANT'!$C$18:$AE$290,29,FALSE)</f>
        <v>56.866</v>
      </c>
      <c r="BP27">
        <f>VLOOKUP($B27,'MEDIUM VARIANT'!$C$18:$AE$290,29,FALSE)</f>
        <v>56.866</v>
      </c>
      <c r="BQ27">
        <f>VLOOKUP($B27,'MEDIUM VARIANT'!$C$18:$AE$290,29,FALSE)</f>
        <v>56.866</v>
      </c>
      <c r="BR27">
        <f>VLOOKUP($B27,'MEDIUM VARIANT'!$C$18:$AE$290,29,FALSE)</f>
        <v>56.866</v>
      </c>
      <c r="BS27">
        <f>VLOOKUP($B27,'MEDIUM VARIANT'!$C$18:$AE$290,29,FALSE)</f>
        <v>56.866</v>
      </c>
      <c r="BT27">
        <f>VLOOKUP($B27,'MEDIUM VARIANT'!$C$18:$AE$290,29,FALSE)</f>
        <v>56.866</v>
      </c>
      <c r="BU27">
        <f>VLOOKUP($B27,'MEDIUM VARIANT'!$C$18:$AE$290,29,FALSE)</f>
        <v>56.866</v>
      </c>
    </row>
    <row r="28" spans="1:73" ht="11.4" x14ac:dyDescent="0.2">
      <c r="A28" t="str">
        <f>VLOOKUP(B28,Codes_ISO!A$2:C$270,3,FALSE)</f>
        <v>BT</v>
      </c>
      <c r="B28" s="3" t="s">
        <v>159</v>
      </c>
      <c r="C28" s="22">
        <f>VLOOKUP($B28,ESTIMATES!$C$18:$BS$290,34,FALSE)</f>
        <v>409.17200000000003</v>
      </c>
      <c r="D28" s="22">
        <f>VLOOKUP($B28,ESTIMATES!$C$18:$BS$290,35,FALSE)</f>
        <v>420.38</v>
      </c>
      <c r="E28" s="22">
        <f>VLOOKUP($B28,ESTIMATES!$C$18:$BS$290,36,FALSE)</f>
        <v>431.05</v>
      </c>
      <c r="F28" s="22">
        <f>VLOOKUP($B28,ESTIMATES!$C$18:$BS$290,37,FALSE)</f>
        <v>441.84699999999998</v>
      </c>
      <c r="G28" s="22">
        <f>VLOOKUP($B28,ESTIMATES!$C$18:$BS$290,38,FALSE)</f>
        <v>453.72</v>
      </c>
      <c r="H28" s="22">
        <f>VLOOKUP($B28,ESTIMATES!$C$18:$BS$290,39,FALSE)</f>
        <v>467.178</v>
      </c>
      <c r="I28" s="22">
        <f>VLOOKUP($B28,ESTIMATES!$C$18:$BS$290,40,FALSE)</f>
        <v>482.952</v>
      </c>
      <c r="J28" s="22">
        <f>VLOOKUP($B28,ESTIMATES!$C$18:$BS$290,41,FALSE)</f>
        <v>500.43700000000001</v>
      </c>
      <c r="K28" s="22">
        <f>VLOOKUP($B28,ESTIMATES!$C$18:$BS$290,42,FALSE)</f>
        <v>517.27300000000002</v>
      </c>
      <c r="L28" s="22">
        <f>VLOOKUP($B28,ESTIMATES!$C$18:$BS$290,43,FALSE)</f>
        <v>530.25699999999995</v>
      </c>
      <c r="M28" s="22">
        <f>VLOOKUP($B28,ESTIMATES!$C$18:$BS$290,44,FALSE)</f>
        <v>537.28</v>
      </c>
      <c r="N28" s="22">
        <f>VLOOKUP($B28,ESTIMATES!$C$18:$BS$290,45,FALSE)</f>
        <v>537.28399999999999</v>
      </c>
      <c r="O28" s="22">
        <f>VLOOKUP($B28,ESTIMATES!$C$18:$BS$290,46,FALSE)</f>
        <v>531.52499999999998</v>
      </c>
      <c r="P28" s="22">
        <f>VLOOKUP($B28,ESTIMATES!$C$18:$BS$290,47,FALSE)</f>
        <v>523.11699999999996</v>
      </c>
      <c r="Q28" s="22">
        <f>VLOOKUP($B28,ESTIMATES!$C$18:$BS$290,48,FALSE)</f>
        <v>516.50300000000004</v>
      </c>
      <c r="R28" s="22">
        <f>VLOOKUP($B28,ESTIMATES!$C$18:$BS$290,49,FALSE)</f>
        <v>514.87699999999995</v>
      </c>
      <c r="S28" s="22">
        <f>VLOOKUP($B28,ESTIMATES!$C$18:$BS$290,50,FALSE)</f>
        <v>519.28200000000004</v>
      </c>
      <c r="T28" s="22">
        <f>VLOOKUP($B28,ESTIMATES!$C$18:$BS$290,51,FALSE)</f>
        <v>528.75400000000002</v>
      </c>
      <c r="U28" s="22">
        <f>VLOOKUP($B28,ESTIMATES!$C$18:$BS$290,52,FALSE)</f>
        <v>542.15499999999997</v>
      </c>
      <c r="V28" s="22">
        <f>VLOOKUP($B28,ESTIMATES!$C$18:$BS$290,53,FALSE)</f>
        <v>557.54300000000001</v>
      </c>
      <c r="W28" s="22">
        <f>VLOOKUP($B28,ESTIMATES!$C$18:$BS$290,54,FALSE)</f>
        <v>573.41600000000005</v>
      </c>
      <c r="X28" s="22">
        <f>VLOOKUP($B28,ESTIMATES!$C$18:$BS$290,55,FALSE)</f>
        <v>589.6</v>
      </c>
      <c r="Y28" s="22">
        <f>VLOOKUP($B28,ESTIMATES!$C$18:$BS$290,56,FALSE)</f>
        <v>606.399</v>
      </c>
      <c r="Z28" s="22">
        <f>VLOOKUP($B28,ESTIMATES!$C$18:$BS$290,57,FALSE)</f>
        <v>623.43399999999997</v>
      </c>
      <c r="AA28" s="22">
        <f>VLOOKUP($B28,ESTIMATES!$C$18:$BS$290,58,FALSE)</f>
        <v>640.28200000000004</v>
      </c>
      <c r="AB28" s="22">
        <f>VLOOKUP($B28,ESTIMATES!$C$18:$BS$290,59,FALSE)</f>
        <v>656.63900000000001</v>
      </c>
      <c r="AC28" s="22">
        <f>VLOOKUP($B28,ESTIMATES!$C$18:$BS$290,60,FALSE)</f>
        <v>672.22799999999995</v>
      </c>
      <c r="AD28" s="22">
        <f>VLOOKUP($B28,ESTIMATES!$C$18:$BS$290,61,FALSE)</f>
        <v>686.95799999999997</v>
      </c>
      <c r="AE28" s="22">
        <f>VLOOKUP($B28,ESTIMATES!$C$18:$BS$290,62,FALSE)</f>
        <v>700.95</v>
      </c>
      <c r="AF28" s="22">
        <f>VLOOKUP($B28,ESTIMATES!$C$18:$BS$290,63,FALSE)</f>
        <v>714.45799999999997</v>
      </c>
      <c r="AG28" s="22">
        <f>VLOOKUP($B28,ESTIMATES!$C$18:$BS$290,64,FALSE)</f>
        <v>727.64099999999996</v>
      </c>
      <c r="AH28" s="22">
        <f>VLOOKUP($B28,ESTIMATES!$C$18:$BS$290,65,FALSE)</f>
        <v>740.51</v>
      </c>
      <c r="AI28" s="22">
        <f>VLOOKUP($B28,ESTIMATES!$C$18:$BS$290,66,FALSE)</f>
        <v>752.96699999999998</v>
      </c>
      <c r="AJ28" s="22">
        <f>VLOOKUP($B28,ESTIMATES!$C$18:$BS$290,67,FALSE)</f>
        <v>764.96100000000001</v>
      </c>
      <c r="AK28" s="22">
        <f>VLOOKUP($B28,ESTIMATES!$C$18:$BS$290,68,FALSE)</f>
        <v>776.44799999999998</v>
      </c>
      <c r="AL28" s="22">
        <f>VLOOKUP($B28,ESTIMATES!$C$18:$BS$290,69,FALSE)</f>
        <v>787.38599999999997</v>
      </c>
      <c r="AM28">
        <f>VLOOKUP($B28,'MEDIUM VARIANT'!$C$18:$AE$290,5,FALSE)</f>
        <v>797.76499999999999</v>
      </c>
      <c r="AN28">
        <f>VLOOKUP($B28,'MEDIUM VARIANT'!$C$18:$AE$290,6,FALSE)</f>
        <v>807.61</v>
      </c>
      <c r="AO28">
        <f>VLOOKUP($B28,'MEDIUM VARIANT'!$C$18:$AE$290,7,FALSE)</f>
        <v>817.05399999999997</v>
      </c>
      <c r="AP28">
        <f>VLOOKUP($B28,'MEDIUM VARIANT'!$C$18:$AE$290,8,FALSE)</f>
        <v>826.22900000000004</v>
      </c>
      <c r="AQ28">
        <f>VLOOKUP($B28,'MEDIUM VARIANT'!$C$18:$AE$290,9,FALSE)</f>
        <v>835.245</v>
      </c>
      <c r="AR28">
        <f>VLOOKUP($B28,'MEDIUM VARIANT'!$C$18:$AE$290,10,FALSE)</f>
        <v>844.15200000000004</v>
      </c>
      <c r="AS28">
        <f>VLOOKUP($B28,'MEDIUM VARIANT'!$C$18:$AE$290,11,FALSE)</f>
        <v>852.90899999999999</v>
      </c>
      <c r="AT28">
        <f>VLOOKUP($B28,'MEDIUM VARIANT'!$C$18:$AE$290,12,FALSE)</f>
        <v>861.50199999999995</v>
      </c>
      <c r="AU28">
        <f>VLOOKUP($B28,'MEDIUM VARIANT'!$C$18:$AE$290,13,FALSE)</f>
        <v>869.83500000000004</v>
      </c>
      <c r="AV28">
        <f>VLOOKUP($B28,'MEDIUM VARIANT'!$C$18:$AE$290,14,FALSE)</f>
        <v>877.86599999999999</v>
      </c>
      <c r="AW28">
        <f>VLOOKUP($B28,'MEDIUM VARIANT'!$C$18:$AE$290,15,FALSE)</f>
        <v>885.60799999999995</v>
      </c>
      <c r="AX28">
        <f>VLOOKUP($B28,'MEDIUM VARIANT'!$C$18:$AE$290,16,FALSE)</f>
        <v>893.05799999999999</v>
      </c>
      <c r="AY28">
        <f>VLOOKUP($B28,'MEDIUM VARIANT'!$C$18:$AE$290,17,FALSE)</f>
        <v>900.21900000000005</v>
      </c>
      <c r="AZ28">
        <f>VLOOKUP($B28,'MEDIUM VARIANT'!$C$18:$AE$290,18,FALSE)</f>
        <v>907.10699999999997</v>
      </c>
      <c r="BA28">
        <f>VLOOKUP($B28,'MEDIUM VARIANT'!$C$18:$AE$290,19,FALSE)</f>
        <v>913.697</v>
      </c>
      <c r="BB28">
        <f>VLOOKUP($B28,'MEDIUM VARIANT'!$C$18:$AE$290,20,FALSE)</f>
        <v>920.01300000000003</v>
      </c>
      <c r="BC28">
        <f>VLOOKUP($B28,'MEDIUM VARIANT'!$C$18:$AE$290,21,FALSE)</f>
        <v>926.03499999999997</v>
      </c>
      <c r="BD28">
        <f>VLOOKUP($B28,'MEDIUM VARIANT'!$C$18:$AE$290,22,FALSE)</f>
        <v>931.79700000000003</v>
      </c>
      <c r="BE28">
        <f>VLOOKUP($B28,'MEDIUM VARIANT'!$C$18:$AE$290,23,FALSE)</f>
        <v>937.28800000000001</v>
      </c>
      <c r="BF28">
        <f>VLOOKUP($B28,'MEDIUM VARIANT'!$C$18:$AE$290,24,FALSE)</f>
        <v>942.54100000000005</v>
      </c>
      <c r="BG28">
        <f>VLOOKUP($B28,'MEDIUM VARIANT'!$C$18:$AE$290,25,FALSE)</f>
        <v>947.54300000000001</v>
      </c>
      <c r="BH28">
        <f>VLOOKUP($B28,'MEDIUM VARIANT'!$C$18:$AE$290,26,FALSE)</f>
        <v>952.31299999999999</v>
      </c>
      <c r="BI28">
        <f>VLOOKUP($B28,'MEDIUM VARIANT'!$C$18:$AE$290,27,FALSE)</f>
        <v>956.83799999999997</v>
      </c>
      <c r="BJ28">
        <f>VLOOKUP($B28,'MEDIUM VARIANT'!$C$18:$AE$290,28,FALSE)</f>
        <v>961.15</v>
      </c>
      <c r="BK28">
        <f>VLOOKUP($B28,'MEDIUM VARIANT'!$C$18:$AE$290,29,FALSE)</f>
        <v>965.23900000000003</v>
      </c>
      <c r="BL28">
        <f>VLOOKUP($B28,'MEDIUM VARIANT'!$C$18:$AE$290,29,FALSE)</f>
        <v>965.23900000000003</v>
      </c>
      <c r="BM28">
        <f>VLOOKUP($B28,'MEDIUM VARIANT'!$C$18:$AE$290,29,FALSE)</f>
        <v>965.23900000000003</v>
      </c>
      <c r="BN28">
        <f>VLOOKUP($B28,'MEDIUM VARIANT'!$C$18:$AE$290,29,FALSE)</f>
        <v>965.23900000000003</v>
      </c>
      <c r="BO28">
        <f>VLOOKUP($B28,'MEDIUM VARIANT'!$C$18:$AE$290,29,FALSE)</f>
        <v>965.23900000000003</v>
      </c>
      <c r="BP28">
        <f>VLOOKUP($B28,'MEDIUM VARIANT'!$C$18:$AE$290,29,FALSE)</f>
        <v>965.23900000000003</v>
      </c>
      <c r="BQ28">
        <f>VLOOKUP($B28,'MEDIUM VARIANT'!$C$18:$AE$290,29,FALSE)</f>
        <v>965.23900000000003</v>
      </c>
      <c r="BR28">
        <f>VLOOKUP($B28,'MEDIUM VARIANT'!$C$18:$AE$290,29,FALSE)</f>
        <v>965.23900000000003</v>
      </c>
      <c r="BS28">
        <f>VLOOKUP($B28,'MEDIUM VARIANT'!$C$18:$AE$290,29,FALSE)</f>
        <v>965.23900000000003</v>
      </c>
      <c r="BT28">
        <f>VLOOKUP($B28,'MEDIUM VARIANT'!$C$18:$AE$290,29,FALSE)</f>
        <v>965.23900000000003</v>
      </c>
      <c r="BU28">
        <f>VLOOKUP($B28,'MEDIUM VARIANT'!$C$18:$AE$290,29,FALSE)</f>
        <v>965.23900000000003</v>
      </c>
    </row>
    <row r="29" spans="1:73" ht="11.4" x14ac:dyDescent="0.2">
      <c r="A29" t="str">
        <f>VLOOKUP(B29,Codes_ISO!A$2:C$270,3,FALSE)</f>
        <v>BO</v>
      </c>
      <c r="B29" s="3" t="s">
        <v>287</v>
      </c>
      <c r="C29" s="22">
        <f>VLOOKUP($B29,ESTIMATES!$C$18:$BS$290,34,FALSE)</f>
        <v>5589.5749999999998</v>
      </c>
      <c r="D29" s="22">
        <f>VLOOKUP($B29,ESTIMATES!$C$18:$BS$290,35,FALSE)</f>
        <v>5711.5990000000002</v>
      </c>
      <c r="E29" s="22">
        <f>VLOOKUP($B29,ESTIMATES!$C$18:$BS$290,36,FALSE)</f>
        <v>5835.1819999999998</v>
      </c>
      <c r="F29" s="22">
        <f>VLOOKUP($B29,ESTIMATES!$C$18:$BS$290,37,FALSE)</f>
        <v>5959.96</v>
      </c>
      <c r="G29" s="22">
        <f>VLOOKUP($B29,ESTIMATES!$C$18:$BS$290,38,FALSE)</f>
        <v>6085.4960000000001</v>
      </c>
      <c r="H29" s="22">
        <f>VLOOKUP($B29,ESTIMATES!$C$18:$BS$290,39,FALSE)</f>
        <v>6211.55</v>
      </c>
      <c r="I29" s="22">
        <f>VLOOKUP($B29,ESTIMATES!$C$18:$BS$290,40,FALSE)</f>
        <v>6337.893</v>
      </c>
      <c r="J29" s="22">
        <f>VLOOKUP($B29,ESTIMATES!$C$18:$BS$290,41,FALSE)</f>
        <v>6464.732</v>
      </c>
      <c r="K29" s="22">
        <f>VLOOKUP($B29,ESTIMATES!$C$18:$BS$290,42,FALSE)</f>
        <v>6592.7870000000003</v>
      </c>
      <c r="L29" s="22">
        <f>VLOOKUP($B29,ESTIMATES!$C$18:$BS$290,43,FALSE)</f>
        <v>6723.0460000000003</v>
      </c>
      <c r="M29" s="22">
        <f>VLOOKUP($B29,ESTIMATES!$C$18:$BS$290,44,FALSE)</f>
        <v>6856.2439999999997</v>
      </c>
      <c r="N29" s="22">
        <f>VLOOKUP($B29,ESTIMATES!$C$18:$BS$290,45,FALSE)</f>
        <v>6992.5209999999997</v>
      </c>
      <c r="O29" s="22">
        <f>VLOOKUP($B29,ESTIMATES!$C$18:$BS$290,46,FALSE)</f>
        <v>7131.7070000000003</v>
      </c>
      <c r="P29" s="22">
        <f>VLOOKUP($B29,ESTIMATES!$C$18:$BS$290,47,FALSE)</f>
        <v>7273.8249999999998</v>
      </c>
      <c r="Q29" s="22">
        <f>VLOOKUP($B29,ESTIMATES!$C$18:$BS$290,48,FALSE)</f>
        <v>7418.8609999999999</v>
      </c>
      <c r="R29" s="22">
        <f>VLOOKUP($B29,ESTIMATES!$C$18:$BS$290,49,FALSE)</f>
        <v>7566.7139999999999</v>
      </c>
      <c r="S29" s="22">
        <f>VLOOKUP($B29,ESTIMATES!$C$18:$BS$290,50,FALSE)</f>
        <v>7717.4430000000002</v>
      </c>
      <c r="T29" s="22">
        <f>VLOOKUP($B29,ESTIMATES!$C$18:$BS$290,51,FALSE)</f>
        <v>7870.8549999999996</v>
      </c>
      <c r="U29" s="22">
        <f>VLOOKUP($B29,ESTIMATES!$C$18:$BS$290,52,FALSE)</f>
        <v>8026.2539999999999</v>
      </c>
      <c r="V29" s="22">
        <f>VLOOKUP($B29,ESTIMATES!$C$18:$BS$290,53,FALSE)</f>
        <v>8182.7120000000004</v>
      </c>
      <c r="W29" s="22">
        <f>VLOOKUP($B29,ESTIMATES!$C$18:$BS$290,54,FALSE)</f>
        <v>8339.5120000000006</v>
      </c>
      <c r="X29" s="22">
        <f>VLOOKUP($B29,ESTIMATES!$C$18:$BS$290,55,FALSE)</f>
        <v>8496.375</v>
      </c>
      <c r="Y29" s="22">
        <f>VLOOKUP($B29,ESTIMATES!$C$18:$BS$290,56,FALSE)</f>
        <v>8653.3449999999993</v>
      </c>
      <c r="Z29" s="22">
        <f>VLOOKUP($B29,ESTIMATES!$C$18:$BS$290,57,FALSE)</f>
        <v>8810.42</v>
      </c>
      <c r="AA29" s="22">
        <f>VLOOKUP($B29,ESTIMATES!$C$18:$BS$290,58,FALSE)</f>
        <v>8967.741</v>
      </c>
      <c r="AB29" s="22">
        <f>VLOOKUP($B29,ESTIMATES!$C$18:$BS$290,59,FALSE)</f>
        <v>9125.4089999999997</v>
      </c>
      <c r="AC29" s="22">
        <f>VLOOKUP($B29,ESTIMATES!$C$18:$BS$290,60,FALSE)</f>
        <v>9283.3340000000007</v>
      </c>
      <c r="AD29" s="22">
        <f>VLOOKUP($B29,ESTIMATES!$C$18:$BS$290,61,FALSE)</f>
        <v>9441.4439999999995</v>
      </c>
      <c r="AE29" s="22">
        <f>VLOOKUP($B29,ESTIMATES!$C$18:$BS$290,62,FALSE)</f>
        <v>9599.8549999999996</v>
      </c>
      <c r="AF29" s="22">
        <f>VLOOKUP($B29,ESTIMATES!$C$18:$BS$290,63,FALSE)</f>
        <v>9758.7479999999996</v>
      </c>
      <c r="AG29" s="22">
        <f>VLOOKUP($B29,ESTIMATES!$C$18:$BS$290,64,FALSE)</f>
        <v>9918.2420000000002</v>
      </c>
      <c r="AH29" s="22">
        <f>VLOOKUP($B29,ESTIMATES!$C$18:$BS$290,65,FALSE)</f>
        <v>10078.343000000001</v>
      </c>
      <c r="AI29" s="22">
        <f>VLOOKUP($B29,ESTIMATES!$C$18:$BS$290,66,FALSE)</f>
        <v>10239.004000000001</v>
      </c>
      <c r="AJ29" s="22">
        <f>VLOOKUP($B29,ESTIMATES!$C$18:$BS$290,67,FALSE)</f>
        <v>10400.263999999999</v>
      </c>
      <c r="AK29" s="22">
        <f>VLOOKUP($B29,ESTIMATES!$C$18:$BS$290,68,FALSE)</f>
        <v>10562.159</v>
      </c>
      <c r="AL29" s="22">
        <f>VLOOKUP($B29,ESTIMATES!$C$18:$BS$290,69,FALSE)</f>
        <v>10724.705</v>
      </c>
      <c r="AM29">
        <f>VLOOKUP($B29,'MEDIUM VARIANT'!$C$18:$AE$290,5,FALSE)</f>
        <v>10887.882</v>
      </c>
      <c r="AN29">
        <f>VLOOKUP($B29,'MEDIUM VARIANT'!$C$18:$AE$290,6,FALSE)</f>
        <v>11051.6</v>
      </c>
      <c r="AO29">
        <f>VLOOKUP($B29,'MEDIUM VARIANT'!$C$18:$AE$290,7,FALSE)</f>
        <v>11215.674000000001</v>
      </c>
      <c r="AP29">
        <f>VLOOKUP($B29,'MEDIUM VARIANT'!$C$18:$AE$290,8,FALSE)</f>
        <v>11379.861000000001</v>
      </c>
      <c r="AQ29">
        <f>VLOOKUP($B29,'MEDIUM VARIANT'!$C$18:$AE$290,9,FALSE)</f>
        <v>11543.982</v>
      </c>
      <c r="AR29">
        <f>VLOOKUP($B29,'MEDIUM VARIANT'!$C$18:$AE$290,10,FALSE)</f>
        <v>11707.9</v>
      </c>
      <c r="AS29">
        <f>VLOOKUP($B29,'MEDIUM VARIANT'!$C$18:$AE$290,11,FALSE)</f>
        <v>11871.548000000001</v>
      </c>
      <c r="AT29">
        <f>VLOOKUP($B29,'MEDIUM VARIANT'!$C$18:$AE$290,12,FALSE)</f>
        <v>12034.816999999999</v>
      </c>
      <c r="AU29">
        <f>VLOOKUP($B29,'MEDIUM VARIANT'!$C$18:$AE$290,13,FALSE)</f>
        <v>12197.607</v>
      </c>
      <c r="AV29">
        <f>VLOOKUP($B29,'MEDIUM VARIANT'!$C$18:$AE$290,14,FALSE)</f>
        <v>12359.8</v>
      </c>
      <c r="AW29">
        <f>VLOOKUP($B29,'MEDIUM VARIANT'!$C$18:$AE$290,15,FALSE)</f>
        <v>12521.289000000001</v>
      </c>
      <c r="AX29">
        <f>VLOOKUP($B29,'MEDIUM VARIANT'!$C$18:$AE$290,16,FALSE)</f>
        <v>12681.950999999999</v>
      </c>
      <c r="AY29">
        <f>VLOOKUP($B29,'MEDIUM VARIANT'!$C$18:$AE$290,17,FALSE)</f>
        <v>12841.691999999999</v>
      </c>
      <c r="AZ29">
        <f>VLOOKUP($B29,'MEDIUM VARIANT'!$C$18:$AE$290,18,FALSE)</f>
        <v>13000.43</v>
      </c>
      <c r="BA29">
        <f>VLOOKUP($B29,'MEDIUM VARIANT'!$C$18:$AE$290,19,FALSE)</f>
        <v>13158.072</v>
      </c>
      <c r="BB29">
        <f>VLOOKUP($B29,'MEDIUM VARIANT'!$C$18:$AE$290,20,FALSE)</f>
        <v>13314.513999999999</v>
      </c>
      <c r="BC29">
        <f>VLOOKUP($B29,'MEDIUM VARIANT'!$C$18:$AE$290,21,FALSE)</f>
        <v>13469.646000000001</v>
      </c>
      <c r="BD29">
        <f>VLOOKUP($B29,'MEDIUM VARIANT'!$C$18:$AE$290,22,FALSE)</f>
        <v>13623.258</v>
      </c>
      <c r="BE29">
        <f>VLOOKUP($B29,'MEDIUM VARIANT'!$C$18:$AE$290,23,FALSE)</f>
        <v>13775.145</v>
      </c>
      <c r="BF29">
        <f>VLOOKUP($B29,'MEDIUM VARIANT'!$C$18:$AE$290,24,FALSE)</f>
        <v>13925.118</v>
      </c>
      <c r="BG29">
        <f>VLOOKUP($B29,'MEDIUM VARIANT'!$C$18:$AE$290,25,FALSE)</f>
        <v>14073.053</v>
      </c>
      <c r="BH29">
        <f>VLOOKUP($B29,'MEDIUM VARIANT'!$C$18:$AE$290,26,FALSE)</f>
        <v>14218.880999999999</v>
      </c>
      <c r="BI29">
        <f>VLOOKUP($B29,'MEDIUM VARIANT'!$C$18:$AE$290,27,FALSE)</f>
        <v>14362.574000000001</v>
      </c>
      <c r="BJ29">
        <f>VLOOKUP($B29,'MEDIUM VARIANT'!$C$18:$AE$290,28,FALSE)</f>
        <v>14504.067999999999</v>
      </c>
      <c r="BK29">
        <f>VLOOKUP($B29,'MEDIUM VARIANT'!$C$18:$AE$290,29,FALSE)</f>
        <v>14643.343000000001</v>
      </c>
      <c r="BL29">
        <f>VLOOKUP($B29,'MEDIUM VARIANT'!$C$18:$AE$290,29,FALSE)</f>
        <v>14643.343000000001</v>
      </c>
      <c r="BM29">
        <f>VLOOKUP($B29,'MEDIUM VARIANT'!$C$18:$AE$290,29,FALSE)</f>
        <v>14643.343000000001</v>
      </c>
      <c r="BN29">
        <f>VLOOKUP($B29,'MEDIUM VARIANT'!$C$18:$AE$290,29,FALSE)</f>
        <v>14643.343000000001</v>
      </c>
      <c r="BO29">
        <f>VLOOKUP($B29,'MEDIUM VARIANT'!$C$18:$AE$290,29,FALSE)</f>
        <v>14643.343000000001</v>
      </c>
      <c r="BP29">
        <f>VLOOKUP($B29,'MEDIUM VARIANT'!$C$18:$AE$290,29,FALSE)</f>
        <v>14643.343000000001</v>
      </c>
      <c r="BQ29">
        <f>VLOOKUP($B29,'MEDIUM VARIANT'!$C$18:$AE$290,29,FALSE)</f>
        <v>14643.343000000001</v>
      </c>
      <c r="BR29">
        <f>VLOOKUP($B29,'MEDIUM VARIANT'!$C$18:$AE$290,29,FALSE)</f>
        <v>14643.343000000001</v>
      </c>
      <c r="BS29">
        <f>VLOOKUP($B29,'MEDIUM VARIANT'!$C$18:$AE$290,29,FALSE)</f>
        <v>14643.343000000001</v>
      </c>
      <c r="BT29">
        <f>VLOOKUP($B29,'MEDIUM VARIANT'!$C$18:$AE$290,29,FALSE)</f>
        <v>14643.343000000001</v>
      </c>
      <c r="BU29">
        <f>VLOOKUP($B29,'MEDIUM VARIANT'!$C$18:$AE$290,29,FALSE)</f>
        <v>14643.343000000001</v>
      </c>
    </row>
    <row r="30" spans="1:73" ht="11.4" x14ac:dyDescent="0.2">
      <c r="A30" t="str">
        <f>VLOOKUP(B30,Codes_ISO!A$2:C$270,3,FALSE)</f>
        <v>BA</v>
      </c>
      <c r="B30" s="3" t="s">
        <v>225</v>
      </c>
      <c r="C30" s="22">
        <f>VLOOKUP($B30,ESTIMATES!$C$18:$BS$290,34,FALSE)</f>
        <v>4179.8549999999996</v>
      </c>
      <c r="D30" s="22">
        <f>VLOOKUP($B30,ESTIMATES!$C$18:$BS$290,35,FALSE)</f>
        <v>4222.5110000000004</v>
      </c>
      <c r="E30" s="22">
        <f>VLOOKUP($B30,ESTIMATES!$C$18:$BS$290,36,FALSE)</f>
        <v>4265.3100000000004</v>
      </c>
      <c r="F30" s="22">
        <f>VLOOKUP($B30,ESTIMATES!$C$18:$BS$290,37,FALSE)</f>
        <v>4308.1059999999998</v>
      </c>
      <c r="G30" s="22">
        <f>VLOOKUP($B30,ESTIMATES!$C$18:$BS$290,38,FALSE)</f>
        <v>4350.7460000000001</v>
      </c>
      <c r="H30" s="22">
        <f>VLOOKUP($B30,ESTIMATES!$C$18:$BS$290,39,FALSE)</f>
        <v>4392.13</v>
      </c>
      <c r="I30" s="22">
        <f>VLOOKUP($B30,ESTIMATES!$C$18:$BS$290,40,FALSE)</f>
        <v>4435.5039999999999</v>
      </c>
      <c r="J30" s="22">
        <f>VLOOKUP($B30,ESTIMATES!$C$18:$BS$290,41,FALSE)</f>
        <v>4478.5190000000002</v>
      </c>
      <c r="K30" s="22">
        <f>VLOOKUP($B30,ESTIMATES!$C$18:$BS$290,42,FALSE)</f>
        <v>4508.0559999999996</v>
      </c>
      <c r="L30" s="22">
        <f>VLOOKUP($B30,ESTIMATES!$C$18:$BS$290,43,FALSE)</f>
        <v>4506.6530000000002</v>
      </c>
      <c r="M30" s="22">
        <f>VLOOKUP($B30,ESTIMATES!$C$18:$BS$290,44,FALSE)</f>
        <v>4463.4219999999996</v>
      </c>
      <c r="N30" s="22">
        <f>VLOOKUP($B30,ESTIMATES!$C$18:$BS$290,45,FALSE)</f>
        <v>4371.6030000000001</v>
      </c>
      <c r="O30" s="22">
        <f>VLOOKUP($B30,ESTIMATES!$C$18:$BS$290,46,FALSE)</f>
        <v>4239.1540000000005</v>
      </c>
      <c r="P30" s="22">
        <f>VLOOKUP($B30,ESTIMATES!$C$18:$BS$290,47,FALSE)</f>
        <v>4087.9989999999998</v>
      </c>
      <c r="Q30" s="22">
        <f>VLOOKUP($B30,ESTIMATES!$C$18:$BS$290,48,FALSE)</f>
        <v>3948.8159999999998</v>
      </c>
      <c r="R30" s="22">
        <f>VLOOKUP($B30,ESTIMATES!$C$18:$BS$290,49,FALSE)</f>
        <v>3843.712</v>
      </c>
      <c r="S30" s="22">
        <f>VLOOKUP($B30,ESTIMATES!$C$18:$BS$290,50,FALSE)</f>
        <v>3780.3780000000002</v>
      </c>
      <c r="T30" s="22">
        <f>VLOOKUP($B30,ESTIMATES!$C$18:$BS$290,51,FALSE)</f>
        <v>3752.431</v>
      </c>
      <c r="U30" s="22">
        <f>VLOOKUP($B30,ESTIMATES!$C$18:$BS$290,52,FALSE)</f>
        <v>3750.4850000000001</v>
      </c>
      <c r="V30" s="22">
        <f>VLOOKUP($B30,ESTIMATES!$C$18:$BS$290,53,FALSE)</f>
        <v>3759.1179999999999</v>
      </c>
      <c r="W30" s="22">
        <f>VLOOKUP($B30,ESTIMATES!$C$18:$BS$290,54,FALSE)</f>
        <v>3766.7060000000001</v>
      </c>
      <c r="X30" s="22">
        <f>VLOOKUP($B30,ESTIMATES!$C$18:$BS$290,55,FALSE)</f>
        <v>3771.2840000000001</v>
      </c>
      <c r="Y30" s="22">
        <f>VLOOKUP($B30,ESTIMATES!$C$18:$BS$290,56,FALSE)</f>
        <v>3775.8069999999998</v>
      </c>
      <c r="Z30" s="22">
        <f>VLOOKUP($B30,ESTIMATES!$C$18:$BS$290,57,FALSE)</f>
        <v>3779.2469999999998</v>
      </c>
      <c r="AA30" s="22">
        <f>VLOOKUP($B30,ESTIMATES!$C$18:$BS$290,58,FALSE)</f>
        <v>3781.2869999999998</v>
      </c>
      <c r="AB30" s="22">
        <f>VLOOKUP($B30,ESTIMATES!$C$18:$BS$290,59,FALSE)</f>
        <v>3781.53</v>
      </c>
      <c r="AC30" s="22">
        <f>VLOOKUP($B30,ESTIMATES!$C$18:$BS$290,60,FALSE)</f>
        <v>3779.4679999999998</v>
      </c>
      <c r="AD30" s="22">
        <f>VLOOKUP($B30,ESTIMATES!$C$18:$BS$290,61,FALSE)</f>
        <v>3774</v>
      </c>
      <c r="AE30" s="22">
        <f>VLOOKUP($B30,ESTIMATES!$C$18:$BS$290,62,FALSE)</f>
        <v>3763.5990000000002</v>
      </c>
      <c r="AF30" s="22">
        <f>VLOOKUP($B30,ESTIMATES!$C$18:$BS$290,63,FALSE)</f>
        <v>3746.5610000000001</v>
      </c>
      <c r="AG30" s="22">
        <f>VLOOKUP($B30,ESTIMATES!$C$18:$BS$290,64,FALSE)</f>
        <v>3722.0839999999998</v>
      </c>
      <c r="AH30" s="22">
        <f>VLOOKUP($B30,ESTIMATES!$C$18:$BS$290,65,FALSE)</f>
        <v>3688.8649999999998</v>
      </c>
      <c r="AI30" s="22">
        <f>VLOOKUP($B30,ESTIMATES!$C$18:$BS$290,66,FALSE)</f>
        <v>3648.2</v>
      </c>
      <c r="AJ30" s="22">
        <f>VLOOKUP($B30,ESTIMATES!$C$18:$BS$290,67,FALSE)</f>
        <v>3604.9989999999998</v>
      </c>
      <c r="AK30" s="22">
        <f>VLOOKUP($B30,ESTIMATES!$C$18:$BS$290,68,FALSE)</f>
        <v>3566.002</v>
      </c>
      <c r="AL30" s="22">
        <f>VLOOKUP($B30,ESTIMATES!$C$18:$BS$290,69,FALSE)</f>
        <v>3535.9609999999998</v>
      </c>
      <c r="AM30">
        <f>VLOOKUP($B30,'MEDIUM VARIANT'!$C$18:$AE$290,5,FALSE)</f>
        <v>3516.8159999999998</v>
      </c>
      <c r="AN30">
        <f>VLOOKUP($B30,'MEDIUM VARIANT'!$C$18:$AE$290,6,FALSE)</f>
        <v>3507.0169999999998</v>
      </c>
      <c r="AO30">
        <f>VLOOKUP($B30,'MEDIUM VARIANT'!$C$18:$AE$290,7,FALSE)</f>
        <v>3503.5540000000001</v>
      </c>
      <c r="AP30">
        <f>VLOOKUP($B30,'MEDIUM VARIANT'!$C$18:$AE$290,8,FALSE)</f>
        <v>3501.7739999999999</v>
      </c>
      <c r="AQ30">
        <f>VLOOKUP($B30,'MEDIUM VARIANT'!$C$18:$AE$290,9,FALSE)</f>
        <v>3498.21</v>
      </c>
      <c r="AR30">
        <f>VLOOKUP($B30,'MEDIUM VARIANT'!$C$18:$AE$290,10,FALSE)</f>
        <v>3492.0680000000002</v>
      </c>
      <c r="AS30">
        <f>VLOOKUP($B30,'MEDIUM VARIANT'!$C$18:$AE$290,11,FALSE)</f>
        <v>3484.2719999999999</v>
      </c>
      <c r="AT30">
        <f>VLOOKUP($B30,'MEDIUM VARIANT'!$C$18:$AE$290,12,FALSE)</f>
        <v>3475.2089999999998</v>
      </c>
      <c r="AU30">
        <f>VLOOKUP($B30,'MEDIUM VARIANT'!$C$18:$AE$290,13,FALSE)</f>
        <v>3465.71</v>
      </c>
      <c r="AV30">
        <f>VLOOKUP($B30,'MEDIUM VARIANT'!$C$18:$AE$290,14,FALSE)</f>
        <v>3456.355</v>
      </c>
      <c r="AW30">
        <f>VLOOKUP($B30,'MEDIUM VARIANT'!$C$18:$AE$290,15,FALSE)</f>
        <v>3447.047</v>
      </c>
      <c r="AX30">
        <f>VLOOKUP($B30,'MEDIUM VARIANT'!$C$18:$AE$290,16,FALSE)</f>
        <v>3437.33</v>
      </c>
      <c r="AY30">
        <f>VLOOKUP($B30,'MEDIUM VARIANT'!$C$18:$AE$290,17,FALSE)</f>
        <v>3427.1129999999998</v>
      </c>
      <c r="AZ30">
        <f>VLOOKUP($B30,'MEDIUM VARIANT'!$C$18:$AE$290,18,FALSE)</f>
        <v>3416.2939999999999</v>
      </c>
      <c r="BA30">
        <f>VLOOKUP($B30,'MEDIUM VARIANT'!$C$18:$AE$290,19,FALSE)</f>
        <v>3404.7809999999999</v>
      </c>
      <c r="BB30">
        <f>VLOOKUP($B30,'MEDIUM VARIANT'!$C$18:$AE$290,20,FALSE)</f>
        <v>3392.547</v>
      </c>
      <c r="BC30">
        <f>VLOOKUP($B30,'MEDIUM VARIANT'!$C$18:$AE$290,21,FALSE)</f>
        <v>3379.6019999999999</v>
      </c>
      <c r="BD30">
        <f>VLOOKUP($B30,'MEDIUM VARIANT'!$C$18:$AE$290,22,FALSE)</f>
        <v>3365.9180000000001</v>
      </c>
      <c r="BE30">
        <f>VLOOKUP($B30,'MEDIUM VARIANT'!$C$18:$AE$290,23,FALSE)</f>
        <v>3351.518</v>
      </c>
      <c r="BF30">
        <f>VLOOKUP($B30,'MEDIUM VARIANT'!$C$18:$AE$290,24,FALSE)</f>
        <v>3336.402</v>
      </c>
      <c r="BG30">
        <f>VLOOKUP($B30,'MEDIUM VARIANT'!$C$18:$AE$290,25,FALSE)</f>
        <v>3320.576</v>
      </c>
      <c r="BH30">
        <f>VLOOKUP($B30,'MEDIUM VARIANT'!$C$18:$AE$290,26,FALSE)</f>
        <v>3304.067</v>
      </c>
      <c r="BI30">
        <f>VLOOKUP($B30,'MEDIUM VARIANT'!$C$18:$AE$290,27,FALSE)</f>
        <v>3286.9389999999999</v>
      </c>
      <c r="BJ30">
        <f>VLOOKUP($B30,'MEDIUM VARIANT'!$C$18:$AE$290,28,FALSE)</f>
        <v>3269.2849999999999</v>
      </c>
      <c r="BK30">
        <f>VLOOKUP($B30,'MEDIUM VARIANT'!$C$18:$AE$290,29,FALSE)</f>
        <v>3251.17</v>
      </c>
      <c r="BL30">
        <f>VLOOKUP($B30,'MEDIUM VARIANT'!$C$18:$AE$290,29,FALSE)</f>
        <v>3251.17</v>
      </c>
      <c r="BM30">
        <f>VLOOKUP($B30,'MEDIUM VARIANT'!$C$18:$AE$290,29,FALSE)</f>
        <v>3251.17</v>
      </c>
      <c r="BN30">
        <f>VLOOKUP($B30,'MEDIUM VARIANT'!$C$18:$AE$290,29,FALSE)</f>
        <v>3251.17</v>
      </c>
      <c r="BO30">
        <f>VLOOKUP($B30,'MEDIUM VARIANT'!$C$18:$AE$290,29,FALSE)</f>
        <v>3251.17</v>
      </c>
      <c r="BP30">
        <f>VLOOKUP($B30,'MEDIUM VARIANT'!$C$18:$AE$290,29,FALSE)</f>
        <v>3251.17</v>
      </c>
      <c r="BQ30">
        <f>VLOOKUP($B30,'MEDIUM VARIANT'!$C$18:$AE$290,29,FALSE)</f>
        <v>3251.17</v>
      </c>
      <c r="BR30">
        <f>VLOOKUP($B30,'MEDIUM VARIANT'!$C$18:$AE$290,29,FALSE)</f>
        <v>3251.17</v>
      </c>
      <c r="BS30">
        <f>VLOOKUP($B30,'MEDIUM VARIANT'!$C$18:$AE$290,29,FALSE)</f>
        <v>3251.17</v>
      </c>
      <c r="BT30">
        <f>VLOOKUP($B30,'MEDIUM VARIANT'!$C$18:$AE$290,29,FALSE)</f>
        <v>3251.17</v>
      </c>
      <c r="BU30">
        <f>VLOOKUP($B30,'MEDIUM VARIANT'!$C$18:$AE$290,29,FALSE)</f>
        <v>3251.17</v>
      </c>
    </row>
    <row r="31" spans="1:73" ht="11.4" x14ac:dyDescent="0.2">
      <c r="A31" t="str">
        <f>VLOOKUP(B31,Codes_ISO!A$2:C$270,3,FALSE)</f>
        <v>BW</v>
      </c>
      <c r="B31" s="3" t="s">
        <v>117</v>
      </c>
      <c r="C31" s="22">
        <f>VLOOKUP($B31,ESTIMATES!$C$18:$BS$290,34,FALSE)</f>
        <v>1001.158</v>
      </c>
      <c r="D31" s="22">
        <f>VLOOKUP($B31,ESTIMATES!$C$18:$BS$290,35,FALSE)</f>
        <v>1038.3969999999999</v>
      </c>
      <c r="E31" s="22">
        <f>VLOOKUP($B31,ESTIMATES!$C$18:$BS$290,36,FALSE)</f>
        <v>1075.8889999999999</v>
      </c>
      <c r="F31" s="22">
        <f>VLOOKUP($B31,ESTIMATES!$C$18:$BS$290,37,FALSE)</f>
        <v>1113.539</v>
      </c>
      <c r="G31" s="22">
        <f>VLOOKUP($B31,ESTIMATES!$C$18:$BS$290,38,FALSE)</f>
        <v>1151.2919999999999</v>
      </c>
      <c r="H31" s="22">
        <f>VLOOKUP($B31,ESTIMATES!$C$18:$BS$290,39,FALSE)</f>
        <v>1189.114</v>
      </c>
      <c r="I31" s="22">
        <f>VLOOKUP($B31,ESTIMATES!$C$18:$BS$290,40,FALSE)</f>
        <v>1226.81</v>
      </c>
      <c r="J31" s="22">
        <f>VLOOKUP($B31,ESTIMATES!$C$18:$BS$290,41,FALSE)</f>
        <v>1264.3140000000001</v>
      </c>
      <c r="K31" s="22">
        <f>VLOOKUP($B31,ESTIMATES!$C$18:$BS$290,42,FALSE)</f>
        <v>1301.818</v>
      </c>
      <c r="L31" s="22">
        <f>VLOOKUP($B31,ESTIMATES!$C$18:$BS$290,43,FALSE)</f>
        <v>1339.624</v>
      </c>
      <c r="M31" s="22">
        <f>VLOOKUP($B31,ESTIMATES!$C$18:$BS$290,44,FALSE)</f>
        <v>1377.912</v>
      </c>
      <c r="N31" s="22">
        <f>VLOOKUP($B31,ESTIMATES!$C$18:$BS$290,45,FALSE)</f>
        <v>1416.731</v>
      </c>
      <c r="O31" s="22">
        <f>VLOOKUP($B31,ESTIMATES!$C$18:$BS$290,46,FALSE)</f>
        <v>1455.8330000000001</v>
      </c>
      <c r="P31" s="22">
        <f>VLOOKUP($B31,ESTIMATES!$C$18:$BS$290,47,FALSE)</f>
        <v>1494.693</v>
      </c>
      <c r="Q31" s="22">
        <f>VLOOKUP($B31,ESTIMATES!$C$18:$BS$290,48,FALSE)</f>
        <v>1532.6220000000001</v>
      </c>
      <c r="R31" s="22">
        <f>VLOOKUP($B31,ESTIMATES!$C$18:$BS$290,49,FALSE)</f>
        <v>1569.0940000000001</v>
      </c>
      <c r="S31" s="22">
        <f>VLOOKUP($B31,ESTIMATES!$C$18:$BS$290,50,FALSE)</f>
        <v>1604.06</v>
      </c>
      <c r="T31" s="22">
        <f>VLOOKUP($B31,ESTIMATES!$C$18:$BS$290,51,FALSE)</f>
        <v>1637.635</v>
      </c>
      <c r="U31" s="22">
        <f>VLOOKUP($B31,ESTIMATES!$C$18:$BS$290,52,FALSE)</f>
        <v>1669.625</v>
      </c>
      <c r="V31" s="22">
        <f>VLOOKUP($B31,ESTIMATES!$C$18:$BS$290,53,FALSE)</f>
        <v>1699.8620000000001</v>
      </c>
      <c r="W31" s="22">
        <f>VLOOKUP($B31,ESTIMATES!$C$18:$BS$290,54,FALSE)</f>
        <v>1728.34</v>
      </c>
      <c r="X31" s="22">
        <f>VLOOKUP($B31,ESTIMATES!$C$18:$BS$290,55,FALSE)</f>
        <v>1754.9349999999999</v>
      </c>
      <c r="Y31" s="22">
        <f>VLOOKUP($B31,ESTIMATES!$C$18:$BS$290,56,FALSE)</f>
        <v>1779.953</v>
      </c>
      <c r="Z31" s="22">
        <f>VLOOKUP($B31,ESTIMATES!$C$18:$BS$290,57,FALSE)</f>
        <v>1804.3389999999999</v>
      </c>
      <c r="AA31" s="22">
        <f>VLOOKUP($B31,ESTIMATES!$C$18:$BS$290,58,FALSE)</f>
        <v>1829.33</v>
      </c>
      <c r="AB31" s="22">
        <f>VLOOKUP($B31,ESTIMATES!$C$18:$BS$290,59,FALSE)</f>
        <v>1855.8520000000001</v>
      </c>
      <c r="AC31" s="22">
        <f>VLOOKUP($B31,ESTIMATES!$C$18:$BS$290,60,FALSE)</f>
        <v>1884.2380000000001</v>
      </c>
      <c r="AD31" s="22">
        <f>VLOOKUP($B31,ESTIMATES!$C$18:$BS$290,61,FALSE)</f>
        <v>1914.414</v>
      </c>
      <c r="AE31" s="22">
        <f>VLOOKUP($B31,ESTIMATES!$C$18:$BS$290,62,FALSE)</f>
        <v>1946.3510000000001</v>
      </c>
      <c r="AF31" s="22">
        <f>VLOOKUP($B31,ESTIMATES!$C$18:$BS$290,63,FALSE)</f>
        <v>1979.8820000000001</v>
      </c>
      <c r="AG31" s="22">
        <f>VLOOKUP($B31,ESTIMATES!$C$18:$BS$290,64,FALSE)</f>
        <v>2014.866</v>
      </c>
      <c r="AH31" s="22">
        <f>VLOOKUP($B31,ESTIMATES!$C$18:$BS$290,65,FALSE)</f>
        <v>2051.3389999999999</v>
      </c>
      <c r="AI31" s="22">
        <f>VLOOKUP($B31,ESTIMATES!$C$18:$BS$290,66,FALSE)</f>
        <v>2089.3150000000001</v>
      </c>
      <c r="AJ31" s="22">
        <f>VLOOKUP($B31,ESTIMATES!$C$18:$BS$290,67,FALSE)</f>
        <v>2128.5070000000001</v>
      </c>
      <c r="AK31" s="22">
        <f>VLOOKUP($B31,ESTIMATES!$C$18:$BS$290,68,FALSE)</f>
        <v>2168.5729999999999</v>
      </c>
      <c r="AL31" s="22">
        <f>VLOOKUP($B31,ESTIMATES!$C$18:$BS$290,69,FALSE)</f>
        <v>2209.1970000000001</v>
      </c>
      <c r="AM31">
        <f>VLOOKUP($B31,'MEDIUM VARIANT'!$C$18:$AE$290,5,FALSE)</f>
        <v>2250.2600000000002</v>
      </c>
      <c r="AN31">
        <f>VLOOKUP($B31,'MEDIUM VARIANT'!$C$18:$AE$290,6,FALSE)</f>
        <v>2291.6610000000001</v>
      </c>
      <c r="AO31">
        <f>VLOOKUP($B31,'MEDIUM VARIANT'!$C$18:$AE$290,7,FALSE)</f>
        <v>2333.201</v>
      </c>
      <c r="AP31">
        <f>VLOOKUP($B31,'MEDIUM VARIANT'!$C$18:$AE$290,8,FALSE)</f>
        <v>2374.636</v>
      </c>
      <c r="AQ31">
        <f>VLOOKUP($B31,'MEDIUM VARIANT'!$C$18:$AE$290,9,FALSE)</f>
        <v>2415.7660000000001</v>
      </c>
      <c r="AR31">
        <f>VLOOKUP($B31,'MEDIUM VARIANT'!$C$18:$AE$290,10,FALSE)</f>
        <v>2456.4560000000001</v>
      </c>
      <c r="AS31">
        <f>VLOOKUP($B31,'MEDIUM VARIANT'!$C$18:$AE$290,11,FALSE)</f>
        <v>2496.6550000000002</v>
      </c>
      <c r="AT31">
        <f>VLOOKUP($B31,'MEDIUM VARIANT'!$C$18:$AE$290,12,FALSE)</f>
        <v>2536.346</v>
      </c>
      <c r="AU31">
        <f>VLOOKUP($B31,'MEDIUM VARIANT'!$C$18:$AE$290,13,FALSE)</f>
        <v>2575.556</v>
      </c>
      <c r="AV31">
        <f>VLOOKUP($B31,'MEDIUM VARIANT'!$C$18:$AE$290,14,FALSE)</f>
        <v>2614.3159999999998</v>
      </c>
      <c r="AW31">
        <f>VLOOKUP($B31,'MEDIUM VARIANT'!$C$18:$AE$290,15,FALSE)</f>
        <v>2652.576</v>
      </c>
      <c r="AX31">
        <f>VLOOKUP($B31,'MEDIUM VARIANT'!$C$18:$AE$290,16,FALSE)</f>
        <v>2690.2950000000001</v>
      </c>
      <c r="AY31">
        <f>VLOOKUP($B31,'MEDIUM VARIANT'!$C$18:$AE$290,17,FALSE)</f>
        <v>2727.4850000000001</v>
      </c>
      <c r="AZ31">
        <f>VLOOKUP($B31,'MEDIUM VARIANT'!$C$18:$AE$290,18,FALSE)</f>
        <v>2764.2</v>
      </c>
      <c r="BA31">
        <f>VLOOKUP($B31,'MEDIUM VARIANT'!$C$18:$AE$290,19,FALSE)</f>
        <v>2800.433</v>
      </c>
      <c r="BB31">
        <f>VLOOKUP($B31,'MEDIUM VARIANT'!$C$18:$AE$290,20,FALSE)</f>
        <v>2836.201</v>
      </c>
      <c r="BC31">
        <f>VLOOKUP($B31,'MEDIUM VARIANT'!$C$18:$AE$290,21,FALSE)</f>
        <v>2871.4850000000001</v>
      </c>
      <c r="BD31">
        <f>VLOOKUP($B31,'MEDIUM VARIANT'!$C$18:$AE$290,22,FALSE)</f>
        <v>2906.3150000000001</v>
      </c>
      <c r="BE31">
        <f>VLOOKUP($B31,'MEDIUM VARIANT'!$C$18:$AE$290,23,FALSE)</f>
        <v>2940.6909999999998</v>
      </c>
      <c r="BF31">
        <f>VLOOKUP($B31,'MEDIUM VARIANT'!$C$18:$AE$290,24,FALSE)</f>
        <v>2974.6329999999998</v>
      </c>
      <c r="BG31">
        <f>VLOOKUP($B31,'MEDIUM VARIANT'!$C$18:$AE$290,25,FALSE)</f>
        <v>3008.1439999999998</v>
      </c>
      <c r="BH31">
        <f>VLOOKUP($B31,'MEDIUM VARIANT'!$C$18:$AE$290,26,FALSE)</f>
        <v>3041.2</v>
      </c>
      <c r="BI31">
        <f>VLOOKUP($B31,'MEDIUM VARIANT'!$C$18:$AE$290,27,FALSE)</f>
        <v>3073.8020000000001</v>
      </c>
      <c r="BJ31">
        <f>VLOOKUP($B31,'MEDIUM VARIANT'!$C$18:$AE$290,28,FALSE)</f>
        <v>3105.9349999999999</v>
      </c>
      <c r="BK31">
        <f>VLOOKUP($B31,'MEDIUM VARIANT'!$C$18:$AE$290,29,FALSE)</f>
        <v>3137.6010000000001</v>
      </c>
      <c r="BL31">
        <f>VLOOKUP($B31,'MEDIUM VARIANT'!$C$18:$AE$290,29,FALSE)</f>
        <v>3137.6010000000001</v>
      </c>
      <c r="BM31">
        <f>VLOOKUP($B31,'MEDIUM VARIANT'!$C$18:$AE$290,29,FALSE)</f>
        <v>3137.6010000000001</v>
      </c>
      <c r="BN31">
        <f>VLOOKUP($B31,'MEDIUM VARIANT'!$C$18:$AE$290,29,FALSE)</f>
        <v>3137.6010000000001</v>
      </c>
      <c r="BO31">
        <f>VLOOKUP($B31,'MEDIUM VARIANT'!$C$18:$AE$290,29,FALSE)</f>
        <v>3137.6010000000001</v>
      </c>
      <c r="BP31">
        <f>VLOOKUP($B31,'MEDIUM VARIANT'!$C$18:$AE$290,29,FALSE)</f>
        <v>3137.6010000000001</v>
      </c>
      <c r="BQ31">
        <f>VLOOKUP($B31,'MEDIUM VARIANT'!$C$18:$AE$290,29,FALSE)</f>
        <v>3137.6010000000001</v>
      </c>
      <c r="BR31">
        <f>VLOOKUP($B31,'MEDIUM VARIANT'!$C$18:$AE$290,29,FALSE)</f>
        <v>3137.6010000000001</v>
      </c>
      <c r="BS31">
        <f>VLOOKUP($B31,'MEDIUM VARIANT'!$C$18:$AE$290,29,FALSE)</f>
        <v>3137.6010000000001</v>
      </c>
      <c r="BT31">
        <f>VLOOKUP($B31,'MEDIUM VARIANT'!$C$18:$AE$290,29,FALSE)</f>
        <v>3137.6010000000001</v>
      </c>
      <c r="BU31">
        <f>VLOOKUP($B31,'MEDIUM VARIANT'!$C$18:$AE$290,29,FALSE)</f>
        <v>3137.6010000000001</v>
      </c>
    </row>
    <row r="32" spans="1:73" ht="11.4" x14ac:dyDescent="0.2">
      <c r="A32" t="str">
        <f>VLOOKUP(B32,Codes_ISO!A$2:C$270,3,FALSE)</f>
        <v>BR</v>
      </c>
      <c r="B32" s="3" t="s">
        <v>288</v>
      </c>
      <c r="C32" s="22">
        <f>VLOOKUP($B32,ESTIMATES!$C$18:$BS$290,34,FALSE)</f>
        <v>121159.761</v>
      </c>
      <c r="D32" s="22">
        <f>VLOOKUP($B32,ESTIMATES!$C$18:$BS$290,35,FALSE)</f>
        <v>124030.908</v>
      </c>
      <c r="E32" s="22">
        <f>VLOOKUP($B32,ESTIMATES!$C$18:$BS$290,36,FALSE)</f>
        <v>126947.36500000001</v>
      </c>
      <c r="F32" s="22">
        <f>VLOOKUP($B32,ESTIMATES!$C$18:$BS$290,37,FALSE)</f>
        <v>129882.321</v>
      </c>
      <c r="G32" s="22">
        <f>VLOOKUP($B32,ESTIMATES!$C$18:$BS$290,38,FALSE)</f>
        <v>132800.68400000001</v>
      </c>
      <c r="H32" s="22">
        <f>VLOOKUP($B32,ESTIMATES!$C$18:$BS$290,39,FALSE)</f>
        <v>135676.28099999999</v>
      </c>
      <c r="I32" s="22">
        <f>VLOOKUP($B32,ESTIMATES!$C$18:$BS$290,40,FALSE)</f>
        <v>138499.46400000001</v>
      </c>
      <c r="J32" s="22">
        <f>VLOOKUP($B32,ESTIMATES!$C$18:$BS$290,41,FALSE)</f>
        <v>141273.48800000001</v>
      </c>
      <c r="K32" s="22">
        <f>VLOOKUP($B32,ESTIMATES!$C$18:$BS$290,42,FALSE)</f>
        <v>144001.54199999999</v>
      </c>
      <c r="L32" s="22">
        <f>VLOOKUP($B32,ESTIMATES!$C$18:$BS$290,43,FALSE)</f>
        <v>146691.981</v>
      </c>
      <c r="M32" s="22">
        <f>VLOOKUP($B32,ESTIMATES!$C$18:$BS$290,44,FALSE)</f>
        <v>149352.14499999999</v>
      </c>
      <c r="N32" s="22">
        <f>VLOOKUP($B32,ESTIMATES!$C$18:$BS$290,45,FALSE)</f>
        <v>151976.57699999999</v>
      </c>
      <c r="O32" s="22">
        <f>VLOOKUP($B32,ESTIMATES!$C$18:$BS$290,46,FALSE)</f>
        <v>154564.27799999999</v>
      </c>
      <c r="P32" s="22">
        <f>VLOOKUP($B32,ESTIMATES!$C$18:$BS$290,47,FALSE)</f>
        <v>157132.682</v>
      </c>
      <c r="Q32" s="22">
        <f>VLOOKUP($B32,ESTIMATES!$C$18:$BS$290,48,FALSE)</f>
        <v>159705.12299999999</v>
      </c>
      <c r="R32" s="22">
        <f>VLOOKUP($B32,ESTIMATES!$C$18:$BS$290,49,FALSE)</f>
        <v>162296.61199999999</v>
      </c>
      <c r="S32" s="22">
        <f>VLOOKUP($B32,ESTIMATES!$C$18:$BS$290,50,FALSE)</f>
        <v>164913.30600000001</v>
      </c>
      <c r="T32" s="22">
        <f>VLOOKUP($B32,ESTIMATES!$C$18:$BS$290,51,FALSE)</f>
        <v>167545.16399999999</v>
      </c>
      <c r="U32" s="22">
        <f>VLOOKUP($B32,ESTIMATES!$C$18:$BS$290,52,FALSE)</f>
        <v>170170.64</v>
      </c>
      <c r="V32" s="22">
        <f>VLOOKUP($B32,ESTIMATES!$C$18:$BS$290,53,FALSE)</f>
        <v>172759.24299999999</v>
      </c>
      <c r="W32" s="22">
        <f>VLOOKUP($B32,ESTIMATES!$C$18:$BS$290,54,FALSE)</f>
        <v>175287.587</v>
      </c>
      <c r="X32" s="22">
        <f>VLOOKUP($B32,ESTIMATES!$C$18:$BS$290,55,FALSE)</f>
        <v>177750.67</v>
      </c>
      <c r="Y32" s="22">
        <f>VLOOKUP($B32,ESTIMATES!$C$18:$BS$290,56,FALSE)</f>
        <v>180151.02100000001</v>
      </c>
      <c r="Z32" s="22">
        <f>VLOOKUP($B32,ESTIMATES!$C$18:$BS$290,57,FALSE)</f>
        <v>182482.149</v>
      </c>
      <c r="AA32" s="22">
        <f>VLOOKUP($B32,ESTIMATES!$C$18:$BS$290,58,FALSE)</f>
        <v>184738.45800000001</v>
      </c>
      <c r="AB32" s="22">
        <f>VLOOKUP($B32,ESTIMATES!$C$18:$BS$290,59,FALSE)</f>
        <v>186917.361</v>
      </c>
      <c r="AC32" s="22">
        <f>VLOOKUP($B32,ESTIMATES!$C$18:$BS$290,60,FALSE)</f>
        <v>189012.41200000001</v>
      </c>
      <c r="AD32" s="22">
        <f>VLOOKUP($B32,ESTIMATES!$C$18:$BS$290,61,FALSE)</f>
        <v>191026.63699999999</v>
      </c>
      <c r="AE32" s="22">
        <f>VLOOKUP($B32,ESTIMATES!$C$18:$BS$290,62,FALSE)</f>
        <v>192979.02900000001</v>
      </c>
      <c r="AF32" s="22">
        <f>VLOOKUP($B32,ESTIMATES!$C$18:$BS$290,63,FALSE)</f>
        <v>194895.99600000001</v>
      </c>
      <c r="AG32" s="22">
        <f>VLOOKUP($B32,ESTIMATES!$C$18:$BS$290,64,FALSE)</f>
        <v>196796.269</v>
      </c>
      <c r="AH32" s="22">
        <f>VLOOKUP($B32,ESTIMATES!$C$18:$BS$290,65,FALSE)</f>
        <v>198686.68799999999</v>
      </c>
      <c r="AI32" s="22">
        <f>VLOOKUP($B32,ESTIMATES!$C$18:$BS$290,66,FALSE)</f>
        <v>200560.98300000001</v>
      </c>
      <c r="AJ32" s="22">
        <f>VLOOKUP($B32,ESTIMATES!$C$18:$BS$290,67,FALSE)</f>
        <v>202408.63200000001</v>
      </c>
      <c r="AK32" s="22">
        <f>VLOOKUP($B32,ESTIMATES!$C$18:$BS$290,68,FALSE)</f>
        <v>204213.133</v>
      </c>
      <c r="AL32" s="22">
        <f>VLOOKUP($B32,ESTIMATES!$C$18:$BS$290,69,FALSE)</f>
        <v>205962.10800000001</v>
      </c>
      <c r="AM32">
        <f>VLOOKUP($B32,'MEDIUM VARIANT'!$C$18:$AE$290,5,FALSE)</f>
        <v>207652.86499999999</v>
      </c>
      <c r="AN32">
        <f>VLOOKUP($B32,'MEDIUM VARIANT'!$C$18:$AE$290,6,FALSE)</f>
        <v>209288.27799999999</v>
      </c>
      <c r="AO32">
        <f>VLOOKUP($B32,'MEDIUM VARIANT'!$C$18:$AE$290,7,FALSE)</f>
        <v>210867.954</v>
      </c>
      <c r="AP32">
        <f>VLOOKUP($B32,'MEDIUM VARIANT'!$C$18:$AE$290,8,FALSE)</f>
        <v>212392.717</v>
      </c>
      <c r="AQ32">
        <f>VLOOKUP($B32,'MEDIUM VARIANT'!$C$18:$AE$290,9,FALSE)</f>
        <v>213863.046</v>
      </c>
      <c r="AR32">
        <f>VLOOKUP($B32,'MEDIUM VARIANT'!$C$18:$AE$290,10,FALSE)</f>
        <v>215277.9</v>
      </c>
      <c r="AS32">
        <f>VLOOKUP($B32,'MEDIUM VARIANT'!$C$18:$AE$290,11,FALSE)</f>
        <v>216635.951</v>
      </c>
      <c r="AT32">
        <f>VLOOKUP($B32,'MEDIUM VARIANT'!$C$18:$AE$290,12,FALSE)</f>
        <v>217937.21</v>
      </c>
      <c r="AU32">
        <f>VLOOKUP($B32,'MEDIUM VARIANT'!$C$18:$AE$290,13,FALSE)</f>
        <v>219181.97899999999</v>
      </c>
      <c r="AV32">
        <f>VLOOKUP($B32,'MEDIUM VARIANT'!$C$18:$AE$290,14,FALSE)</f>
        <v>220370.552</v>
      </c>
      <c r="AW32">
        <f>VLOOKUP($B32,'MEDIUM VARIANT'!$C$18:$AE$290,15,FALSE)</f>
        <v>221502.80900000001</v>
      </c>
      <c r="AX32">
        <f>VLOOKUP($B32,'MEDIUM VARIANT'!$C$18:$AE$290,16,FALSE)</f>
        <v>222578.67499999999</v>
      </c>
      <c r="AY32">
        <f>VLOOKUP($B32,'MEDIUM VARIANT'!$C$18:$AE$290,17,FALSE)</f>
        <v>223598.52</v>
      </c>
      <c r="AZ32">
        <f>VLOOKUP($B32,'MEDIUM VARIANT'!$C$18:$AE$290,18,FALSE)</f>
        <v>224562.87599999999</v>
      </c>
      <c r="BA32">
        <f>VLOOKUP($B32,'MEDIUM VARIANT'!$C$18:$AE$290,19,FALSE)</f>
        <v>225472.21400000001</v>
      </c>
      <c r="BB32">
        <f>VLOOKUP($B32,'MEDIUM VARIANT'!$C$18:$AE$290,20,FALSE)</f>
        <v>226326.815</v>
      </c>
      <c r="BC32">
        <f>VLOOKUP($B32,'MEDIUM VARIANT'!$C$18:$AE$290,21,FALSE)</f>
        <v>227126.88099999999</v>
      </c>
      <c r="BD32">
        <f>VLOOKUP($B32,'MEDIUM VARIANT'!$C$18:$AE$290,22,FALSE)</f>
        <v>227872.682</v>
      </c>
      <c r="BE32">
        <f>VLOOKUP($B32,'MEDIUM VARIANT'!$C$18:$AE$290,23,FALSE)</f>
        <v>228564.481</v>
      </c>
      <c r="BF32">
        <f>VLOOKUP($B32,'MEDIUM VARIANT'!$C$18:$AE$290,24,FALSE)</f>
        <v>229202.58199999999</v>
      </c>
      <c r="BG32">
        <f>VLOOKUP($B32,'MEDIUM VARIANT'!$C$18:$AE$290,25,FALSE)</f>
        <v>229787.484</v>
      </c>
      <c r="BH32">
        <f>VLOOKUP($B32,'MEDIUM VARIANT'!$C$18:$AE$290,26,FALSE)</f>
        <v>230319.644</v>
      </c>
      <c r="BI32">
        <f>VLOOKUP($B32,'MEDIUM VARIANT'!$C$18:$AE$290,27,FALSE)</f>
        <v>230799.25700000001</v>
      </c>
      <c r="BJ32">
        <f>VLOOKUP($B32,'MEDIUM VARIANT'!$C$18:$AE$290,28,FALSE)</f>
        <v>231226.48</v>
      </c>
      <c r="BK32">
        <f>VLOOKUP($B32,'MEDIUM VARIANT'!$C$18:$AE$290,29,FALSE)</f>
        <v>231601.65599999999</v>
      </c>
      <c r="BL32">
        <f>VLOOKUP($B32,'MEDIUM VARIANT'!$C$18:$AE$290,29,FALSE)</f>
        <v>231601.65599999999</v>
      </c>
      <c r="BM32">
        <f>VLOOKUP($B32,'MEDIUM VARIANT'!$C$18:$AE$290,29,FALSE)</f>
        <v>231601.65599999999</v>
      </c>
      <c r="BN32">
        <f>VLOOKUP($B32,'MEDIUM VARIANT'!$C$18:$AE$290,29,FALSE)</f>
        <v>231601.65599999999</v>
      </c>
      <c r="BO32">
        <f>VLOOKUP($B32,'MEDIUM VARIANT'!$C$18:$AE$290,29,FALSE)</f>
        <v>231601.65599999999</v>
      </c>
      <c r="BP32">
        <f>VLOOKUP($B32,'MEDIUM VARIANT'!$C$18:$AE$290,29,FALSE)</f>
        <v>231601.65599999999</v>
      </c>
      <c r="BQ32">
        <f>VLOOKUP($B32,'MEDIUM VARIANT'!$C$18:$AE$290,29,FALSE)</f>
        <v>231601.65599999999</v>
      </c>
      <c r="BR32">
        <f>VLOOKUP($B32,'MEDIUM VARIANT'!$C$18:$AE$290,29,FALSE)</f>
        <v>231601.65599999999</v>
      </c>
      <c r="BS32">
        <f>VLOOKUP($B32,'MEDIUM VARIANT'!$C$18:$AE$290,29,FALSE)</f>
        <v>231601.65599999999</v>
      </c>
      <c r="BT32">
        <f>VLOOKUP($B32,'MEDIUM VARIANT'!$C$18:$AE$290,29,FALSE)</f>
        <v>231601.65599999999</v>
      </c>
      <c r="BU32">
        <f>VLOOKUP($B32,'MEDIUM VARIANT'!$C$18:$AE$290,29,FALSE)</f>
        <v>231601.65599999999</v>
      </c>
    </row>
    <row r="33" spans="1:73" ht="11.4" hidden="1" x14ac:dyDescent="0.2">
      <c r="A33" t="str">
        <f>VLOOKUP(B33,Codes_ISO!A$2:C$270,3,FALSE)</f>
        <v/>
      </c>
      <c r="B33" s="3" t="s">
        <v>255</v>
      </c>
      <c r="C33" s="22">
        <f>VLOOKUP($B33,ESTIMATES!$C$18:$BS$290,34,FALSE)</f>
        <v>11.002000000000001</v>
      </c>
      <c r="D33" s="22">
        <f>VLOOKUP($B33,ESTIMATES!$C$18:$BS$290,35,FALSE)</f>
        <v>11.315</v>
      </c>
      <c r="E33" s="22">
        <f>VLOOKUP($B33,ESTIMATES!$C$18:$BS$290,36,FALSE)</f>
        <v>11.712</v>
      </c>
      <c r="F33" s="22">
        <f>VLOOKUP($B33,ESTIMATES!$C$18:$BS$290,37,FALSE)</f>
        <v>12.188000000000001</v>
      </c>
      <c r="G33" s="22">
        <f>VLOOKUP($B33,ESTIMATES!$C$18:$BS$290,38,FALSE)</f>
        <v>12.731</v>
      </c>
      <c r="H33" s="22">
        <f>VLOOKUP($B33,ESTIMATES!$C$18:$BS$290,39,FALSE)</f>
        <v>13.304</v>
      </c>
      <c r="I33" s="22">
        <f>VLOOKUP($B33,ESTIMATES!$C$18:$BS$290,40,FALSE)</f>
        <v>13.938000000000001</v>
      </c>
      <c r="J33" s="22">
        <f>VLOOKUP($B33,ESTIMATES!$C$18:$BS$290,41,FALSE)</f>
        <v>14.589</v>
      </c>
      <c r="K33" s="22">
        <f>VLOOKUP($B33,ESTIMATES!$C$18:$BS$290,42,FALSE)</f>
        <v>15.266</v>
      </c>
      <c r="L33" s="22">
        <f>VLOOKUP($B33,ESTIMATES!$C$18:$BS$290,43,FALSE)</f>
        <v>15.9</v>
      </c>
      <c r="M33" s="22">
        <f>VLOOKUP($B33,ESTIMATES!$C$18:$BS$290,44,FALSE)</f>
        <v>16.460999999999999</v>
      </c>
      <c r="N33" s="22">
        <f>VLOOKUP($B33,ESTIMATES!$C$18:$BS$290,45,FALSE)</f>
        <v>16.934000000000001</v>
      </c>
      <c r="O33" s="22">
        <f>VLOOKUP($B33,ESTIMATES!$C$18:$BS$290,46,FALSE)</f>
        <v>17.344000000000001</v>
      </c>
      <c r="P33" s="22">
        <f>VLOOKUP($B33,ESTIMATES!$C$18:$BS$290,47,FALSE)</f>
        <v>17.702999999999999</v>
      </c>
      <c r="Q33" s="22">
        <f>VLOOKUP($B33,ESTIMATES!$C$18:$BS$290,48,FALSE)</f>
        <v>18.052</v>
      </c>
      <c r="R33" s="22">
        <f>VLOOKUP($B33,ESTIMATES!$C$18:$BS$290,49,FALSE)</f>
        <v>18.427</v>
      </c>
      <c r="S33" s="22">
        <f>VLOOKUP($B33,ESTIMATES!$C$18:$BS$290,50,FALSE)</f>
        <v>18.832999999999998</v>
      </c>
      <c r="T33" s="22">
        <f>VLOOKUP($B33,ESTIMATES!$C$18:$BS$290,51,FALSE)</f>
        <v>19.27</v>
      </c>
      <c r="U33" s="22">
        <f>VLOOKUP($B33,ESTIMATES!$C$18:$BS$290,52,FALSE)</f>
        <v>19.722000000000001</v>
      </c>
      <c r="V33" s="22">
        <f>VLOOKUP($B33,ESTIMATES!$C$18:$BS$290,53,FALSE)</f>
        <v>20.187999999999999</v>
      </c>
      <c r="W33" s="22">
        <f>VLOOKUP($B33,ESTIMATES!$C$18:$BS$290,54,FALSE)</f>
        <v>20.645</v>
      </c>
      <c r="X33" s="22">
        <f>VLOOKUP($B33,ESTIMATES!$C$18:$BS$290,55,FALSE)</f>
        <v>21.085000000000001</v>
      </c>
      <c r="Y33" s="22">
        <f>VLOOKUP($B33,ESTIMATES!$C$18:$BS$290,56,FALSE)</f>
        <v>21.529</v>
      </c>
      <c r="Z33" s="22">
        <f>VLOOKUP($B33,ESTIMATES!$C$18:$BS$290,57,FALSE)</f>
        <v>22</v>
      </c>
      <c r="AA33" s="22">
        <f>VLOOKUP($B33,ESTIMATES!$C$18:$BS$290,58,FALSE)</f>
        <v>22.541</v>
      </c>
      <c r="AB33" s="22">
        <f>VLOOKUP($B33,ESTIMATES!$C$18:$BS$290,59,FALSE)</f>
        <v>23.167999999999999</v>
      </c>
      <c r="AC33" s="22">
        <f>VLOOKUP($B33,ESTIMATES!$C$18:$BS$290,60,FALSE)</f>
        <v>23.905000000000001</v>
      </c>
      <c r="AD33" s="22">
        <f>VLOOKUP($B33,ESTIMATES!$C$18:$BS$290,61,FALSE)</f>
        <v>24.731000000000002</v>
      </c>
      <c r="AE33" s="22">
        <f>VLOOKUP($B33,ESTIMATES!$C$18:$BS$290,62,FALSE)</f>
        <v>25.603999999999999</v>
      </c>
      <c r="AF33" s="22">
        <f>VLOOKUP($B33,ESTIMATES!$C$18:$BS$290,63,FALSE)</f>
        <v>26.446999999999999</v>
      </c>
      <c r="AG33" s="22">
        <f>VLOOKUP($B33,ESTIMATES!$C$18:$BS$290,64,FALSE)</f>
        <v>27.224</v>
      </c>
      <c r="AH33" s="22">
        <f>VLOOKUP($B33,ESTIMATES!$C$18:$BS$290,65,FALSE)</f>
        <v>27.901</v>
      </c>
      <c r="AI33" s="22">
        <f>VLOOKUP($B33,ESTIMATES!$C$18:$BS$290,66,FALSE)</f>
        <v>28.509</v>
      </c>
      <c r="AJ33" s="22">
        <f>VLOOKUP($B33,ESTIMATES!$C$18:$BS$290,67,FALSE)</f>
        <v>29.056000000000001</v>
      </c>
      <c r="AK33" s="22">
        <f>VLOOKUP($B33,ESTIMATES!$C$18:$BS$290,68,FALSE)</f>
        <v>29.588000000000001</v>
      </c>
      <c r="AL33" s="22">
        <f>VLOOKUP($B33,ESTIMATES!$C$18:$BS$290,69,FALSE)</f>
        <v>30.113</v>
      </c>
      <c r="AM33">
        <f>VLOOKUP($B33,'MEDIUM VARIANT'!$C$18:$AE$290,5,FALSE)</f>
        <v>30.661000000000001</v>
      </c>
      <c r="AN33">
        <f>VLOOKUP($B33,'MEDIUM VARIANT'!$C$18:$AE$290,6,FALSE)</f>
        <v>31.196000000000002</v>
      </c>
      <c r="AO33">
        <f>VLOOKUP($B33,'MEDIUM VARIANT'!$C$18:$AE$290,7,FALSE)</f>
        <v>31.719000000000001</v>
      </c>
      <c r="AP33">
        <f>VLOOKUP($B33,'MEDIUM VARIANT'!$C$18:$AE$290,8,FALSE)</f>
        <v>32.206000000000003</v>
      </c>
      <c r="AQ33">
        <f>VLOOKUP($B33,'MEDIUM VARIANT'!$C$18:$AE$290,9,FALSE)</f>
        <v>32.634</v>
      </c>
      <c r="AR33">
        <f>VLOOKUP($B33,'MEDIUM VARIANT'!$C$18:$AE$290,10,FALSE)</f>
        <v>33.006</v>
      </c>
      <c r="AS33">
        <f>VLOOKUP($B33,'MEDIUM VARIANT'!$C$18:$AE$290,11,FALSE)</f>
        <v>33.322000000000003</v>
      </c>
      <c r="AT33">
        <f>VLOOKUP($B33,'MEDIUM VARIANT'!$C$18:$AE$290,12,FALSE)</f>
        <v>33.603000000000002</v>
      </c>
      <c r="AU33">
        <f>VLOOKUP($B33,'MEDIUM VARIANT'!$C$18:$AE$290,13,FALSE)</f>
        <v>33.860999999999997</v>
      </c>
      <c r="AV33">
        <f>VLOOKUP($B33,'MEDIUM VARIANT'!$C$18:$AE$290,14,FALSE)</f>
        <v>34.115000000000002</v>
      </c>
      <c r="AW33">
        <f>VLOOKUP($B33,'MEDIUM VARIANT'!$C$18:$AE$290,15,FALSE)</f>
        <v>34.365000000000002</v>
      </c>
      <c r="AX33">
        <f>VLOOKUP($B33,'MEDIUM VARIANT'!$C$18:$AE$290,16,FALSE)</f>
        <v>34.606000000000002</v>
      </c>
      <c r="AY33">
        <f>VLOOKUP($B33,'MEDIUM VARIANT'!$C$18:$AE$290,17,FALSE)</f>
        <v>34.845999999999997</v>
      </c>
      <c r="AZ33">
        <f>VLOOKUP($B33,'MEDIUM VARIANT'!$C$18:$AE$290,18,FALSE)</f>
        <v>35.075000000000003</v>
      </c>
      <c r="BA33">
        <f>VLOOKUP($B33,'MEDIUM VARIANT'!$C$18:$AE$290,19,FALSE)</f>
        <v>35.286999999999999</v>
      </c>
      <c r="BB33">
        <f>VLOOKUP($B33,'MEDIUM VARIANT'!$C$18:$AE$290,20,FALSE)</f>
        <v>35.49</v>
      </c>
      <c r="BC33">
        <f>VLOOKUP($B33,'MEDIUM VARIANT'!$C$18:$AE$290,21,FALSE)</f>
        <v>35.676000000000002</v>
      </c>
      <c r="BD33">
        <f>VLOOKUP($B33,'MEDIUM VARIANT'!$C$18:$AE$290,22,FALSE)</f>
        <v>35.854999999999997</v>
      </c>
      <c r="BE33">
        <f>VLOOKUP($B33,'MEDIUM VARIANT'!$C$18:$AE$290,23,FALSE)</f>
        <v>36.023000000000003</v>
      </c>
      <c r="BF33">
        <f>VLOOKUP($B33,'MEDIUM VARIANT'!$C$18:$AE$290,24,FALSE)</f>
        <v>36.186</v>
      </c>
      <c r="BG33">
        <f>VLOOKUP($B33,'MEDIUM VARIANT'!$C$18:$AE$290,25,FALSE)</f>
        <v>36.33</v>
      </c>
      <c r="BH33">
        <f>VLOOKUP($B33,'MEDIUM VARIANT'!$C$18:$AE$290,26,FALSE)</f>
        <v>36.469000000000001</v>
      </c>
      <c r="BI33">
        <f>VLOOKUP($B33,'MEDIUM VARIANT'!$C$18:$AE$290,27,FALSE)</f>
        <v>36.594999999999999</v>
      </c>
      <c r="BJ33">
        <f>VLOOKUP($B33,'MEDIUM VARIANT'!$C$18:$AE$290,28,FALSE)</f>
        <v>36.72</v>
      </c>
      <c r="BK33">
        <f>VLOOKUP($B33,'MEDIUM VARIANT'!$C$18:$AE$290,29,FALSE)</f>
        <v>36.829000000000001</v>
      </c>
      <c r="BL33">
        <f>VLOOKUP($B33,'MEDIUM VARIANT'!$C$18:$AE$290,29,FALSE)</f>
        <v>36.829000000000001</v>
      </c>
      <c r="BM33">
        <f>VLOOKUP($B33,'MEDIUM VARIANT'!$C$18:$AE$290,29,FALSE)</f>
        <v>36.829000000000001</v>
      </c>
      <c r="BN33">
        <f>VLOOKUP($B33,'MEDIUM VARIANT'!$C$18:$AE$290,29,FALSE)</f>
        <v>36.829000000000001</v>
      </c>
      <c r="BO33">
        <f>VLOOKUP($B33,'MEDIUM VARIANT'!$C$18:$AE$290,29,FALSE)</f>
        <v>36.829000000000001</v>
      </c>
      <c r="BP33">
        <f>VLOOKUP($B33,'MEDIUM VARIANT'!$C$18:$AE$290,29,FALSE)</f>
        <v>36.829000000000001</v>
      </c>
      <c r="BQ33">
        <f>VLOOKUP($B33,'MEDIUM VARIANT'!$C$18:$AE$290,29,FALSE)</f>
        <v>36.829000000000001</v>
      </c>
      <c r="BR33">
        <f>VLOOKUP($B33,'MEDIUM VARIANT'!$C$18:$AE$290,29,FALSE)</f>
        <v>36.829000000000001</v>
      </c>
      <c r="BS33">
        <f>VLOOKUP($B33,'MEDIUM VARIANT'!$C$18:$AE$290,29,FALSE)</f>
        <v>36.829000000000001</v>
      </c>
      <c r="BT33">
        <f>VLOOKUP($B33,'MEDIUM VARIANT'!$C$18:$AE$290,29,FALSE)</f>
        <v>36.829000000000001</v>
      </c>
      <c r="BU33">
        <f>VLOOKUP($B33,'MEDIUM VARIANT'!$C$18:$AE$290,29,FALSE)</f>
        <v>36.829000000000001</v>
      </c>
    </row>
    <row r="34" spans="1:73" ht="11.4" x14ac:dyDescent="0.2">
      <c r="A34" t="str">
        <f>VLOOKUP(B34,Codes_ISO!A$2:C$270,3,FALSE)</f>
        <v>BN</v>
      </c>
      <c r="B34" s="3" t="s">
        <v>167</v>
      </c>
      <c r="C34" s="22">
        <f>VLOOKUP($B34,ESTIMATES!$C$18:$BS$290,34,FALSE)</f>
        <v>193.94900000000001</v>
      </c>
      <c r="D34" s="22">
        <f>VLOOKUP($B34,ESTIMATES!$C$18:$BS$290,35,FALSE)</f>
        <v>200.08500000000001</v>
      </c>
      <c r="E34" s="22">
        <f>VLOOKUP($B34,ESTIMATES!$C$18:$BS$290,36,FALSE)</f>
        <v>206.12799999999999</v>
      </c>
      <c r="F34" s="22">
        <f>VLOOKUP($B34,ESTIMATES!$C$18:$BS$290,37,FALSE)</f>
        <v>212.136</v>
      </c>
      <c r="G34" s="22">
        <f>VLOOKUP($B34,ESTIMATES!$C$18:$BS$290,38,FALSE)</f>
        <v>218.227</v>
      </c>
      <c r="H34" s="22">
        <f>VLOOKUP($B34,ESTIMATES!$C$18:$BS$290,39,FALSE)</f>
        <v>224.512</v>
      </c>
      <c r="I34" s="22">
        <f>VLOOKUP($B34,ESTIMATES!$C$18:$BS$290,40,FALSE)</f>
        <v>230.97200000000001</v>
      </c>
      <c r="J34" s="22">
        <f>VLOOKUP($B34,ESTIMATES!$C$18:$BS$290,41,FALSE)</f>
        <v>237.62200000000001</v>
      </c>
      <c r="K34" s="22">
        <f>VLOOKUP($B34,ESTIMATES!$C$18:$BS$290,42,FALSE)</f>
        <v>244.458</v>
      </c>
      <c r="L34" s="22">
        <f>VLOOKUP($B34,ESTIMATES!$C$18:$BS$290,43,FALSE)</f>
        <v>251.51400000000001</v>
      </c>
      <c r="M34" s="22">
        <f>VLOOKUP($B34,ESTIMATES!$C$18:$BS$290,44,FALSE)</f>
        <v>258.78500000000003</v>
      </c>
      <c r="N34" s="22">
        <f>VLOOKUP($B34,ESTIMATES!$C$18:$BS$290,45,FALSE)</f>
        <v>266.274</v>
      </c>
      <c r="O34" s="22">
        <f>VLOOKUP($B34,ESTIMATES!$C$18:$BS$290,46,FALSE)</f>
        <v>273.96300000000002</v>
      </c>
      <c r="P34" s="22">
        <f>VLOOKUP($B34,ESTIMATES!$C$18:$BS$290,47,FALSE)</f>
        <v>281.75099999999998</v>
      </c>
      <c r="Q34" s="22">
        <f>VLOOKUP($B34,ESTIMATES!$C$18:$BS$290,48,FALSE)</f>
        <v>289.52499999999998</v>
      </c>
      <c r="R34" s="22">
        <f>VLOOKUP($B34,ESTIMATES!$C$18:$BS$290,49,FALSE)</f>
        <v>297.19200000000001</v>
      </c>
      <c r="S34" s="22">
        <f>VLOOKUP($B34,ESTIMATES!$C$18:$BS$290,50,FALSE)</f>
        <v>304.69900000000001</v>
      </c>
      <c r="T34" s="22">
        <f>VLOOKUP($B34,ESTIMATES!$C$18:$BS$290,51,FALSE)</f>
        <v>312.03800000000001</v>
      </c>
      <c r="U34" s="22">
        <f>VLOOKUP($B34,ESTIMATES!$C$18:$BS$290,52,FALSE)</f>
        <v>319.22199999999998</v>
      </c>
      <c r="V34" s="22">
        <f>VLOOKUP($B34,ESTIMATES!$C$18:$BS$290,53,FALSE)</f>
        <v>326.28899999999999</v>
      </c>
      <c r="W34" s="22">
        <f>VLOOKUP($B34,ESTIMATES!$C$18:$BS$290,54,FALSE)</f>
        <v>333.24099999999999</v>
      </c>
      <c r="X34" s="22">
        <f>VLOOKUP($B34,ESTIMATES!$C$18:$BS$290,55,FALSE)</f>
        <v>340.11700000000002</v>
      </c>
      <c r="Y34" s="22">
        <f>VLOOKUP($B34,ESTIMATES!$C$18:$BS$290,56,FALSE)</f>
        <v>346.86700000000002</v>
      </c>
      <c r="Z34" s="22">
        <f>VLOOKUP($B34,ESTIMATES!$C$18:$BS$290,57,FALSE)</f>
        <v>353.38900000000001</v>
      </c>
      <c r="AA34" s="22">
        <f>VLOOKUP($B34,ESTIMATES!$C$18:$BS$290,58,FALSE)</f>
        <v>359.52300000000002</v>
      </c>
      <c r="AB34" s="22">
        <f>VLOOKUP($B34,ESTIMATES!$C$18:$BS$290,59,FALSE)</f>
        <v>365.15800000000002</v>
      </c>
      <c r="AC34" s="22">
        <f>VLOOKUP($B34,ESTIMATES!$C$18:$BS$290,60,FALSE)</f>
        <v>370.25</v>
      </c>
      <c r="AD34" s="22">
        <f>VLOOKUP($B34,ESTIMATES!$C$18:$BS$290,61,FALSE)</f>
        <v>374.86399999999998</v>
      </c>
      <c r="AE34" s="22">
        <f>VLOOKUP($B34,ESTIMATES!$C$18:$BS$290,62,FALSE)</f>
        <v>379.25200000000001</v>
      </c>
      <c r="AF34" s="22">
        <f>VLOOKUP($B34,ESTIMATES!$C$18:$BS$290,63,FALSE)</f>
        <v>383.77199999999999</v>
      </c>
      <c r="AG34" s="22">
        <f>VLOOKUP($B34,ESTIMATES!$C$18:$BS$290,64,FALSE)</f>
        <v>388.66199999999998</v>
      </c>
      <c r="AH34" s="22">
        <f>VLOOKUP($B34,ESTIMATES!$C$18:$BS$290,65,FALSE)</f>
        <v>394.01299999999998</v>
      </c>
      <c r="AI34" s="22">
        <f>VLOOKUP($B34,ESTIMATES!$C$18:$BS$290,66,FALSE)</f>
        <v>399.74799999999999</v>
      </c>
      <c r="AJ34" s="22">
        <f>VLOOKUP($B34,ESTIMATES!$C$18:$BS$290,67,FALSE)</f>
        <v>405.71600000000001</v>
      </c>
      <c r="AK34" s="22">
        <f>VLOOKUP($B34,ESTIMATES!$C$18:$BS$290,68,FALSE)</f>
        <v>411.70400000000001</v>
      </c>
      <c r="AL34" s="22">
        <f>VLOOKUP($B34,ESTIMATES!$C$18:$BS$290,69,FALSE)</f>
        <v>417.54199999999997</v>
      </c>
      <c r="AM34">
        <f>VLOOKUP($B34,'MEDIUM VARIANT'!$C$18:$AE$290,5,FALSE)</f>
        <v>423.19600000000003</v>
      </c>
      <c r="AN34">
        <f>VLOOKUP($B34,'MEDIUM VARIANT'!$C$18:$AE$290,6,FALSE)</f>
        <v>428.697</v>
      </c>
      <c r="AO34">
        <f>VLOOKUP($B34,'MEDIUM VARIANT'!$C$18:$AE$290,7,FALSE)</f>
        <v>434.07600000000002</v>
      </c>
      <c r="AP34">
        <f>VLOOKUP($B34,'MEDIUM VARIANT'!$C$18:$AE$290,8,FALSE)</f>
        <v>439.33600000000001</v>
      </c>
      <c r="AQ34">
        <f>VLOOKUP($B34,'MEDIUM VARIANT'!$C$18:$AE$290,9,FALSE)</f>
        <v>444.51900000000001</v>
      </c>
      <c r="AR34">
        <f>VLOOKUP($B34,'MEDIUM VARIANT'!$C$18:$AE$290,10,FALSE)</f>
        <v>449.613</v>
      </c>
      <c r="AS34">
        <f>VLOOKUP($B34,'MEDIUM VARIANT'!$C$18:$AE$290,11,FALSE)</f>
        <v>454.59199999999998</v>
      </c>
      <c r="AT34">
        <f>VLOOKUP($B34,'MEDIUM VARIANT'!$C$18:$AE$290,12,FALSE)</f>
        <v>459.44799999999998</v>
      </c>
      <c r="AU34">
        <f>VLOOKUP($B34,'MEDIUM VARIANT'!$C$18:$AE$290,13,FALSE)</f>
        <v>464.17599999999999</v>
      </c>
      <c r="AV34">
        <f>VLOOKUP($B34,'MEDIUM VARIANT'!$C$18:$AE$290,14,FALSE)</f>
        <v>468.77100000000002</v>
      </c>
      <c r="AW34">
        <f>VLOOKUP($B34,'MEDIUM VARIANT'!$C$18:$AE$290,15,FALSE)</f>
        <v>473.23099999999999</v>
      </c>
      <c r="AX34">
        <f>VLOOKUP($B34,'MEDIUM VARIANT'!$C$18:$AE$290,16,FALSE)</f>
        <v>477.55599999999998</v>
      </c>
      <c r="AY34">
        <f>VLOOKUP($B34,'MEDIUM VARIANT'!$C$18:$AE$290,17,FALSE)</f>
        <v>481.74200000000002</v>
      </c>
      <c r="AZ34">
        <f>VLOOKUP($B34,'MEDIUM VARIANT'!$C$18:$AE$290,18,FALSE)</f>
        <v>485.774</v>
      </c>
      <c r="BA34">
        <f>VLOOKUP($B34,'MEDIUM VARIANT'!$C$18:$AE$290,19,FALSE)</f>
        <v>489.666</v>
      </c>
      <c r="BB34">
        <f>VLOOKUP($B34,'MEDIUM VARIANT'!$C$18:$AE$290,20,FALSE)</f>
        <v>493.41199999999998</v>
      </c>
      <c r="BC34">
        <f>VLOOKUP($B34,'MEDIUM VARIANT'!$C$18:$AE$290,21,FALSE)</f>
        <v>496.99099999999999</v>
      </c>
      <c r="BD34">
        <f>VLOOKUP($B34,'MEDIUM VARIANT'!$C$18:$AE$290,22,FALSE)</f>
        <v>500.435</v>
      </c>
      <c r="BE34">
        <f>VLOOKUP($B34,'MEDIUM VARIANT'!$C$18:$AE$290,23,FALSE)</f>
        <v>503.71600000000001</v>
      </c>
      <c r="BF34">
        <f>VLOOKUP($B34,'MEDIUM VARIANT'!$C$18:$AE$290,24,FALSE)</f>
        <v>506.83800000000002</v>
      </c>
      <c r="BG34">
        <f>VLOOKUP($B34,'MEDIUM VARIANT'!$C$18:$AE$290,25,FALSE)</f>
        <v>509.81</v>
      </c>
      <c r="BH34">
        <f>VLOOKUP($B34,'MEDIUM VARIANT'!$C$18:$AE$290,26,FALSE)</f>
        <v>512.63099999999997</v>
      </c>
      <c r="BI34">
        <f>VLOOKUP($B34,'MEDIUM VARIANT'!$C$18:$AE$290,27,FALSE)</f>
        <v>515.30600000000004</v>
      </c>
      <c r="BJ34">
        <f>VLOOKUP($B34,'MEDIUM VARIANT'!$C$18:$AE$290,28,FALSE)</f>
        <v>517.82899999999995</v>
      </c>
      <c r="BK34">
        <f>VLOOKUP($B34,'MEDIUM VARIANT'!$C$18:$AE$290,29,FALSE)</f>
        <v>520.202</v>
      </c>
      <c r="BL34">
        <f>VLOOKUP($B34,'MEDIUM VARIANT'!$C$18:$AE$290,29,FALSE)</f>
        <v>520.202</v>
      </c>
      <c r="BM34">
        <f>VLOOKUP($B34,'MEDIUM VARIANT'!$C$18:$AE$290,29,FALSE)</f>
        <v>520.202</v>
      </c>
      <c r="BN34">
        <f>VLOOKUP($B34,'MEDIUM VARIANT'!$C$18:$AE$290,29,FALSE)</f>
        <v>520.202</v>
      </c>
      <c r="BO34">
        <f>VLOOKUP($B34,'MEDIUM VARIANT'!$C$18:$AE$290,29,FALSE)</f>
        <v>520.202</v>
      </c>
      <c r="BP34">
        <f>VLOOKUP($B34,'MEDIUM VARIANT'!$C$18:$AE$290,29,FALSE)</f>
        <v>520.202</v>
      </c>
      <c r="BQ34">
        <f>VLOOKUP($B34,'MEDIUM VARIANT'!$C$18:$AE$290,29,FALSE)</f>
        <v>520.202</v>
      </c>
      <c r="BR34">
        <f>VLOOKUP($B34,'MEDIUM VARIANT'!$C$18:$AE$290,29,FALSE)</f>
        <v>520.202</v>
      </c>
      <c r="BS34">
        <f>VLOOKUP($B34,'MEDIUM VARIANT'!$C$18:$AE$290,29,FALSE)</f>
        <v>520.202</v>
      </c>
      <c r="BT34">
        <f>VLOOKUP($B34,'MEDIUM VARIANT'!$C$18:$AE$290,29,FALSE)</f>
        <v>520.202</v>
      </c>
      <c r="BU34">
        <f>VLOOKUP($B34,'MEDIUM VARIANT'!$C$18:$AE$290,29,FALSE)</f>
        <v>520.202</v>
      </c>
    </row>
    <row r="35" spans="1:73" ht="11.4" x14ac:dyDescent="0.2">
      <c r="A35" t="str">
        <f>VLOOKUP(B35,Codes_ISO!A$2:C$270,3,FALSE)</f>
        <v>BG</v>
      </c>
      <c r="B35" s="3" t="s">
        <v>199</v>
      </c>
      <c r="C35" s="22">
        <f>VLOOKUP($B35,ESTIMATES!$C$18:$BS$290,34,FALSE)</f>
        <v>8878.7749999999996</v>
      </c>
      <c r="D35" s="22">
        <f>VLOOKUP($B35,ESTIMATES!$C$18:$BS$290,35,FALSE)</f>
        <v>8905.0689999999995</v>
      </c>
      <c r="E35" s="22">
        <f>VLOOKUP($B35,ESTIMATES!$C$18:$BS$290,36,FALSE)</f>
        <v>8930.6710000000003</v>
      </c>
      <c r="F35" s="22">
        <f>VLOOKUP($B35,ESTIMATES!$C$18:$BS$290,37,FALSE)</f>
        <v>8953.0740000000005</v>
      </c>
      <c r="G35" s="22">
        <f>VLOOKUP($B35,ESTIMATES!$C$18:$BS$290,38,FALSE)</f>
        <v>8968.8559999999998</v>
      </c>
      <c r="H35" s="22">
        <f>VLOOKUP($B35,ESTIMATES!$C$18:$BS$290,39,FALSE)</f>
        <v>8975.2909999999993</v>
      </c>
      <c r="I35" s="22">
        <f>VLOOKUP($B35,ESTIMATES!$C$18:$BS$290,40,FALSE)</f>
        <v>8972.4689999999991</v>
      </c>
      <c r="J35" s="22">
        <f>VLOOKUP($B35,ESTIMATES!$C$18:$BS$290,41,FALSE)</f>
        <v>8960.4719999999998</v>
      </c>
      <c r="K35" s="22">
        <f>VLOOKUP($B35,ESTIMATES!$C$18:$BS$290,42,FALSE)</f>
        <v>8936.5570000000007</v>
      </c>
      <c r="L35" s="22">
        <f>VLOOKUP($B35,ESTIMATES!$C$18:$BS$290,43,FALSE)</f>
        <v>8897.4459999999999</v>
      </c>
      <c r="M35" s="22">
        <f>VLOOKUP($B35,ESTIMATES!$C$18:$BS$290,44,FALSE)</f>
        <v>8841.3709999999992</v>
      </c>
      <c r="N35" s="22">
        <f>VLOOKUP($B35,ESTIMATES!$C$18:$BS$290,45,FALSE)</f>
        <v>8766.89</v>
      </c>
      <c r="O35" s="22">
        <f>VLOOKUP($B35,ESTIMATES!$C$18:$BS$290,46,FALSE)</f>
        <v>8676.2430000000004</v>
      </c>
      <c r="P35" s="22">
        <f>VLOOKUP($B35,ESTIMATES!$C$18:$BS$290,47,FALSE)</f>
        <v>8575.8889999999992</v>
      </c>
      <c r="Q35" s="22">
        <f>VLOOKUP($B35,ESTIMATES!$C$18:$BS$290,48,FALSE)</f>
        <v>8474.6689999999999</v>
      </c>
      <c r="R35" s="22">
        <f>VLOOKUP($B35,ESTIMATES!$C$18:$BS$290,49,FALSE)</f>
        <v>8379.18</v>
      </c>
      <c r="S35" s="22">
        <f>VLOOKUP($B35,ESTIMATES!$C$18:$BS$290,50,FALSE)</f>
        <v>8291.8719999999994</v>
      </c>
      <c r="T35" s="22">
        <f>VLOOKUP($B35,ESTIMATES!$C$18:$BS$290,51,FALSE)</f>
        <v>8211.7260000000006</v>
      </c>
      <c r="U35" s="22">
        <f>VLOOKUP($B35,ESTIMATES!$C$18:$BS$290,52,FALSE)</f>
        <v>8137.5640000000003</v>
      </c>
      <c r="V35" s="22">
        <f>VLOOKUP($B35,ESTIMATES!$C$18:$BS$290,53,FALSE)</f>
        <v>8066.8829999999998</v>
      </c>
      <c r="W35" s="22">
        <f>VLOOKUP($B35,ESTIMATES!$C$18:$BS$290,54,FALSE)</f>
        <v>7997.7870000000003</v>
      </c>
      <c r="X35" s="22">
        <f>VLOOKUP($B35,ESTIMATES!$C$18:$BS$290,55,FALSE)</f>
        <v>7930.5460000000003</v>
      </c>
      <c r="Y35" s="22">
        <f>VLOOKUP($B35,ESTIMATES!$C$18:$BS$290,56,FALSE)</f>
        <v>7866.0860000000002</v>
      </c>
      <c r="Z35" s="22">
        <f>VLOOKUP($B35,ESTIMATES!$C$18:$BS$290,57,FALSE)</f>
        <v>7803.8810000000003</v>
      </c>
      <c r="AA35" s="22">
        <f>VLOOKUP($B35,ESTIMATES!$C$18:$BS$290,58,FALSE)</f>
        <v>7743.2640000000001</v>
      </c>
      <c r="AB35" s="22">
        <f>VLOOKUP($B35,ESTIMATES!$C$18:$BS$290,59,FALSE)</f>
        <v>7683.7629999999999</v>
      </c>
      <c r="AC35" s="22">
        <f>VLOOKUP($B35,ESTIMATES!$C$18:$BS$290,60,FALSE)</f>
        <v>7624.9589999999998</v>
      </c>
      <c r="AD35" s="22">
        <f>VLOOKUP($B35,ESTIMATES!$C$18:$BS$290,61,FALSE)</f>
        <v>7566.9489999999996</v>
      </c>
      <c r="AE35" s="22">
        <f>VLOOKUP($B35,ESTIMATES!$C$18:$BS$290,62,FALSE)</f>
        <v>7510.3310000000001</v>
      </c>
      <c r="AF35" s="22">
        <f>VLOOKUP($B35,ESTIMATES!$C$18:$BS$290,63,FALSE)</f>
        <v>7456.03</v>
      </c>
      <c r="AG35" s="22">
        <f>VLOOKUP($B35,ESTIMATES!$C$18:$BS$290,64,FALSE)</f>
        <v>7404.59</v>
      </c>
      <c r="AH35" s="22">
        <f>VLOOKUP($B35,ESTIMATES!$C$18:$BS$290,65,FALSE)</f>
        <v>7356.2129999999997</v>
      </c>
      <c r="AI35" s="22">
        <f>VLOOKUP($B35,ESTIMATES!$C$18:$BS$290,66,FALSE)</f>
        <v>7310.3829999999998</v>
      </c>
      <c r="AJ35" s="22">
        <f>VLOOKUP($B35,ESTIMATES!$C$18:$BS$290,67,FALSE)</f>
        <v>7266.1409999999996</v>
      </c>
      <c r="AK35" s="22">
        <f>VLOOKUP($B35,ESTIMATES!$C$18:$BS$290,68,FALSE)</f>
        <v>7222.1450000000004</v>
      </c>
      <c r="AL35" s="22">
        <f>VLOOKUP($B35,ESTIMATES!$C$18:$BS$290,69,FALSE)</f>
        <v>7177.3959999999997</v>
      </c>
      <c r="AM35">
        <f>VLOOKUP($B35,'MEDIUM VARIANT'!$C$18:$AE$290,5,FALSE)</f>
        <v>7131.4939999999997</v>
      </c>
      <c r="AN35">
        <f>VLOOKUP($B35,'MEDIUM VARIANT'!$C$18:$AE$290,6,FALSE)</f>
        <v>7084.5709999999999</v>
      </c>
      <c r="AO35">
        <f>VLOOKUP($B35,'MEDIUM VARIANT'!$C$18:$AE$290,7,FALSE)</f>
        <v>7036.848</v>
      </c>
      <c r="AP35">
        <f>VLOOKUP($B35,'MEDIUM VARIANT'!$C$18:$AE$290,8,FALSE)</f>
        <v>6988.7389999999996</v>
      </c>
      <c r="AQ35">
        <f>VLOOKUP($B35,'MEDIUM VARIANT'!$C$18:$AE$290,9,FALSE)</f>
        <v>6940.527</v>
      </c>
      <c r="AR35">
        <f>VLOOKUP($B35,'MEDIUM VARIANT'!$C$18:$AE$290,10,FALSE)</f>
        <v>6892.21</v>
      </c>
      <c r="AS35">
        <f>VLOOKUP($B35,'MEDIUM VARIANT'!$C$18:$AE$290,11,FALSE)</f>
        <v>6843.5829999999996</v>
      </c>
      <c r="AT35">
        <f>VLOOKUP($B35,'MEDIUM VARIANT'!$C$18:$AE$290,12,FALSE)</f>
        <v>6794.4949999999999</v>
      </c>
      <c r="AU35">
        <f>VLOOKUP($B35,'MEDIUM VARIANT'!$C$18:$AE$290,13,FALSE)</f>
        <v>6744.76</v>
      </c>
      <c r="AV35">
        <f>VLOOKUP($B35,'MEDIUM VARIANT'!$C$18:$AE$290,14,FALSE)</f>
        <v>6694.2290000000003</v>
      </c>
      <c r="AW35">
        <f>VLOOKUP($B35,'MEDIUM VARIANT'!$C$18:$AE$290,15,FALSE)</f>
        <v>6642.9089999999997</v>
      </c>
      <c r="AX35">
        <f>VLOOKUP($B35,'MEDIUM VARIANT'!$C$18:$AE$290,16,FALSE)</f>
        <v>6590.8680000000004</v>
      </c>
      <c r="AY35">
        <f>VLOOKUP($B35,'MEDIUM VARIANT'!$C$18:$AE$290,17,FALSE)</f>
        <v>6538.1369999999997</v>
      </c>
      <c r="AZ35">
        <f>VLOOKUP($B35,'MEDIUM VARIANT'!$C$18:$AE$290,18,FALSE)</f>
        <v>6484.77</v>
      </c>
      <c r="BA35">
        <f>VLOOKUP($B35,'MEDIUM VARIANT'!$C$18:$AE$290,19,FALSE)</f>
        <v>6430.8469999999998</v>
      </c>
      <c r="BB35">
        <f>VLOOKUP($B35,'MEDIUM VARIANT'!$C$18:$AE$290,20,FALSE)</f>
        <v>6376.3950000000004</v>
      </c>
      <c r="BC35">
        <f>VLOOKUP($B35,'MEDIUM VARIANT'!$C$18:$AE$290,21,FALSE)</f>
        <v>6321.5259999999998</v>
      </c>
      <c r="BD35">
        <f>VLOOKUP($B35,'MEDIUM VARIANT'!$C$18:$AE$290,22,FALSE)</f>
        <v>6266.4889999999996</v>
      </c>
      <c r="BE35">
        <f>VLOOKUP($B35,'MEDIUM VARIANT'!$C$18:$AE$290,23,FALSE)</f>
        <v>6211.6109999999999</v>
      </c>
      <c r="BF35">
        <f>VLOOKUP($B35,'MEDIUM VARIANT'!$C$18:$AE$290,24,FALSE)</f>
        <v>6157.1350000000002</v>
      </c>
      <c r="BG35">
        <f>VLOOKUP($B35,'MEDIUM VARIANT'!$C$18:$AE$290,25,FALSE)</f>
        <v>6103.183</v>
      </c>
      <c r="BH35">
        <f>VLOOKUP($B35,'MEDIUM VARIANT'!$C$18:$AE$290,26,FALSE)</f>
        <v>6049.7879999999996</v>
      </c>
      <c r="BI35">
        <f>VLOOKUP($B35,'MEDIUM VARIANT'!$C$18:$AE$290,27,FALSE)</f>
        <v>5997.076</v>
      </c>
      <c r="BJ35">
        <f>VLOOKUP($B35,'MEDIUM VARIANT'!$C$18:$AE$290,28,FALSE)</f>
        <v>5945.1639999999998</v>
      </c>
      <c r="BK35">
        <f>VLOOKUP($B35,'MEDIUM VARIANT'!$C$18:$AE$290,29,FALSE)</f>
        <v>5894.1319999999996</v>
      </c>
      <c r="BL35">
        <f>VLOOKUP($B35,'MEDIUM VARIANT'!$C$18:$AE$290,29,FALSE)</f>
        <v>5894.1319999999996</v>
      </c>
      <c r="BM35">
        <f>VLOOKUP($B35,'MEDIUM VARIANT'!$C$18:$AE$290,29,FALSE)</f>
        <v>5894.1319999999996</v>
      </c>
      <c r="BN35">
        <f>VLOOKUP($B35,'MEDIUM VARIANT'!$C$18:$AE$290,29,FALSE)</f>
        <v>5894.1319999999996</v>
      </c>
      <c r="BO35">
        <f>VLOOKUP($B35,'MEDIUM VARIANT'!$C$18:$AE$290,29,FALSE)</f>
        <v>5894.1319999999996</v>
      </c>
      <c r="BP35">
        <f>VLOOKUP($B35,'MEDIUM VARIANT'!$C$18:$AE$290,29,FALSE)</f>
        <v>5894.1319999999996</v>
      </c>
      <c r="BQ35">
        <f>VLOOKUP($B35,'MEDIUM VARIANT'!$C$18:$AE$290,29,FALSE)</f>
        <v>5894.1319999999996</v>
      </c>
      <c r="BR35">
        <f>VLOOKUP($B35,'MEDIUM VARIANT'!$C$18:$AE$290,29,FALSE)</f>
        <v>5894.1319999999996</v>
      </c>
      <c r="BS35">
        <f>VLOOKUP($B35,'MEDIUM VARIANT'!$C$18:$AE$290,29,FALSE)</f>
        <v>5894.1319999999996</v>
      </c>
      <c r="BT35">
        <f>VLOOKUP($B35,'MEDIUM VARIANT'!$C$18:$AE$290,29,FALSE)</f>
        <v>5894.1319999999996</v>
      </c>
      <c r="BU35">
        <f>VLOOKUP($B35,'MEDIUM VARIANT'!$C$18:$AE$290,29,FALSE)</f>
        <v>5894.1319999999996</v>
      </c>
    </row>
    <row r="36" spans="1:73" ht="11.4" x14ac:dyDescent="0.2">
      <c r="A36" t="str">
        <f>VLOOKUP(B36,Codes_ISO!A$2:C$270,3,FALSE)</f>
        <v>BF</v>
      </c>
      <c r="B36" s="3" t="s">
        <v>124</v>
      </c>
      <c r="C36" s="22">
        <f>VLOOKUP($B36,ESTIMATES!$C$18:$BS$290,34,FALSE)</f>
        <v>6822.8429999999998</v>
      </c>
      <c r="D36" s="22">
        <f>VLOOKUP($B36,ESTIMATES!$C$18:$BS$290,35,FALSE)</f>
        <v>6985.16</v>
      </c>
      <c r="E36" s="22">
        <f>VLOOKUP($B36,ESTIMATES!$C$18:$BS$290,36,FALSE)</f>
        <v>7158.2550000000001</v>
      </c>
      <c r="F36" s="22">
        <f>VLOOKUP($B36,ESTIMATES!$C$18:$BS$290,37,FALSE)</f>
        <v>7340.9049999999997</v>
      </c>
      <c r="G36" s="22">
        <f>VLOOKUP($B36,ESTIMATES!$C$18:$BS$290,38,FALSE)</f>
        <v>7531.2420000000002</v>
      </c>
      <c r="H36" s="22">
        <f>VLOOKUP($B36,ESTIMATES!$C$18:$BS$290,39,FALSE)</f>
        <v>7727.9070000000002</v>
      </c>
      <c r="I36" s="22">
        <f>VLOOKUP($B36,ESTIMATES!$C$18:$BS$290,40,FALSE)</f>
        <v>7930.6940000000004</v>
      </c>
      <c r="J36" s="22">
        <f>VLOOKUP($B36,ESTIMATES!$C$18:$BS$290,41,FALSE)</f>
        <v>8140.0730000000003</v>
      </c>
      <c r="K36" s="22">
        <f>VLOOKUP($B36,ESTIMATES!$C$18:$BS$290,42,FALSE)</f>
        <v>8356.3050000000003</v>
      </c>
      <c r="L36" s="22">
        <f>VLOOKUP($B36,ESTIMATES!$C$18:$BS$290,43,FALSE)</f>
        <v>8579.8230000000003</v>
      </c>
      <c r="M36" s="22">
        <f>VLOOKUP($B36,ESTIMATES!$C$18:$BS$290,44,FALSE)</f>
        <v>8811.0339999999997</v>
      </c>
      <c r="N36" s="22">
        <f>VLOOKUP($B36,ESTIMATES!$C$18:$BS$290,45,FALSE)</f>
        <v>9050.0840000000007</v>
      </c>
      <c r="O36" s="22">
        <f>VLOOKUP($B36,ESTIMATES!$C$18:$BS$290,46,FALSE)</f>
        <v>9297.1129999999994</v>
      </c>
      <c r="P36" s="22">
        <f>VLOOKUP($B36,ESTIMATES!$C$18:$BS$290,47,FALSE)</f>
        <v>9552.4760000000006</v>
      </c>
      <c r="Q36" s="22">
        <f>VLOOKUP($B36,ESTIMATES!$C$18:$BS$290,48,FALSE)</f>
        <v>9816.5879999999997</v>
      </c>
      <c r="R36" s="22">
        <f>VLOOKUP($B36,ESTIMATES!$C$18:$BS$290,49,FALSE)</f>
        <v>10089.878000000001</v>
      </c>
      <c r="S36" s="22">
        <f>VLOOKUP($B36,ESTIMATES!$C$18:$BS$290,50,FALSE)</f>
        <v>10372.745000000001</v>
      </c>
      <c r="T36" s="22">
        <f>VLOOKUP($B36,ESTIMATES!$C$18:$BS$290,51,FALSE)</f>
        <v>10665.546</v>
      </c>
      <c r="U36" s="22">
        <f>VLOOKUP($B36,ESTIMATES!$C$18:$BS$290,52,FALSE)</f>
        <v>10968.724</v>
      </c>
      <c r="V36" s="22">
        <f>VLOOKUP($B36,ESTIMATES!$C$18:$BS$290,53,FALSE)</f>
        <v>11282.700999999999</v>
      </c>
      <c r="W36" s="22">
        <f>VLOOKUP($B36,ESTIMATES!$C$18:$BS$290,54,FALSE)</f>
        <v>11607.941999999999</v>
      </c>
      <c r="X36" s="22">
        <f>VLOOKUP($B36,ESTIMATES!$C$18:$BS$290,55,FALSE)</f>
        <v>11944.587</v>
      </c>
      <c r="Y36" s="22">
        <f>VLOOKUP($B36,ESTIMATES!$C$18:$BS$290,56,FALSE)</f>
        <v>12293.1</v>
      </c>
      <c r="Z36" s="22">
        <f>VLOOKUP($B36,ESTIMATES!$C$18:$BS$290,57,FALSE)</f>
        <v>12654.620999999999</v>
      </c>
      <c r="AA36" s="22">
        <f>VLOOKUP($B36,ESTIMATES!$C$18:$BS$290,58,FALSE)</f>
        <v>13030.569</v>
      </c>
      <c r="AB36" s="22">
        <f>VLOOKUP($B36,ESTIMATES!$C$18:$BS$290,59,FALSE)</f>
        <v>13421.93</v>
      </c>
      <c r="AC36" s="22">
        <f>VLOOKUP($B36,ESTIMATES!$C$18:$BS$290,60,FALSE)</f>
        <v>13829.177</v>
      </c>
      <c r="AD36" s="22">
        <f>VLOOKUP($B36,ESTIMATES!$C$18:$BS$290,61,FALSE)</f>
        <v>14252.021000000001</v>
      </c>
      <c r="AE36" s="22">
        <f>VLOOKUP($B36,ESTIMATES!$C$18:$BS$290,62,FALSE)</f>
        <v>14689.726000000001</v>
      </c>
      <c r="AF36" s="22">
        <f>VLOOKUP($B36,ESTIMATES!$C$18:$BS$290,63,FALSE)</f>
        <v>15141.099</v>
      </c>
      <c r="AG36" s="22">
        <f>VLOOKUP($B36,ESTIMATES!$C$18:$BS$290,64,FALSE)</f>
        <v>15605.217000000001</v>
      </c>
      <c r="AH36" s="22">
        <f>VLOOKUP($B36,ESTIMATES!$C$18:$BS$290,65,FALSE)</f>
        <v>16081.904</v>
      </c>
      <c r="AI36" s="22">
        <f>VLOOKUP($B36,ESTIMATES!$C$18:$BS$290,66,FALSE)</f>
        <v>16571.216</v>
      </c>
      <c r="AJ36" s="22">
        <f>VLOOKUP($B36,ESTIMATES!$C$18:$BS$290,67,FALSE)</f>
        <v>17072.723000000002</v>
      </c>
      <c r="AK36" s="22">
        <f>VLOOKUP($B36,ESTIMATES!$C$18:$BS$290,68,FALSE)</f>
        <v>17585.976999999999</v>
      </c>
      <c r="AL36" s="22">
        <f>VLOOKUP($B36,ESTIMATES!$C$18:$BS$290,69,FALSE)</f>
        <v>18110.624</v>
      </c>
      <c r="AM36">
        <f>VLOOKUP($B36,'MEDIUM VARIANT'!$C$18:$AE$290,5,FALSE)</f>
        <v>18646.433000000001</v>
      </c>
      <c r="AN36">
        <f>VLOOKUP($B36,'MEDIUM VARIANT'!$C$18:$AE$290,6,FALSE)</f>
        <v>19193.382000000001</v>
      </c>
      <c r="AO36">
        <f>VLOOKUP($B36,'MEDIUM VARIANT'!$C$18:$AE$290,7,FALSE)</f>
        <v>19751.651000000002</v>
      </c>
      <c r="AP36">
        <f>VLOOKUP($B36,'MEDIUM VARIANT'!$C$18:$AE$290,8,FALSE)</f>
        <v>20321.560000000001</v>
      </c>
      <c r="AQ36">
        <f>VLOOKUP($B36,'MEDIUM VARIANT'!$C$18:$AE$290,9,FALSE)</f>
        <v>20903.345000000001</v>
      </c>
      <c r="AR36">
        <f>VLOOKUP($B36,'MEDIUM VARIANT'!$C$18:$AE$290,10,FALSE)</f>
        <v>21496.960999999999</v>
      </c>
      <c r="AS36">
        <f>VLOOKUP($B36,'MEDIUM VARIANT'!$C$18:$AE$290,11,FALSE)</f>
        <v>22102.342000000001</v>
      </c>
      <c r="AT36">
        <f>VLOOKUP($B36,'MEDIUM VARIANT'!$C$18:$AE$290,12,FALSE)</f>
        <v>22719.682000000001</v>
      </c>
      <c r="AU36">
        <f>VLOOKUP($B36,'MEDIUM VARIANT'!$C$18:$AE$290,13,FALSE)</f>
        <v>23349.261999999999</v>
      </c>
      <c r="AV36">
        <f>VLOOKUP($B36,'MEDIUM VARIANT'!$C$18:$AE$290,14,FALSE)</f>
        <v>23991.224999999999</v>
      </c>
      <c r="AW36">
        <f>VLOOKUP($B36,'MEDIUM VARIANT'!$C$18:$AE$290,15,FALSE)</f>
        <v>24645.548999999999</v>
      </c>
      <c r="AX36">
        <f>VLOOKUP($B36,'MEDIUM VARIANT'!$C$18:$AE$290,16,FALSE)</f>
        <v>25312.044000000002</v>
      </c>
      <c r="AY36">
        <f>VLOOKUP($B36,'MEDIUM VARIANT'!$C$18:$AE$290,17,FALSE)</f>
        <v>25990.54</v>
      </c>
      <c r="AZ36">
        <f>VLOOKUP($B36,'MEDIUM VARIANT'!$C$18:$AE$290,18,FALSE)</f>
        <v>26680.772000000001</v>
      </c>
      <c r="BA36">
        <f>VLOOKUP($B36,'MEDIUM VARIANT'!$C$18:$AE$290,19,FALSE)</f>
        <v>27382.488000000001</v>
      </c>
      <c r="BB36">
        <f>VLOOKUP($B36,'MEDIUM VARIANT'!$C$18:$AE$290,20,FALSE)</f>
        <v>28095.447</v>
      </c>
      <c r="BC36">
        <f>VLOOKUP($B36,'MEDIUM VARIANT'!$C$18:$AE$290,21,FALSE)</f>
        <v>28819.358</v>
      </c>
      <c r="BD36">
        <f>VLOOKUP($B36,'MEDIUM VARIANT'!$C$18:$AE$290,22,FALSE)</f>
        <v>29553.841</v>
      </c>
      <c r="BE36">
        <f>VLOOKUP($B36,'MEDIUM VARIANT'!$C$18:$AE$290,23,FALSE)</f>
        <v>30298.44</v>
      </c>
      <c r="BF36">
        <f>VLOOKUP($B36,'MEDIUM VARIANT'!$C$18:$AE$290,24,FALSE)</f>
        <v>31052.714</v>
      </c>
      <c r="BG36">
        <f>VLOOKUP($B36,'MEDIUM VARIANT'!$C$18:$AE$290,25,FALSE)</f>
        <v>31816.28</v>
      </c>
      <c r="BH36">
        <f>VLOOKUP($B36,'MEDIUM VARIANT'!$C$18:$AE$290,26,FALSE)</f>
        <v>32588.733</v>
      </c>
      <c r="BI36">
        <f>VLOOKUP($B36,'MEDIUM VARIANT'!$C$18:$AE$290,27,FALSE)</f>
        <v>33369.534</v>
      </c>
      <c r="BJ36">
        <f>VLOOKUP($B36,'MEDIUM VARIANT'!$C$18:$AE$290,28,FALSE)</f>
        <v>34158.074999999997</v>
      </c>
      <c r="BK36">
        <f>VLOOKUP($B36,'MEDIUM VARIANT'!$C$18:$AE$290,29,FALSE)</f>
        <v>34953.796999999999</v>
      </c>
      <c r="BL36">
        <f>VLOOKUP($B36,'MEDIUM VARIANT'!$C$18:$AE$290,29,FALSE)</f>
        <v>34953.796999999999</v>
      </c>
      <c r="BM36">
        <f>VLOOKUP($B36,'MEDIUM VARIANT'!$C$18:$AE$290,29,FALSE)</f>
        <v>34953.796999999999</v>
      </c>
      <c r="BN36">
        <f>VLOOKUP($B36,'MEDIUM VARIANT'!$C$18:$AE$290,29,FALSE)</f>
        <v>34953.796999999999</v>
      </c>
      <c r="BO36">
        <f>VLOOKUP($B36,'MEDIUM VARIANT'!$C$18:$AE$290,29,FALSE)</f>
        <v>34953.796999999999</v>
      </c>
      <c r="BP36">
        <f>VLOOKUP($B36,'MEDIUM VARIANT'!$C$18:$AE$290,29,FALSE)</f>
        <v>34953.796999999999</v>
      </c>
      <c r="BQ36">
        <f>VLOOKUP($B36,'MEDIUM VARIANT'!$C$18:$AE$290,29,FALSE)</f>
        <v>34953.796999999999</v>
      </c>
      <c r="BR36">
        <f>VLOOKUP($B36,'MEDIUM VARIANT'!$C$18:$AE$290,29,FALSE)</f>
        <v>34953.796999999999</v>
      </c>
      <c r="BS36">
        <f>VLOOKUP($B36,'MEDIUM VARIANT'!$C$18:$AE$290,29,FALSE)</f>
        <v>34953.796999999999</v>
      </c>
      <c r="BT36">
        <f>VLOOKUP($B36,'MEDIUM VARIANT'!$C$18:$AE$290,29,FALSE)</f>
        <v>34953.796999999999</v>
      </c>
      <c r="BU36">
        <f>VLOOKUP($B36,'MEDIUM VARIANT'!$C$18:$AE$290,29,FALSE)</f>
        <v>34953.796999999999</v>
      </c>
    </row>
    <row r="37" spans="1:73" ht="11.4" x14ac:dyDescent="0.2">
      <c r="A37" t="str">
        <f>VLOOKUP(B37,Codes_ISO!A$2:C$270,3,FALSE)</f>
        <v>BI</v>
      </c>
      <c r="B37" s="3" t="s">
        <v>78</v>
      </c>
      <c r="C37" s="22">
        <f>VLOOKUP($B37,ESTIMATES!$C$18:$BS$290,34,FALSE)</f>
        <v>4116.817</v>
      </c>
      <c r="D37" s="22">
        <f>VLOOKUP($B37,ESTIMATES!$C$18:$BS$290,35,FALSE)</f>
        <v>4223.1949999999997</v>
      </c>
      <c r="E37" s="22">
        <f>VLOOKUP($B37,ESTIMATES!$C$18:$BS$290,36,FALSE)</f>
        <v>4333.3860000000004</v>
      </c>
      <c r="F37" s="22">
        <f>VLOOKUP($B37,ESTIMATES!$C$18:$BS$290,37,FALSE)</f>
        <v>4448.7280000000001</v>
      </c>
      <c r="G37" s="22">
        <f>VLOOKUP($B37,ESTIMATES!$C$18:$BS$290,38,FALSE)</f>
        <v>4571.2920000000004</v>
      </c>
      <c r="H37" s="22">
        <f>VLOOKUP($B37,ESTIMATES!$C$18:$BS$290,39,FALSE)</f>
        <v>4702.0659999999998</v>
      </c>
      <c r="I37" s="22">
        <f>VLOOKUP($B37,ESTIMATES!$C$18:$BS$290,40,FALSE)</f>
        <v>4841.5649999999996</v>
      </c>
      <c r="J37" s="22">
        <f>VLOOKUP($B37,ESTIMATES!$C$18:$BS$290,41,FALSE)</f>
        <v>4987.7359999999999</v>
      </c>
      <c r="K37" s="22">
        <f>VLOOKUP($B37,ESTIMATES!$C$18:$BS$290,42,FALSE)</f>
        <v>5135.9560000000001</v>
      </c>
      <c r="L37" s="22">
        <f>VLOOKUP($B37,ESTIMATES!$C$18:$BS$290,43,FALSE)</f>
        <v>5280.0240000000003</v>
      </c>
      <c r="M37" s="22">
        <f>VLOOKUP($B37,ESTIMATES!$C$18:$BS$290,44,FALSE)</f>
        <v>5415.415</v>
      </c>
      <c r="N37" s="22">
        <f>VLOOKUP($B37,ESTIMATES!$C$18:$BS$290,45,FALSE)</f>
        <v>5542.0479999999998</v>
      </c>
      <c r="O37" s="22">
        <f>VLOOKUP($B37,ESTIMATES!$C$18:$BS$290,46,FALSE)</f>
        <v>5661.1390000000001</v>
      </c>
      <c r="P37" s="22">
        <f>VLOOKUP($B37,ESTIMATES!$C$18:$BS$290,47,FALSE)</f>
        <v>5771.3980000000001</v>
      </c>
      <c r="Q37" s="22">
        <f>VLOOKUP($B37,ESTIMATES!$C$18:$BS$290,48,FALSE)</f>
        <v>5871.607</v>
      </c>
      <c r="R37" s="22">
        <f>VLOOKUP($B37,ESTIMATES!$C$18:$BS$290,49,FALSE)</f>
        <v>5962.058</v>
      </c>
      <c r="S37" s="22">
        <f>VLOOKUP($B37,ESTIMATES!$C$18:$BS$290,50,FALSE)</f>
        <v>6041.1120000000001</v>
      </c>
      <c r="T37" s="22">
        <f>VLOOKUP($B37,ESTIMATES!$C$18:$BS$290,51,FALSE)</f>
        <v>6112.0969999999998</v>
      </c>
      <c r="U37" s="22">
        <f>VLOOKUP($B37,ESTIMATES!$C$18:$BS$290,52,FALSE)</f>
        <v>6186.3519999999999</v>
      </c>
      <c r="V37" s="22">
        <f>VLOOKUP($B37,ESTIMATES!$C$18:$BS$290,53,FALSE)</f>
        <v>6278.94</v>
      </c>
      <c r="W37" s="22">
        <f>VLOOKUP($B37,ESTIMATES!$C$18:$BS$290,54,FALSE)</f>
        <v>6400.7060000000001</v>
      </c>
      <c r="X37" s="22">
        <f>VLOOKUP($B37,ESTIMATES!$C$18:$BS$290,55,FALSE)</f>
        <v>6555.8289999999997</v>
      </c>
      <c r="Y37" s="22">
        <f>VLOOKUP($B37,ESTIMATES!$C$18:$BS$290,56,FALSE)</f>
        <v>6741.5690000000004</v>
      </c>
      <c r="Z37" s="22">
        <f>VLOOKUP($B37,ESTIMATES!$C$18:$BS$290,57,FALSE)</f>
        <v>6953.1130000000003</v>
      </c>
      <c r="AA37" s="22">
        <f>VLOOKUP($B37,ESTIMATES!$C$18:$BS$290,58,FALSE)</f>
        <v>7182.451</v>
      </c>
      <c r="AB37" s="22">
        <f>VLOOKUP($B37,ESTIMATES!$C$18:$BS$290,59,FALSE)</f>
        <v>7423.2889999999998</v>
      </c>
      <c r="AC37" s="22">
        <f>VLOOKUP($B37,ESTIMATES!$C$18:$BS$290,60,FALSE)</f>
        <v>7675.3379999999997</v>
      </c>
      <c r="AD37" s="22">
        <f>VLOOKUP($B37,ESTIMATES!$C$18:$BS$290,61,FALSE)</f>
        <v>7939.5730000000003</v>
      </c>
      <c r="AE37" s="22">
        <f>VLOOKUP($B37,ESTIMATES!$C$18:$BS$290,62,FALSE)</f>
        <v>8212.2639999999992</v>
      </c>
      <c r="AF37" s="22">
        <f>VLOOKUP($B37,ESTIMATES!$C$18:$BS$290,63,FALSE)</f>
        <v>8489.0310000000009</v>
      </c>
      <c r="AG37" s="22">
        <f>VLOOKUP($B37,ESTIMATES!$C$18:$BS$290,64,FALSE)</f>
        <v>8766.93</v>
      </c>
      <c r="AH37" s="22">
        <f>VLOOKUP($B37,ESTIMATES!$C$18:$BS$290,65,FALSE)</f>
        <v>9043.5079999999998</v>
      </c>
      <c r="AI37" s="22">
        <f>VLOOKUP($B37,ESTIMATES!$C$18:$BS$290,66,FALSE)</f>
        <v>9319.7099999999991</v>
      </c>
      <c r="AJ37" s="22">
        <f>VLOOKUP($B37,ESTIMATES!$C$18:$BS$290,67,FALSE)</f>
        <v>9600.1859999999997</v>
      </c>
      <c r="AK37" s="22">
        <f>VLOOKUP($B37,ESTIMATES!$C$18:$BS$290,68,FALSE)</f>
        <v>9891.7900000000009</v>
      </c>
      <c r="AL37" s="22">
        <f>VLOOKUP($B37,ESTIMATES!$C$18:$BS$290,69,FALSE)</f>
        <v>10199.27</v>
      </c>
      <c r="AM37">
        <f>VLOOKUP($B37,'MEDIUM VARIANT'!$C$18:$AE$290,5,FALSE)</f>
        <v>10524.117</v>
      </c>
      <c r="AN37">
        <f>VLOOKUP($B37,'MEDIUM VARIANT'!$C$18:$AE$290,6,FALSE)</f>
        <v>10864.245000000001</v>
      </c>
      <c r="AO37">
        <f>VLOOKUP($B37,'MEDIUM VARIANT'!$C$18:$AE$290,7,FALSE)</f>
        <v>11216.45</v>
      </c>
      <c r="AP37">
        <f>VLOOKUP($B37,'MEDIUM VARIANT'!$C$18:$AE$290,8,FALSE)</f>
        <v>11575.964</v>
      </c>
      <c r="AQ37">
        <f>VLOOKUP($B37,'MEDIUM VARIANT'!$C$18:$AE$290,9,FALSE)</f>
        <v>11939.227000000001</v>
      </c>
      <c r="AR37">
        <f>VLOOKUP($B37,'MEDIUM VARIANT'!$C$18:$AE$290,10,FALSE)</f>
        <v>12305.457</v>
      </c>
      <c r="AS37">
        <f>VLOOKUP($B37,'MEDIUM VARIANT'!$C$18:$AE$290,11,FALSE)</f>
        <v>12675.47</v>
      </c>
      <c r="AT37">
        <f>VLOOKUP($B37,'MEDIUM VARIANT'!$C$18:$AE$290,12,FALSE)</f>
        <v>13049.303</v>
      </c>
      <c r="AU37">
        <f>VLOOKUP($B37,'MEDIUM VARIANT'!$C$18:$AE$290,13,FALSE)</f>
        <v>13427.343000000001</v>
      </c>
      <c r="AV37">
        <f>VLOOKUP($B37,'MEDIUM VARIANT'!$C$18:$AE$290,14,FALSE)</f>
        <v>13810.005999999999</v>
      </c>
      <c r="AW37">
        <f>VLOOKUP($B37,'MEDIUM VARIANT'!$C$18:$AE$290,15,FALSE)</f>
        <v>14197.138999999999</v>
      </c>
      <c r="AX37">
        <f>VLOOKUP($B37,'MEDIUM VARIANT'!$C$18:$AE$290,16,FALSE)</f>
        <v>14588.733</v>
      </c>
      <c r="AY37">
        <f>VLOOKUP($B37,'MEDIUM VARIANT'!$C$18:$AE$290,17,FALSE)</f>
        <v>14985.535</v>
      </c>
      <c r="AZ37">
        <f>VLOOKUP($B37,'MEDIUM VARIANT'!$C$18:$AE$290,18,FALSE)</f>
        <v>15388.616</v>
      </c>
      <c r="BA37">
        <f>VLOOKUP($B37,'MEDIUM VARIANT'!$C$18:$AE$290,19,FALSE)</f>
        <v>15798.849</v>
      </c>
      <c r="BB37">
        <f>VLOOKUP($B37,'MEDIUM VARIANT'!$C$18:$AE$290,20,FALSE)</f>
        <v>16216.486999999999</v>
      </c>
      <c r="BC37">
        <f>VLOOKUP($B37,'MEDIUM VARIANT'!$C$18:$AE$290,21,FALSE)</f>
        <v>16641.716</v>
      </c>
      <c r="BD37">
        <f>VLOOKUP($B37,'MEDIUM VARIANT'!$C$18:$AE$290,22,FALSE)</f>
        <v>17075.25</v>
      </c>
      <c r="BE37">
        <f>VLOOKUP($B37,'MEDIUM VARIANT'!$C$18:$AE$290,23,FALSE)</f>
        <v>17517.887999999999</v>
      </c>
      <c r="BF37">
        <f>VLOOKUP($B37,'MEDIUM VARIANT'!$C$18:$AE$290,24,FALSE)</f>
        <v>17970.195</v>
      </c>
      <c r="BG37">
        <f>VLOOKUP($B37,'MEDIUM VARIANT'!$C$18:$AE$290,25,FALSE)</f>
        <v>18432.401000000002</v>
      </c>
      <c r="BH37">
        <f>VLOOKUP($B37,'MEDIUM VARIANT'!$C$18:$AE$290,26,FALSE)</f>
        <v>18904.397000000001</v>
      </c>
      <c r="BI37">
        <f>VLOOKUP($B37,'MEDIUM VARIANT'!$C$18:$AE$290,27,FALSE)</f>
        <v>19386.058000000001</v>
      </c>
      <c r="BJ37">
        <f>VLOOKUP($B37,'MEDIUM VARIANT'!$C$18:$AE$290,28,FALSE)</f>
        <v>19877.067999999999</v>
      </c>
      <c r="BK37">
        <f>VLOOKUP($B37,'MEDIUM VARIANT'!$C$18:$AE$290,29,FALSE)</f>
        <v>20377.076000000001</v>
      </c>
      <c r="BL37">
        <f>VLOOKUP($B37,'MEDIUM VARIANT'!$C$18:$AE$290,29,FALSE)</f>
        <v>20377.076000000001</v>
      </c>
      <c r="BM37">
        <f>VLOOKUP($B37,'MEDIUM VARIANT'!$C$18:$AE$290,29,FALSE)</f>
        <v>20377.076000000001</v>
      </c>
      <c r="BN37">
        <f>VLOOKUP($B37,'MEDIUM VARIANT'!$C$18:$AE$290,29,FALSE)</f>
        <v>20377.076000000001</v>
      </c>
      <c r="BO37">
        <f>VLOOKUP($B37,'MEDIUM VARIANT'!$C$18:$AE$290,29,FALSE)</f>
        <v>20377.076000000001</v>
      </c>
      <c r="BP37">
        <f>VLOOKUP($B37,'MEDIUM VARIANT'!$C$18:$AE$290,29,FALSE)</f>
        <v>20377.076000000001</v>
      </c>
      <c r="BQ37">
        <f>VLOOKUP($B37,'MEDIUM VARIANT'!$C$18:$AE$290,29,FALSE)</f>
        <v>20377.076000000001</v>
      </c>
      <c r="BR37">
        <f>VLOOKUP($B37,'MEDIUM VARIANT'!$C$18:$AE$290,29,FALSE)</f>
        <v>20377.076000000001</v>
      </c>
      <c r="BS37">
        <f>VLOOKUP($B37,'MEDIUM VARIANT'!$C$18:$AE$290,29,FALSE)</f>
        <v>20377.076000000001</v>
      </c>
      <c r="BT37">
        <f>VLOOKUP($B37,'MEDIUM VARIANT'!$C$18:$AE$290,29,FALSE)</f>
        <v>20377.076000000001</v>
      </c>
      <c r="BU37">
        <f>VLOOKUP($B37,'MEDIUM VARIANT'!$C$18:$AE$290,29,FALSE)</f>
        <v>20377.076000000001</v>
      </c>
    </row>
    <row r="38" spans="1:73" ht="11.4" x14ac:dyDescent="0.2">
      <c r="A38" t="str">
        <f>VLOOKUP(B38,Codes_ISO!A$2:C$270,3,FALSE)</f>
        <v>KH</v>
      </c>
      <c r="B38" s="3" t="s">
        <v>168</v>
      </c>
      <c r="C38" s="22">
        <f>VLOOKUP($B38,ESTIMATES!$C$18:$BS$290,34,FALSE)</f>
        <v>6692.107</v>
      </c>
      <c r="D38" s="22">
        <f>VLOOKUP($B38,ESTIMATES!$C$18:$BS$290,35,FALSE)</f>
        <v>6748.1930000000002</v>
      </c>
      <c r="E38" s="22">
        <f>VLOOKUP($B38,ESTIMATES!$C$18:$BS$290,36,FALSE)</f>
        <v>6918.1009999999997</v>
      </c>
      <c r="F38" s="22">
        <f>VLOOKUP($B38,ESTIMATES!$C$18:$BS$290,37,FALSE)</f>
        <v>7168.2359999999999</v>
      </c>
      <c r="G38" s="22">
        <f>VLOOKUP($B38,ESTIMATES!$C$18:$BS$290,38,FALSE)</f>
        <v>7446.0190000000002</v>
      </c>
      <c r="H38" s="22">
        <f>VLOOKUP($B38,ESTIMATES!$C$18:$BS$290,39,FALSE)</f>
        <v>7712.9780000000001</v>
      </c>
      <c r="I38" s="22">
        <f>VLOOKUP($B38,ESTIMATES!$C$18:$BS$290,40,FALSE)</f>
        <v>7958.9759999999997</v>
      </c>
      <c r="J38" s="22">
        <f>VLOOKUP($B38,ESTIMATES!$C$18:$BS$290,41,FALSE)</f>
        <v>8196.0370000000003</v>
      </c>
      <c r="K38" s="22">
        <f>VLOOKUP($B38,ESTIMATES!$C$18:$BS$290,42,FALSE)</f>
        <v>8433.7980000000007</v>
      </c>
      <c r="L38" s="22">
        <f>VLOOKUP($B38,ESTIMATES!$C$18:$BS$290,43,FALSE)</f>
        <v>8689.152</v>
      </c>
      <c r="M38" s="22">
        <f>VLOOKUP($B38,ESTIMATES!$C$18:$BS$290,44,FALSE)</f>
        <v>8973.3420000000006</v>
      </c>
      <c r="N38" s="22">
        <f>VLOOKUP($B38,ESTIMATES!$C$18:$BS$290,45,FALSE)</f>
        <v>9286.9760000000006</v>
      </c>
      <c r="O38" s="22">
        <f>VLOOKUP($B38,ESTIMATES!$C$18:$BS$290,46,FALSE)</f>
        <v>9621.5040000000008</v>
      </c>
      <c r="P38" s="22">
        <f>VLOOKUP($B38,ESTIMATES!$C$18:$BS$290,47,FALSE)</f>
        <v>9968.2749999999996</v>
      </c>
      <c r="Q38" s="22">
        <f>VLOOKUP($B38,ESTIMATES!$C$18:$BS$290,48,FALSE)</f>
        <v>10315.376</v>
      </c>
      <c r="R38" s="22">
        <f>VLOOKUP($B38,ESTIMATES!$C$18:$BS$290,49,FALSE)</f>
        <v>10653.558000000001</v>
      </c>
      <c r="S38" s="22">
        <f>VLOOKUP($B38,ESTIMATES!$C$18:$BS$290,50,FALSE)</f>
        <v>10980.272999999999</v>
      </c>
      <c r="T38" s="22">
        <f>VLOOKUP($B38,ESTIMATES!$C$18:$BS$290,51,FALSE)</f>
        <v>11295.88</v>
      </c>
      <c r="U38" s="22">
        <f>VLOOKUP($B38,ESTIMATES!$C$18:$BS$290,52,FALSE)</f>
        <v>11597.739</v>
      </c>
      <c r="V38" s="22">
        <f>VLOOKUP($B38,ESTIMATES!$C$18:$BS$290,53,FALSE)</f>
        <v>11883.636</v>
      </c>
      <c r="W38" s="22">
        <f>VLOOKUP($B38,ESTIMATES!$C$18:$BS$290,54,FALSE)</f>
        <v>12152.353999999999</v>
      </c>
      <c r="X38" s="22">
        <f>VLOOKUP($B38,ESTIMATES!$C$18:$BS$290,55,FALSE)</f>
        <v>12402.473</v>
      </c>
      <c r="Y38" s="22">
        <f>VLOOKUP($B38,ESTIMATES!$C$18:$BS$290,56,FALSE)</f>
        <v>12634.728999999999</v>
      </c>
      <c r="Z38" s="22">
        <f>VLOOKUP($B38,ESTIMATES!$C$18:$BS$290,57,FALSE)</f>
        <v>12853.124</v>
      </c>
      <c r="AA38" s="22">
        <f>VLOOKUP($B38,ESTIMATES!$C$18:$BS$290,58,FALSE)</f>
        <v>13063.377</v>
      </c>
      <c r="AB38" s="22">
        <f>VLOOKUP($B38,ESTIMATES!$C$18:$BS$290,59,FALSE)</f>
        <v>13270.200999999999</v>
      </c>
      <c r="AC38" s="22">
        <f>VLOOKUP($B38,ESTIMATES!$C$18:$BS$290,60,FALSE)</f>
        <v>13474.489</v>
      </c>
      <c r="AD38" s="22">
        <f>VLOOKUP($B38,ESTIMATES!$C$18:$BS$290,61,FALSE)</f>
        <v>13676.692999999999</v>
      </c>
      <c r="AE38" s="22">
        <f>VLOOKUP($B38,ESTIMATES!$C$18:$BS$290,62,FALSE)</f>
        <v>13880.509</v>
      </c>
      <c r="AF38" s="22">
        <f>VLOOKUP($B38,ESTIMATES!$C$18:$BS$290,63,FALSE)</f>
        <v>14090.208000000001</v>
      </c>
      <c r="AG38" s="22">
        <f>VLOOKUP($B38,ESTIMATES!$C$18:$BS$290,64,FALSE)</f>
        <v>14308.74</v>
      </c>
      <c r="AH38" s="22">
        <f>VLOOKUP($B38,ESTIMATES!$C$18:$BS$290,65,FALSE)</f>
        <v>14537.886</v>
      </c>
      <c r="AI38" s="22">
        <f>VLOOKUP($B38,ESTIMATES!$C$18:$BS$290,66,FALSE)</f>
        <v>14776.866</v>
      </c>
      <c r="AJ38" s="22">
        <f>VLOOKUP($B38,ESTIMATES!$C$18:$BS$290,67,FALSE)</f>
        <v>15022.691999999999</v>
      </c>
      <c r="AK38" s="22">
        <f>VLOOKUP($B38,ESTIMATES!$C$18:$BS$290,68,FALSE)</f>
        <v>15270.79</v>
      </c>
      <c r="AL38" s="22">
        <f>VLOOKUP($B38,ESTIMATES!$C$18:$BS$290,69,FALSE)</f>
        <v>15517.635</v>
      </c>
      <c r="AM38">
        <f>VLOOKUP($B38,'MEDIUM VARIANT'!$C$18:$AE$290,5,FALSE)</f>
        <v>15762.37</v>
      </c>
      <c r="AN38">
        <f>VLOOKUP($B38,'MEDIUM VARIANT'!$C$18:$AE$290,6,FALSE)</f>
        <v>16005.373</v>
      </c>
      <c r="AO38">
        <f>VLOOKUP($B38,'MEDIUM VARIANT'!$C$18:$AE$290,7,FALSE)</f>
        <v>16245.728999999999</v>
      </c>
      <c r="AP38">
        <f>VLOOKUP($B38,'MEDIUM VARIANT'!$C$18:$AE$290,8,FALSE)</f>
        <v>16482.646000000001</v>
      </c>
      <c r="AQ38">
        <f>VLOOKUP($B38,'MEDIUM VARIANT'!$C$18:$AE$290,9,FALSE)</f>
        <v>16715.508000000002</v>
      </c>
      <c r="AR38">
        <f>VLOOKUP($B38,'MEDIUM VARIANT'!$C$18:$AE$290,10,FALSE)</f>
        <v>16943.710999999999</v>
      </c>
      <c r="AS38">
        <f>VLOOKUP($B38,'MEDIUM VARIANT'!$C$18:$AE$290,11,FALSE)</f>
        <v>17166.940999999999</v>
      </c>
      <c r="AT38">
        <f>VLOOKUP($B38,'MEDIUM VARIANT'!$C$18:$AE$290,12,FALSE)</f>
        <v>17385.300999999999</v>
      </c>
      <c r="AU38">
        <f>VLOOKUP($B38,'MEDIUM VARIANT'!$C$18:$AE$290,13,FALSE)</f>
        <v>17599.113000000001</v>
      </c>
      <c r="AV38">
        <f>VLOOKUP($B38,'MEDIUM VARIANT'!$C$18:$AE$290,14,FALSE)</f>
        <v>17808.685000000001</v>
      </c>
      <c r="AW38">
        <f>VLOOKUP($B38,'MEDIUM VARIANT'!$C$18:$AE$290,15,FALSE)</f>
        <v>18013.91</v>
      </c>
      <c r="AX38">
        <f>VLOOKUP($B38,'MEDIUM VARIANT'!$C$18:$AE$290,16,FALSE)</f>
        <v>18214.806</v>
      </c>
      <c r="AY38">
        <f>VLOOKUP($B38,'MEDIUM VARIANT'!$C$18:$AE$290,17,FALSE)</f>
        <v>18411.936000000002</v>
      </c>
      <c r="AZ38">
        <f>VLOOKUP($B38,'MEDIUM VARIANT'!$C$18:$AE$290,18,FALSE)</f>
        <v>18606.101999999999</v>
      </c>
      <c r="BA38">
        <f>VLOOKUP($B38,'MEDIUM VARIANT'!$C$18:$AE$290,19,FALSE)</f>
        <v>18797.878000000001</v>
      </c>
      <c r="BB38">
        <f>VLOOKUP($B38,'MEDIUM VARIANT'!$C$18:$AE$290,20,FALSE)</f>
        <v>18987.419000000002</v>
      </c>
      <c r="BC38">
        <f>VLOOKUP($B38,'MEDIUM VARIANT'!$C$18:$AE$290,21,FALSE)</f>
        <v>19174.678</v>
      </c>
      <c r="BD38">
        <f>VLOOKUP($B38,'MEDIUM VARIANT'!$C$18:$AE$290,22,FALSE)</f>
        <v>19359.792000000001</v>
      </c>
      <c r="BE38">
        <f>VLOOKUP($B38,'MEDIUM VARIANT'!$C$18:$AE$290,23,FALSE)</f>
        <v>19542.826000000001</v>
      </c>
      <c r="BF38">
        <f>VLOOKUP($B38,'MEDIUM VARIANT'!$C$18:$AE$290,24,FALSE)</f>
        <v>19723.794999999998</v>
      </c>
      <c r="BG38">
        <f>VLOOKUP($B38,'MEDIUM VARIANT'!$C$18:$AE$290,25,FALSE)</f>
        <v>19902.724999999999</v>
      </c>
      <c r="BH38">
        <f>VLOOKUP($B38,'MEDIUM VARIANT'!$C$18:$AE$290,26,FALSE)</f>
        <v>20079.472000000002</v>
      </c>
      <c r="BI38">
        <f>VLOOKUP($B38,'MEDIUM VARIANT'!$C$18:$AE$290,27,FALSE)</f>
        <v>20253.651000000002</v>
      </c>
      <c r="BJ38">
        <f>VLOOKUP($B38,'MEDIUM VARIANT'!$C$18:$AE$290,28,FALSE)</f>
        <v>20424.78</v>
      </c>
      <c r="BK38">
        <f>VLOOKUP($B38,'MEDIUM VARIANT'!$C$18:$AE$290,29,FALSE)</f>
        <v>20592.416000000001</v>
      </c>
      <c r="BL38">
        <f>VLOOKUP($B38,'MEDIUM VARIANT'!$C$18:$AE$290,29,FALSE)</f>
        <v>20592.416000000001</v>
      </c>
      <c r="BM38">
        <f>VLOOKUP($B38,'MEDIUM VARIANT'!$C$18:$AE$290,29,FALSE)</f>
        <v>20592.416000000001</v>
      </c>
      <c r="BN38">
        <f>VLOOKUP($B38,'MEDIUM VARIANT'!$C$18:$AE$290,29,FALSE)</f>
        <v>20592.416000000001</v>
      </c>
      <c r="BO38">
        <f>VLOOKUP($B38,'MEDIUM VARIANT'!$C$18:$AE$290,29,FALSE)</f>
        <v>20592.416000000001</v>
      </c>
      <c r="BP38">
        <f>VLOOKUP($B38,'MEDIUM VARIANT'!$C$18:$AE$290,29,FALSE)</f>
        <v>20592.416000000001</v>
      </c>
      <c r="BQ38">
        <f>VLOOKUP($B38,'MEDIUM VARIANT'!$C$18:$AE$290,29,FALSE)</f>
        <v>20592.416000000001</v>
      </c>
      <c r="BR38">
        <f>VLOOKUP($B38,'MEDIUM VARIANT'!$C$18:$AE$290,29,FALSE)</f>
        <v>20592.416000000001</v>
      </c>
      <c r="BS38">
        <f>VLOOKUP($B38,'MEDIUM VARIANT'!$C$18:$AE$290,29,FALSE)</f>
        <v>20592.416000000001</v>
      </c>
      <c r="BT38">
        <f>VLOOKUP($B38,'MEDIUM VARIANT'!$C$18:$AE$290,29,FALSE)</f>
        <v>20592.416000000001</v>
      </c>
      <c r="BU38">
        <f>VLOOKUP($B38,'MEDIUM VARIANT'!$C$18:$AE$290,29,FALSE)</f>
        <v>20592.416000000001</v>
      </c>
    </row>
    <row r="39" spans="1:73" ht="11.4" x14ac:dyDescent="0.2">
      <c r="A39" t="str">
        <f>VLOOKUP(B39,Codes_ISO!A$2:C$270,3,FALSE)</f>
        <v>CM</v>
      </c>
      <c r="B39" s="3" t="s">
        <v>100</v>
      </c>
      <c r="C39" s="22">
        <f>VLOOKUP($B39,ESTIMATES!$C$18:$BS$290,34,FALSE)</f>
        <v>8618.3539999999994</v>
      </c>
      <c r="D39" s="22">
        <f>VLOOKUP($B39,ESTIMATES!$C$18:$BS$290,35,FALSE)</f>
        <v>8883.0159999999996</v>
      </c>
      <c r="E39" s="22">
        <f>VLOOKUP($B39,ESTIMATES!$C$18:$BS$290,36,FALSE)</f>
        <v>9158.5660000000007</v>
      </c>
      <c r="F39" s="22">
        <f>VLOOKUP($B39,ESTIMATES!$C$18:$BS$290,37,FALSE)</f>
        <v>9445.0030000000006</v>
      </c>
      <c r="G39" s="22">
        <f>VLOOKUP($B39,ESTIMATES!$C$18:$BS$290,38,FALSE)</f>
        <v>9742.2630000000008</v>
      </c>
      <c r="H39" s="22">
        <f>VLOOKUP($B39,ESTIMATES!$C$18:$BS$290,39,FALSE)</f>
        <v>10050.022999999999</v>
      </c>
      <c r="I39" s="22">
        <f>VLOOKUP($B39,ESTIMATES!$C$18:$BS$290,40,FALSE)</f>
        <v>10368.299999999999</v>
      </c>
      <c r="J39" s="22">
        <f>VLOOKUP($B39,ESTIMATES!$C$18:$BS$290,41,FALSE)</f>
        <v>10696.273999999999</v>
      </c>
      <c r="K39" s="22">
        <f>VLOOKUP($B39,ESTIMATES!$C$18:$BS$290,42,FALSE)</f>
        <v>11031.816999999999</v>
      </c>
      <c r="L39" s="22">
        <f>VLOOKUP($B39,ESTIMATES!$C$18:$BS$290,43,FALSE)</f>
        <v>11372.16</v>
      </c>
      <c r="M39" s="22">
        <f>VLOOKUP($B39,ESTIMATES!$C$18:$BS$290,44,FALSE)</f>
        <v>11715.218000000001</v>
      </c>
      <c r="N39" s="22">
        <f>VLOOKUP($B39,ESTIMATES!$C$18:$BS$290,45,FALSE)</f>
        <v>12060.728999999999</v>
      </c>
      <c r="O39" s="22">
        <f>VLOOKUP($B39,ESTIMATES!$C$18:$BS$290,46,FALSE)</f>
        <v>12408.931</v>
      </c>
      <c r="P39" s="22">
        <f>VLOOKUP($B39,ESTIMATES!$C$18:$BS$290,47,FALSE)</f>
        <v>12758.880999999999</v>
      </c>
      <c r="Q39" s="22">
        <f>VLOOKUP($B39,ESTIMATES!$C$18:$BS$290,48,FALSE)</f>
        <v>13109.66</v>
      </c>
      <c r="R39" s="22">
        <f>VLOOKUP($B39,ESTIMATES!$C$18:$BS$290,49,FALSE)</f>
        <v>13460.994000000001</v>
      </c>
      <c r="S39" s="22">
        <f>VLOOKUP($B39,ESTIMATES!$C$18:$BS$290,50,FALSE)</f>
        <v>13812.472</v>
      </c>
      <c r="T39" s="22">
        <f>VLOOKUP($B39,ESTIMATES!$C$18:$BS$290,51,FALSE)</f>
        <v>14165.423000000001</v>
      </c>
      <c r="U39" s="22">
        <f>VLOOKUP($B39,ESTIMATES!$C$18:$BS$290,52,FALSE)</f>
        <v>14523.57</v>
      </c>
      <c r="V39" s="22">
        <f>VLOOKUP($B39,ESTIMATES!$C$18:$BS$290,53,FALSE)</f>
        <v>14891.891</v>
      </c>
      <c r="W39" s="22">
        <f>VLOOKUP($B39,ESTIMATES!$C$18:$BS$290,54,FALSE)</f>
        <v>15274.234</v>
      </c>
      <c r="X39" s="22">
        <f>VLOOKUP($B39,ESTIMATES!$C$18:$BS$290,55,FALSE)</f>
        <v>15671.927</v>
      </c>
      <c r="Y39" s="22">
        <f>VLOOKUP($B39,ESTIMATES!$C$18:$BS$290,56,FALSE)</f>
        <v>16084.886</v>
      </c>
      <c r="Z39" s="22">
        <f>VLOOKUP($B39,ESTIMATES!$C$18:$BS$290,57,FALSE)</f>
        <v>16513.822</v>
      </c>
      <c r="AA39" s="22">
        <f>VLOOKUP($B39,ESTIMATES!$C$18:$BS$290,58,FALSE)</f>
        <v>16959.080999999998</v>
      </c>
      <c r="AB39" s="22">
        <f>VLOOKUP($B39,ESTIMATES!$C$18:$BS$290,59,FALSE)</f>
        <v>17420.794999999998</v>
      </c>
      <c r="AC39" s="22">
        <f>VLOOKUP($B39,ESTIMATES!$C$18:$BS$290,60,FALSE)</f>
        <v>17899.562000000002</v>
      </c>
      <c r="AD39" s="22">
        <f>VLOOKUP($B39,ESTIMATES!$C$18:$BS$290,61,FALSE)</f>
        <v>18395.388999999999</v>
      </c>
      <c r="AE39" s="22">
        <f>VLOOKUP($B39,ESTIMATES!$C$18:$BS$290,62,FALSE)</f>
        <v>18907.008000000002</v>
      </c>
      <c r="AF39" s="22">
        <f>VLOOKUP($B39,ESTIMATES!$C$18:$BS$290,63,FALSE)</f>
        <v>19432.541000000001</v>
      </c>
      <c r="AG39" s="22">
        <f>VLOOKUP($B39,ESTIMATES!$C$18:$BS$290,64,FALSE)</f>
        <v>19970.494999999999</v>
      </c>
      <c r="AH39" s="22">
        <f>VLOOKUP($B39,ESTIMATES!$C$18:$BS$290,65,FALSE)</f>
        <v>20520.447</v>
      </c>
      <c r="AI39" s="22">
        <f>VLOOKUP($B39,ESTIMATES!$C$18:$BS$290,66,FALSE)</f>
        <v>21082.383000000002</v>
      </c>
      <c r="AJ39" s="22">
        <f>VLOOKUP($B39,ESTIMATES!$C$18:$BS$290,67,FALSE)</f>
        <v>21655.715</v>
      </c>
      <c r="AK39" s="22">
        <f>VLOOKUP($B39,ESTIMATES!$C$18:$BS$290,68,FALSE)</f>
        <v>22239.903999999999</v>
      </c>
      <c r="AL39" s="22">
        <f>VLOOKUP($B39,ESTIMATES!$C$18:$BS$290,69,FALSE)</f>
        <v>22834.522000000001</v>
      </c>
      <c r="AM39">
        <f>VLOOKUP($B39,'MEDIUM VARIANT'!$C$18:$AE$290,5,FALSE)</f>
        <v>23439.188999999998</v>
      </c>
      <c r="AN39">
        <f>VLOOKUP($B39,'MEDIUM VARIANT'!$C$18:$AE$290,6,FALSE)</f>
        <v>24053.726999999999</v>
      </c>
      <c r="AO39">
        <f>VLOOKUP($B39,'MEDIUM VARIANT'!$C$18:$AE$290,7,FALSE)</f>
        <v>24678.234</v>
      </c>
      <c r="AP39">
        <f>VLOOKUP($B39,'MEDIUM VARIANT'!$C$18:$AE$290,8,FALSE)</f>
        <v>25312.992999999999</v>
      </c>
      <c r="AQ39">
        <f>VLOOKUP($B39,'MEDIUM VARIANT'!$C$18:$AE$290,9,FALSE)</f>
        <v>25958.184000000001</v>
      </c>
      <c r="AR39">
        <f>VLOOKUP($B39,'MEDIUM VARIANT'!$C$18:$AE$290,10,FALSE)</f>
        <v>26613.764999999999</v>
      </c>
      <c r="AS39">
        <f>VLOOKUP($B39,'MEDIUM VARIANT'!$C$18:$AE$290,11,FALSE)</f>
        <v>27279.608</v>
      </c>
      <c r="AT39">
        <f>VLOOKUP($B39,'MEDIUM VARIANT'!$C$18:$AE$290,12,FALSE)</f>
        <v>27955.755000000001</v>
      </c>
      <c r="AU39">
        <f>VLOOKUP($B39,'MEDIUM VARIANT'!$C$18:$AE$290,13,FALSE)</f>
        <v>28642.234</v>
      </c>
      <c r="AV39">
        <f>VLOOKUP($B39,'MEDIUM VARIANT'!$C$18:$AE$290,14,FALSE)</f>
        <v>29339.082999999999</v>
      </c>
      <c r="AW39">
        <f>VLOOKUP($B39,'MEDIUM VARIANT'!$C$18:$AE$290,15,FALSE)</f>
        <v>30046.222000000002</v>
      </c>
      <c r="AX39">
        <f>VLOOKUP($B39,'MEDIUM VARIANT'!$C$18:$AE$290,16,FALSE)</f>
        <v>30763.659</v>
      </c>
      <c r="AY39">
        <f>VLOOKUP($B39,'MEDIUM VARIANT'!$C$18:$AE$290,17,FALSE)</f>
        <v>31491.572</v>
      </c>
      <c r="AZ39">
        <f>VLOOKUP($B39,'MEDIUM VARIANT'!$C$18:$AE$290,18,FALSE)</f>
        <v>32230.19</v>
      </c>
      <c r="BA39">
        <f>VLOOKUP($B39,'MEDIUM VARIANT'!$C$18:$AE$290,19,FALSE)</f>
        <v>32979.644</v>
      </c>
      <c r="BB39">
        <f>VLOOKUP($B39,'MEDIUM VARIANT'!$C$18:$AE$290,20,FALSE)</f>
        <v>33739.915999999997</v>
      </c>
      <c r="BC39">
        <f>VLOOKUP($B39,'MEDIUM VARIANT'!$C$18:$AE$290,21,FALSE)</f>
        <v>34510.775999999998</v>
      </c>
      <c r="BD39">
        <f>VLOOKUP($B39,'MEDIUM VARIANT'!$C$18:$AE$290,22,FALSE)</f>
        <v>35291.925000000003</v>
      </c>
      <c r="BE39">
        <f>VLOOKUP($B39,'MEDIUM VARIANT'!$C$18:$AE$290,23,FALSE)</f>
        <v>36083.000999999997</v>
      </c>
      <c r="BF39">
        <f>VLOOKUP($B39,'MEDIUM VARIANT'!$C$18:$AE$290,24,FALSE)</f>
        <v>36883.631999999998</v>
      </c>
      <c r="BG39">
        <f>VLOOKUP($B39,'MEDIUM VARIANT'!$C$18:$AE$290,25,FALSE)</f>
        <v>37693.540999999997</v>
      </c>
      <c r="BH39">
        <f>VLOOKUP($B39,'MEDIUM VARIANT'!$C$18:$AE$290,26,FALSE)</f>
        <v>38512.499000000003</v>
      </c>
      <c r="BI39">
        <f>VLOOKUP($B39,'MEDIUM VARIANT'!$C$18:$AE$290,27,FALSE)</f>
        <v>39340.228000000003</v>
      </c>
      <c r="BJ39">
        <f>VLOOKUP($B39,'MEDIUM VARIANT'!$C$18:$AE$290,28,FALSE)</f>
        <v>40176.449000000001</v>
      </c>
      <c r="BK39">
        <f>VLOOKUP($B39,'MEDIUM VARIANT'!$C$18:$AE$290,29,FALSE)</f>
        <v>41020.839</v>
      </c>
      <c r="BL39">
        <f>VLOOKUP($B39,'MEDIUM VARIANT'!$C$18:$AE$290,29,FALSE)</f>
        <v>41020.839</v>
      </c>
      <c r="BM39">
        <f>VLOOKUP($B39,'MEDIUM VARIANT'!$C$18:$AE$290,29,FALSE)</f>
        <v>41020.839</v>
      </c>
      <c r="BN39">
        <f>VLOOKUP($B39,'MEDIUM VARIANT'!$C$18:$AE$290,29,FALSE)</f>
        <v>41020.839</v>
      </c>
      <c r="BO39">
        <f>VLOOKUP($B39,'MEDIUM VARIANT'!$C$18:$AE$290,29,FALSE)</f>
        <v>41020.839</v>
      </c>
      <c r="BP39">
        <f>VLOOKUP($B39,'MEDIUM VARIANT'!$C$18:$AE$290,29,FALSE)</f>
        <v>41020.839</v>
      </c>
      <c r="BQ39">
        <f>VLOOKUP($B39,'MEDIUM VARIANT'!$C$18:$AE$290,29,FALSE)</f>
        <v>41020.839</v>
      </c>
      <c r="BR39">
        <f>VLOOKUP($B39,'MEDIUM VARIANT'!$C$18:$AE$290,29,FALSE)</f>
        <v>41020.839</v>
      </c>
      <c r="BS39">
        <f>VLOOKUP($B39,'MEDIUM VARIANT'!$C$18:$AE$290,29,FALSE)</f>
        <v>41020.839</v>
      </c>
      <c r="BT39">
        <f>VLOOKUP($B39,'MEDIUM VARIANT'!$C$18:$AE$290,29,FALSE)</f>
        <v>41020.839</v>
      </c>
      <c r="BU39">
        <f>VLOOKUP($B39,'MEDIUM VARIANT'!$C$18:$AE$290,29,FALSE)</f>
        <v>41020.839</v>
      </c>
    </row>
    <row r="40" spans="1:73" ht="11.4" x14ac:dyDescent="0.2">
      <c r="A40" t="str">
        <f>VLOOKUP(B40,Codes_ISO!A$2:C$270,3,FALSE)</f>
        <v>CA</v>
      </c>
      <c r="B40" s="3" t="s">
        <v>301</v>
      </c>
      <c r="C40" s="22">
        <f>VLOOKUP($B40,ESTIMATES!$C$18:$BS$290,34,FALSE)</f>
        <v>24537.421999999999</v>
      </c>
      <c r="D40" s="22">
        <f>VLOOKUP($B40,ESTIMATES!$C$18:$BS$290,35,FALSE)</f>
        <v>24791.138999999999</v>
      </c>
      <c r="E40" s="22">
        <f>VLOOKUP($B40,ESTIMATES!$C$18:$BS$290,36,FALSE)</f>
        <v>25040.948</v>
      </c>
      <c r="F40" s="22">
        <f>VLOOKUP($B40,ESTIMATES!$C$18:$BS$290,37,FALSE)</f>
        <v>25296.84</v>
      </c>
      <c r="G40" s="22">
        <f>VLOOKUP($B40,ESTIMATES!$C$18:$BS$290,38,FALSE)</f>
        <v>25571.672999999999</v>
      </c>
      <c r="H40" s="22">
        <f>VLOOKUP($B40,ESTIMATES!$C$18:$BS$290,39,FALSE)</f>
        <v>25873.949000000001</v>
      </c>
      <c r="I40" s="22">
        <f>VLOOKUP($B40,ESTIMATES!$C$18:$BS$290,40,FALSE)</f>
        <v>26208.080000000002</v>
      </c>
      <c r="J40" s="22">
        <f>VLOOKUP($B40,ESTIMATES!$C$18:$BS$290,41,FALSE)</f>
        <v>26569.766</v>
      </c>
      <c r="K40" s="22">
        <f>VLOOKUP($B40,ESTIMATES!$C$18:$BS$290,42,FALSE)</f>
        <v>26947.842000000001</v>
      </c>
      <c r="L40" s="22">
        <f>VLOOKUP($B40,ESTIMATES!$C$18:$BS$290,43,FALSE)</f>
        <v>27326.166000000001</v>
      </c>
      <c r="M40" s="22">
        <f>VLOOKUP($B40,ESTIMATES!$C$18:$BS$290,44,FALSE)</f>
        <v>27692.68</v>
      </c>
      <c r="N40" s="22">
        <f>VLOOKUP($B40,ESTIMATES!$C$18:$BS$290,45,FALSE)</f>
        <v>28044.606</v>
      </c>
      <c r="O40" s="22">
        <f>VLOOKUP($B40,ESTIMATES!$C$18:$BS$290,46,FALSE)</f>
        <v>28384.35</v>
      </c>
      <c r="P40" s="22">
        <f>VLOOKUP($B40,ESTIMATES!$C$18:$BS$290,47,FALSE)</f>
        <v>28711.303</v>
      </c>
      <c r="Q40" s="22">
        <f>VLOOKUP($B40,ESTIMATES!$C$18:$BS$290,48,FALSE)</f>
        <v>29026.187999999998</v>
      </c>
      <c r="R40" s="22">
        <f>VLOOKUP($B40,ESTIMATES!$C$18:$BS$290,49,FALSE)</f>
        <v>29330.073</v>
      </c>
      <c r="S40" s="22">
        <f>VLOOKUP($B40,ESTIMATES!$C$18:$BS$290,50,FALSE)</f>
        <v>29622.132000000001</v>
      </c>
      <c r="T40" s="22">
        <f>VLOOKUP($B40,ESTIMATES!$C$18:$BS$290,51,FALSE)</f>
        <v>29903.15</v>
      </c>
      <c r="U40" s="22">
        <f>VLOOKUP($B40,ESTIMATES!$C$18:$BS$290,52,FALSE)</f>
        <v>30178.133999999998</v>
      </c>
      <c r="V40" s="22">
        <f>VLOOKUP($B40,ESTIMATES!$C$18:$BS$290,53,FALSE)</f>
        <v>30453.883999999998</v>
      </c>
      <c r="W40" s="22">
        <f>VLOOKUP($B40,ESTIMATES!$C$18:$BS$290,54,FALSE)</f>
        <v>30735.773000000001</v>
      </c>
      <c r="X40" s="22">
        <f>VLOOKUP($B40,ESTIMATES!$C$18:$BS$290,55,FALSE)</f>
        <v>31024.732</v>
      </c>
      <c r="Y40" s="22">
        <f>VLOOKUP($B40,ESTIMATES!$C$18:$BS$290,56,FALSE)</f>
        <v>31320.888999999999</v>
      </c>
      <c r="Z40" s="22">
        <f>VLOOKUP($B40,ESTIMATES!$C$18:$BS$290,57,FALSE)</f>
        <v>31627.806</v>
      </c>
      <c r="AA40" s="22">
        <f>VLOOKUP($B40,ESTIMATES!$C$18:$BS$290,58,FALSE)</f>
        <v>31949.417000000001</v>
      </c>
      <c r="AB40" s="22">
        <f>VLOOKUP($B40,ESTIMATES!$C$18:$BS$290,59,FALSE)</f>
        <v>32287.98</v>
      </c>
      <c r="AC40" s="22">
        <f>VLOOKUP($B40,ESTIMATES!$C$18:$BS$290,60,FALSE)</f>
        <v>32645.483</v>
      </c>
      <c r="AD40" s="22">
        <f>VLOOKUP($B40,ESTIMATES!$C$18:$BS$290,61,FALSE)</f>
        <v>33019.932000000001</v>
      </c>
      <c r="AE40" s="22">
        <f>VLOOKUP($B40,ESTIMATES!$C$18:$BS$290,62,FALSE)</f>
        <v>33404.548000000003</v>
      </c>
      <c r="AF40" s="22">
        <f>VLOOKUP($B40,ESTIMATES!$C$18:$BS$290,63,FALSE)</f>
        <v>33789.830999999998</v>
      </c>
      <c r="AG40" s="22">
        <f>VLOOKUP($B40,ESTIMATES!$C$18:$BS$290,64,FALSE)</f>
        <v>34168.667999999998</v>
      </c>
      <c r="AH40" s="22">
        <f>VLOOKUP($B40,ESTIMATES!$C$18:$BS$290,65,FALSE)</f>
        <v>34538.622000000003</v>
      </c>
      <c r="AI40" s="22">
        <f>VLOOKUP($B40,ESTIMATES!$C$18:$BS$290,66,FALSE)</f>
        <v>34900.705000000002</v>
      </c>
      <c r="AJ40" s="22">
        <f>VLOOKUP($B40,ESTIMATES!$C$18:$BS$290,67,FALSE)</f>
        <v>35255.495000000003</v>
      </c>
      <c r="AK40" s="22">
        <f>VLOOKUP($B40,ESTIMATES!$C$18:$BS$290,68,FALSE)</f>
        <v>35604.728000000003</v>
      </c>
      <c r="AL40" s="22">
        <f>VLOOKUP($B40,ESTIMATES!$C$18:$BS$290,69,FALSE)</f>
        <v>35949.709000000003</v>
      </c>
      <c r="AM40">
        <f>VLOOKUP($B40,'MEDIUM VARIANT'!$C$18:$AE$290,5,FALSE)</f>
        <v>36289.822</v>
      </c>
      <c r="AN40">
        <f>VLOOKUP($B40,'MEDIUM VARIANT'!$C$18:$AE$290,6,FALSE)</f>
        <v>36624.199000000001</v>
      </c>
      <c r="AO40">
        <f>VLOOKUP($B40,'MEDIUM VARIANT'!$C$18:$AE$290,7,FALSE)</f>
        <v>36953.764999999999</v>
      </c>
      <c r="AP40">
        <f>VLOOKUP($B40,'MEDIUM VARIANT'!$C$18:$AE$290,8,FALSE)</f>
        <v>37279.811000000002</v>
      </c>
      <c r="AQ40">
        <f>VLOOKUP($B40,'MEDIUM VARIANT'!$C$18:$AE$290,9,FALSE)</f>
        <v>37603.205000000002</v>
      </c>
      <c r="AR40">
        <f>VLOOKUP($B40,'MEDIUM VARIANT'!$C$18:$AE$290,10,FALSE)</f>
        <v>37924.161999999997</v>
      </c>
      <c r="AS40">
        <f>VLOOKUP($B40,'MEDIUM VARIANT'!$C$18:$AE$290,11,FALSE)</f>
        <v>38242.226000000002</v>
      </c>
      <c r="AT40">
        <f>VLOOKUP($B40,'MEDIUM VARIANT'!$C$18:$AE$290,12,FALSE)</f>
        <v>38556.900999999998</v>
      </c>
      <c r="AU40">
        <f>VLOOKUP($B40,'MEDIUM VARIANT'!$C$18:$AE$290,13,FALSE)</f>
        <v>38867.347000000002</v>
      </c>
      <c r="AV40">
        <f>VLOOKUP($B40,'MEDIUM VARIANT'!$C$18:$AE$290,14,FALSE)</f>
        <v>39172.921999999999</v>
      </c>
      <c r="AW40">
        <f>VLOOKUP($B40,'MEDIUM VARIANT'!$C$18:$AE$290,15,FALSE)</f>
        <v>39473.508999999998</v>
      </c>
      <c r="AX40">
        <f>VLOOKUP($B40,'MEDIUM VARIANT'!$C$18:$AE$290,16,FALSE)</f>
        <v>39768.995999999999</v>
      </c>
      <c r="AY40">
        <f>VLOOKUP($B40,'MEDIUM VARIANT'!$C$18:$AE$290,17,FALSE)</f>
        <v>40058.684000000001</v>
      </c>
      <c r="AZ40">
        <f>VLOOKUP($B40,'MEDIUM VARIANT'!$C$18:$AE$290,18,FALSE)</f>
        <v>40341.728999999999</v>
      </c>
      <c r="BA40">
        <f>VLOOKUP($B40,'MEDIUM VARIANT'!$C$18:$AE$290,19,FALSE)</f>
        <v>40617.535000000003</v>
      </c>
      <c r="BB40">
        <f>VLOOKUP($B40,'MEDIUM VARIANT'!$C$18:$AE$290,20,FALSE)</f>
        <v>40885.845000000001</v>
      </c>
      <c r="BC40">
        <f>VLOOKUP($B40,'MEDIUM VARIANT'!$C$18:$AE$290,21,FALSE)</f>
        <v>41146.792999999998</v>
      </c>
      <c r="BD40">
        <f>VLOOKUP($B40,'MEDIUM VARIANT'!$C$18:$AE$290,22,FALSE)</f>
        <v>41400.584999999999</v>
      </c>
      <c r="BE40">
        <f>VLOOKUP($B40,'MEDIUM VARIANT'!$C$18:$AE$290,23,FALSE)</f>
        <v>41647.652000000002</v>
      </c>
      <c r="BF40">
        <f>VLOOKUP($B40,'MEDIUM VARIANT'!$C$18:$AE$290,24,FALSE)</f>
        <v>41888.356</v>
      </c>
      <c r="BG40">
        <f>VLOOKUP($B40,'MEDIUM VARIANT'!$C$18:$AE$290,25,FALSE)</f>
        <v>42122.834999999999</v>
      </c>
      <c r="BH40">
        <f>VLOOKUP($B40,'MEDIUM VARIANT'!$C$18:$AE$290,26,FALSE)</f>
        <v>42351.232000000004</v>
      </c>
      <c r="BI40">
        <f>VLOOKUP($B40,'MEDIUM VARIANT'!$C$18:$AE$290,27,FALSE)</f>
        <v>42573.987000000001</v>
      </c>
      <c r="BJ40">
        <f>VLOOKUP($B40,'MEDIUM VARIANT'!$C$18:$AE$290,28,FALSE)</f>
        <v>42791.656000000003</v>
      </c>
      <c r="BK40">
        <f>VLOOKUP($B40,'MEDIUM VARIANT'!$C$18:$AE$290,29,FALSE)</f>
        <v>43004.684999999998</v>
      </c>
      <c r="BL40">
        <f>VLOOKUP($B40,'MEDIUM VARIANT'!$C$18:$AE$290,29,FALSE)</f>
        <v>43004.684999999998</v>
      </c>
      <c r="BM40">
        <f>VLOOKUP($B40,'MEDIUM VARIANT'!$C$18:$AE$290,29,FALSE)</f>
        <v>43004.684999999998</v>
      </c>
      <c r="BN40">
        <f>VLOOKUP($B40,'MEDIUM VARIANT'!$C$18:$AE$290,29,FALSE)</f>
        <v>43004.684999999998</v>
      </c>
      <c r="BO40">
        <f>VLOOKUP($B40,'MEDIUM VARIANT'!$C$18:$AE$290,29,FALSE)</f>
        <v>43004.684999999998</v>
      </c>
      <c r="BP40">
        <f>VLOOKUP($B40,'MEDIUM VARIANT'!$C$18:$AE$290,29,FALSE)</f>
        <v>43004.684999999998</v>
      </c>
      <c r="BQ40">
        <f>VLOOKUP($B40,'MEDIUM VARIANT'!$C$18:$AE$290,29,FALSE)</f>
        <v>43004.684999999998</v>
      </c>
      <c r="BR40">
        <f>VLOOKUP($B40,'MEDIUM VARIANT'!$C$18:$AE$290,29,FALSE)</f>
        <v>43004.684999999998</v>
      </c>
      <c r="BS40">
        <f>VLOOKUP($B40,'MEDIUM VARIANT'!$C$18:$AE$290,29,FALSE)</f>
        <v>43004.684999999998</v>
      </c>
      <c r="BT40">
        <f>VLOOKUP($B40,'MEDIUM VARIANT'!$C$18:$AE$290,29,FALSE)</f>
        <v>43004.684999999998</v>
      </c>
      <c r="BU40">
        <f>VLOOKUP($B40,'MEDIUM VARIANT'!$C$18:$AE$290,29,FALSE)</f>
        <v>43004.684999999998</v>
      </c>
    </row>
    <row r="41" spans="1:73" ht="11.4" x14ac:dyDescent="0.2">
      <c r="A41" t="str">
        <f>VLOOKUP(B41,Codes_ISO!A$2:C$270,3,FALSE)</f>
        <v>CV</v>
      </c>
      <c r="B41" s="3" t="s">
        <v>125</v>
      </c>
      <c r="C41" s="22">
        <f>VLOOKUP($B41,ESTIMATES!$C$18:$BS$290,34,FALSE)</f>
        <v>286.65699999999998</v>
      </c>
      <c r="D41" s="22">
        <f>VLOOKUP($B41,ESTIMATES!$C$18:$BS$290,35,FALSE)</f>
        <v>291.60199999999998</v>
      </c>
      <c r="E41" s="22">
        <f>VLOOKUP($B41,ESTIMATES!$C$18:$BS$290,36,FALSE)</f>
        <v>297.28500000000003</v>
      </c>
      <c r="F41" s="22">
        <f>VLOOKUP($B41,ESTIMATES!$C$18:$BS$290,37,FALSE)</f>
        <v>303.36799999999999</v>
      </c>
      <c r="G41" s="22">
        <f>VLOOKUP($B41,ESTIMATES!$C$18:$BS$290,38,FALSE)</f>
        <v>309.39699999999999</v>
      </c>
      <c r="H41" s="22">
        <f>VLOOKUP($B41,ESTIMATES!$C$18:$BS$290,39,FALSE)</f>
        <v>315.06900000000002</v>
      </c>
      <c r="I41" s="22">
        <f>VLOOKUP($B41,ESTIMATES!$C$18:$BS$290,40,FALSE)</f>
        <v>320.18299999999999</v>
      </c>
      <c r="J41" s="22">
        <f>VLOOKUP($B41,ESTIMATES!$C$18:$BS$290,41,FALSE)</f>
        <v>324.89299999999997</v>
      </c>
      <c r="K41" s="22">
        <f>VLOOKUP($B41,ESTIMATES!$C$18:$BS$290,42,FALSE)</f>
        <v>329.67099999999999</v>
      </c>
      <c r="L41" s="22">
        <f>VLOOKUP($B41,ESTIMATES!$C$18:$BS$290,43,FALSE)</f>
        <v>335.18400000000003</v>
      </c>
      <c r="M41" s="22">
        <f>VLOOKUP($B41,ESTIMATES!$C$18:$BS$290,44,FALSE)</f>
        <v>341.88299999999998</v>
      </c>
      <c r="N41" s="22">
        <f>VLOOKUP($B41,ESTIMATES!$C$18:$BS$290,45,FALSE)</f>
        <v>349.93400000000003</v>
      </c>
      <c r="O41" s="22">
        <f>VLOOKUP($B41,ESTIMATES!$C$18:$BS$290,46,FALSE)</f>
        <v>359.09</v>
      </c>
      <c r="P41" s="22">
        <f>VLOOKUP($B41,ESTIMATES!$C$18:$BS$290,47,FALSE)</f>
        <v>369.01400000000001</v>
      </c>
      <c r="Q41" s="22">
        <f>VLOOKUP($B41,ESTIMATES!$C$18:$BS$290,48,FALSE)</f>
        <v>379.15600000000001</v>
      </c>
      <c r="R41" s="22">
        <f>VLOOKUP($B41,ESTIMATES!$C$18:$BS$290,49,FALSE)</f>
        <v>389.12700000000001</v>
      </c>
      <c r="S41" s="22">
        <f>VLOOKUP($B41,ESTIMATES!$C$18:$BS$290,50,FALSE)</f>
        <v>398.77300000000002</v>
      </c>
      <c r="T41" s="22">
        <f>VLOOKUP($B41,ESTIMATES!$C$18:$BS$290,51,FALSE)</f>
        <v>408.17500000000001</v>
      </c>
      <c r="U41" s="22">
        <f>VLOOKUP($B41,ESTIMATES!$C$18:$BS$290,52,FALSE)</f>
        <v>417.32299999999998</v>
      </c>
      <c r="V41" s="22">
        <f>VLOOKUP($B41,ESTIMATES!$C$18:$BS$290,53,FALSE)</f>
        <v>426.28500000000003</v>
      </c>
      <c r="W41" s="22">
        <f>VLOOKUP($B41,ESTIMATES!$C$18:$BS$290,54,FALSE)</f>
        <v>435.07900000000001</v>
      </c>
      <c r="X41" s="22">
        <f>VLOOKUP($B41,ESTIMATES!$C$18:$BS$290,55,FALSE)</f>
        <v>443.71600000000001</v>
      </c>
      <c r="Y41" s="22">
        <f>VLOOKUP($B41,ESTIMATES!$C$18:$BS$290,56,FALSE)</f>
        <v>452.10599999999999</v>
      </c>
      <c r="Z41" s="22">
        <f>VLOOKUP($B41,ESTIMATES!$C$18:$BS$290,57,FALSE)</f>
        <v>460.14699999999999</v>
      </c>
      <c r="AA41" s="22">
        <f>VLOOKUP($B41,ESTIMATES!$C$18:$BS$290,58,FALSE)</f>
        <v>467.66399999999999</v>
      </c>
      <c r="AB41" s="22">
        <f>VLOOKUP($B41,ESTIMATES!$C$18:$BS$290,59,FALSE)</f>
        <v>474.56700000000001</v>
      </c>
      <c r="AC41" s="22">
        <f>VLOOKUP($B41,ESTIMATES!$C$18:$BS$290,60,FALSE)</f>
        <v>480.79500000000002</v>
      </c>
      <c r="AD41" s="22">
        <f>VLOOKUP($B41,ESTIMATES!$C$18:$BS$290,61,FALSE)</f>
        <v>486.43799999999999</v>
      </c>
      <c r="AE41" s="22">
        <f>VLOOKUP($B41,ESTIMATES!$C$18:$BS$290,62,FALSE)</f>
        <v>491.72300000000001</v>
      </c>
      <c r="AF41" s="22">
        <f>VLOOKUP($B41,ESTIMATES!$C$18:$BS$290,63,FALSE)</f>
        <v>496.96300000000002</v>
      </c>
      <c r="AG41" s="22">
        <f>VLOOKUP($B41,ESTIMATES!$C$18:$BS$290,64,FALSE)</f>
        <v>502.38400000000001</v>
      </c>
      <c r="AH41" s="22">
        <f>VLOOKUP($B41,ESTIMATES!$C$18:$BS$290,65,FALSE)</f>
        <v>508.06700000000001</v>
      </c>
      <c r="AI41" s="22">
        <f>VLOOKUP($B41,ESTIMATES!$C$18:$BS$290,66,FALSE)</f>
        <v>513.97900000000004</v>
      </c>
      <c r="AJ41" s="22">
        <f>VLOOKUP($B41,ESTIMATES!$C$18:$BS$290,67,FALSE)</f>
        <v>520.10599999999999</v>
      </c>
      <c r="AK41" s="22">
        <f>VLOOKUP($B41,ESTIMATES!$C$18:$BS$290,68,FALSE)</f>
        <v>526.43700000000001</v>
      </c>
      <c r="AL41" s="22">
        <f>VLOOKUP($B41,ESTIMATES!$C$18:$BS$290,69,FALSE)</f>
        <v>532.91300000000001</v>
      </c>
      <c r="AM41">
        <f>VLOOKUP($B41,'MEDIUM VARIANT'!$C$18:$AE$290,5,FALSE)</f>
        <v>539.55999999999995</v>
      </c>
      <c r="AN41">
        <f>VLOOKUP($B41,'MEDIUM VARIANT'!$C$18:$AE$290,6,FALSE)</f>
        <v>546.38800000000003</v>
      </c>
      <c r="AO41">
        <f>VLOOKUP($B41,'MEDIUM VARIANT'!$C$18:$AE$290,7,FALSE)</f>
        <v>553.33500000000004</v>
      </c>
      <c r="AP41">
        <f>VLOOKUP($B41,'MEDIUM VARIANT'!$C$18:$AE$290,8,FALSE)</f>
        <v>560.34900000000005</v>
      </c>
      <c r="AQ41">
        <f>VLOOKUP($B41,'MEDIUM VARIANT'!$C$18:$AE$290,9,FALSE)</f>
        <v>567.34799999999996</v>
      </c>
      <c r="AR41">
        <f>VLOOKUP($B41,'MEDIUM VARIANT'!$C$18:$AE$290,10,FALSE)</f>
        <v>574.31200000000001</v>
      </c>
      <c r="AS41">
        <f>VLOOKUP($B41,'MEDIUM VARIANT'!$C$18:$AE$290,11,FALSE)</f>
        <v>581.24699999999996</v>
      </c>
      <c r="AT41">
        <f>VLOOKUP($B41,'MEDIUM VARIANT'!$C$18:$AE$290,12,FALSE)</f>
        <v>588.14599999999996</v>
      </c>
      <c r="AU41">
        <f>VLOOKUP($B41,'MEDIUM VARIANT'!$C$18:$AE$290,13,FALSE)</f>
        <v>595.01599999999996</v>
      </c>
      <c r="AV41">
        <f>VLOOKUP($B41,'MEDIUM VARIANT'!$C$18:$AE$290,14,FALSE)</f>
        <v>601.85400000000004</v>
      </c>
      <c r="AW41">
        <f>VLOOKUP($B41,'MEDIUM VARIANT'!$C$18:$AE$290,15,FALSE)</f>
        <v>608.65099999999995</v>
      </c>
      <c r="AX41">
        <f>VLOOKUP($B41,'MEDIUM VARIANT'!$C$18:$AE$290,16,FALSE)</f>
        <v>615.38499999999999</v>
      </c>
      <c r="AY41">
        <f>VLOOKUP($B41,'MEDIUM VARIANT'!$C$18:$AE$290,17,FALSE)</f>
        <v>622.04200000000003</v>
      </c>
      <c r="AZ41">
        <f>VLOOKUP($B41,'MEDIUM VARIANT'!$C$18:$AE$290,18,FALSE)</f>
        <v>628.60799999999995</v>
      </c>
      <c r="BA41">
        <f>VLOOKUP($B41,'MEDIUM VARIANT'!$C$18:$AE$290,19,FALSE)</f>
        <v>635.072</v>
      </c>
      <c r="BB41">
        <f>VLOOKUP($B41,'MEDIUM VARIANT'!$C$18:$AE$290,20,FALSE)</f>
        <v>641.40800000000002</v>
      </c>
      <c r="BC41">
        <f>VLOOKUP($B41,'MEDIUM VARIANT'!$C$18:$AE$290,21,FALSE)</f>
        <v>647.63</v>
      </c>
      <c r="BD41">
        <f>VLOOKUP($B41,'MEDIUM VARIANT'!$C$18:$AE$290,22,FALSE)</f>
        <v>653.71199999999999</v>
      </c>
      <c r="BE41">
        <f>VLOOKUP($B41,'MEDIUM VARIANT'!$C$18:$AE$290,23,FALSE)</f>
        <v>659.66300000000001</v>
      </c>
      <c r="BF41">
        <f>VLOOKUP($B41,'MEDIUM VARIANT'!$C$18:$AE$290,24,FALSE)</f>
        <v>665.46699999999998</v>
      </c>
      <c r="BG41">
        <f>VLOOKUP($B41,'MEDIUM VARIANT'!$C$18:$AE$290,25,FALSE)</f>
        <v>671.12099999999998</v>
      </c>
      <c r="BH41">
        <f>VLOOKUP($B41,'MEDIUM VARIANT'!$C$18:$AE$290,26,FALSE)</f>
        <v>676.62800000000004</v>
      </c>
      <c r="BI41">
        <f>VLOOKUP($B41,'MEDIUM VARIANT'!$C$18:$AE$290,27,FALSE)</f>
        <v>681.976</v>
      </c>
      <c r="BJ41">
        <f>VLOOKUP($B41,'MEDIUM VARIANT'!$C$18:$AE$290,28,FALSE)</f>
        <v>687.17</v>
      </c>
      <c r="BK41">
        <f>VLOOKUP($B41,'MEDIUM VARIANT'!$C$18:$AE$290,29,FALSE)</f>
        <v>692.21199999999999</v>
      </c>
      <c r="BL41">
        <f>VLOOKUP($B41,'MEDIUM VARIANT'!$C$18:$AE$290,29,FALSE)</f>
        <v>692.21199999999999</v>
      </c>
      <c r="BM41">
        <f>VLOOKUP($B41,'MEDIUM VARIANT'!$C$18:$AE$290,29,FALSE)</f>
        <v>692.21199999999999</v>
      </c>
      <c r="BN41">
        <f>VLOOKUP($B41,'MEDIUM VARIANT'!$C$18:$AE$290,29,FALSE)</f>
        <v>692.21199999999999</v>
      </c>
      <c r="BO41">
        <f>VLOOKUP($B41,'MEDIUM VARIANT'!$C$18:$AE$290,29,FALSE)</f>
        <v>692.21199999999999</v>
      </c>
      <c r="BP41">
        <f>VLOOKUP($B41,'MEDIUM VARIANT'!$C$18:$AE$290,29,FALSE)</f>
        <v>692.21199999999999</v>
      </c>
      <c r="BQ41">
        <f>VLOOKUP($B41,'MEDIUM VARIANT'!$C$18:$AE$290,29,FALSE)</f>
        <v>692.21199999999999</v>
      </c>
      <c r="BR41">
        <f>VLOOKUP($B41,'MEDIUM VARIANT'!$C$18:$AE$290,29,FALSE)</f>
        <v>692.21199999999999</v>
      </c>
      <c r="BS41">
        <f>VLOOKUP($B41,'MEDIUM VARIANT'!$C$18:$AE$290,29,FALSE)</f>
        <v>692.21199999999999</v>
      </c>
      <c r="BT41">
        <f>VLOOKUP($B41,'MEDIUM VARIANT'!$C$18:$AE$290,29,FALSE)</f>
        <v>692.21199999999999</v>
      </c>
      <c r="BU41">
        <f>VLOOKUP($B41,'MEDIUM VARIANT'!$C$18:$AE$290,29,FALSE)</f>
        <v>692.21199999999999</v>
      </c>
    </row>
    <row r="42" spans="1:73" ht="12" hidden="1" x14ac:dyDescent="0.25">
      <c r="A42" t="str">
        <f>VLOOKUP(B42,Codes_ISO!A$2:C$270,3,FALSE)</f>
        <v/>
      </c>
      <c r="B42" s="4" t="s">
        <v>249</v>
      </c>
      <c r="C42" s="22">
        <f>VLOOKUP($B42,ESTIMATES!$C$18:$BS$290,34,FALSE)</f>
        <v>29772.038</v>
      </c>
      <c r="D42" s="22">
        <f>VLOOKUP($B42,ESTIMATES!$C$18:$BS$290,35,FALSE)</f>
        <v>30198.588</v>
      </c>
      <c r="E42" s="22">
        <f>VLOOKUP($B42,ESTIMATES!$C$18:$BS$290,36,FALSE)</f>
        <v>30628.343000000001</v>
      </c>
      <c r="F42" s="22">
        <f>VLOOKUP($B42,ESTIMATES!$C$18:$BS$290,37,FALSE)</f>
        <v>31062.431</v>
      </c>
      <c r="G42" s="22">
        <f>VLOOKUP($B42,ESTIMATES!$C$18:$BS$290,38,FALSE)</f>
        <v>31502.164000000001</v>
      </c>
      <c r="H42" s="22">
        <f>VLOOKUP($B42,ESTIMATES!$C$18:$BS$290,39,FALSE)</f>
        <v>31948.026999999998</v>
      </c>
      <c r="I42" s="22">
        <f>VLOOKUP($B42,ESTIMATES!$C$18:$BS$290,40,FALSE)</f>
        <v>32400.719000000001</v>
      </c>
      <c r="J42" s="22">
        <f>VLOOKUP($B42,ESTIMATES!$C$18:$BS$290,41,FALSE)</f>
        <v>32859.368000000002</v>
      </c>
      <c r="K42" s="22">
        <f>VLOOKUP($B42,ESTIMATES!$C$18:$BS$290,42,FALSE)</f>
        <v>33320.959000000003</v>
      </c>
      <c r="L42" s="22">
        <f>VLOOKUP($B42,ESTIMATES!$C$18:$BS$290,43,FALSE)</f>
        <v>33781.322</v>
      </c>
      <c r="M42" s="22">
        <f>VLOOKUP($B42,ESTIMATES!$C$18:$BS$290,44,FALSE)</f>
        <v>34237.273999999998</v>
      </c>
      <c r="N42" s="22">
        <f>VLOOKUP($B42,ESTIMATES!$C$18:$BS$290,45,FALSE)</f>
        <v>34687.425000000003</v>
      </c>
      <c r="O42" s="22">
        <f>VLOOKUP($B42,ESTIMATES!$C$18:$BS$290,46,FALSE)</f>
        <v>35131.661999999997</v>
      </c>
      <c r="P42" s="22">
        <f>VLOOKUP($B42,ESTIMATES!$C$18:$BS$290,47,FALSE)</f>
        <v>35569.279000000002</v>
      </c>
      <c r="Q42" s="22">
        <f>VLOOKUP($B42,ESTIMATES!$C$18:$BS$290,48,FALSE)</f>
        <v>35999.964</v>
      </c>
      <c r="R42" s="22">
        <f>VLOOKUP($B42,ESTIMATES!$C$18:$BS$290,49,FALSE)</f>
        <v>36423.237000000001</v>
      </c>
      <c r="S42" s="22">
        <f>VLOOKUP($B42,ESTIMATES!$C$18:$BS$290,50,FALSE)</f>
        <v>36838.906999999999</v>
      </c>
      <c r="T42" s="22">
        <f>VLOOKUP($B42,ESTIMATES!$C$18:$BS$290,51,FALSE)</f>
        <v>37246.271000000001</v>
      </c>
      <c r="U42" s="22">
        <f>VLOOKUP($B42,ESTIMATES!$C$18:$BS$290,52,FALSE)</f>
        <v>37643.879999999997</v>
      </c>
      <c r="V42" s="22">
        <f>VLOOKUP($B42,ESTIMATES!$C$18:$BS$290,53,FALSE)</f>
        <v>38030.110999999997</v>
      </c>
      <c r="W42" s="22">
        <f>VLOOKUP($B42,ESTIMATES!$C$18:$BS$290,54,FALSE)</f>
        <v>38403.985999999997</v>
      </c>
      <c r="X42" s="22">
        <f>VLOOKUP($B42,ESTIMATES!$C$18:$BS$290,55,FALSE)</f>
        <v>38765.019</v>
      </c>
      <c r="Y42" s="22">
        <f>VLOOKUP($B42,ESTIMATES!$C$18:$BS$290,56,FALSE)</f>
        <v>39114.069000000003</v>
      </c>
      <c r="Z42" s="22">
        <f>VLOOKUP($B42,ESTIMATES!$C$18:$BS$290,57,FALSE)</f>
        <v>39453.535000000003</v>
      </c>
      <c r="AA42" s="22">
        <f>VLOOKUP($B42,ESTIMATES!$C$18:$BS$290,58,FALSE)</f>
        <v>39786.576000000001</v>
      </c>
      <c r="AB42" s="22">
        <f>VLOOKUP($B42,ESTIMATES!$C$18:$BS$290,59,FALSE)</f>
        <v>40115.79</v>
      </c>
      <c r="AC42" s="22">
        <f>VLOOKUP($B42,ESTIMATES!$C$18:$BS$290,60,FALSE)</f>
        <v>40441.529000000002</v>
      </c>
      <c r="AD42" s="22">
        <f>VLOOKUP($B42,ESTIMATES!$C$18:$BS$290,61,FALSE)</f>
        <v>40763.754000000001</v>
      </c>
      <c r="AE42" s="22">
        <f>VLOOKUP($B42,ESTIMATES!$C$18:$BS$290,62,FALSE)</f>
        <v>41083.981</v>
      </c>
      <c r="AF42" s="22">
        <f>VLOOKUP($B42,ESTIMATES!$C$18:$BS$290,63,FALSE)</f>
        <v>41403.983</v>
      </c>
      <c r="AG42" s="22">
        <f>VLOOKUP($B42,ESTIMATES!$C$18:$BS$290,64,FALSE)</f>
        <v>41724.731</v>
      </c>
      <c r="AH42" s="22">
        <f>VLOOKUP($B42,ESTIMATES!$C$18:$BS$290,65,FALSE)</f>
        <v>42047.196000000004</v>
      </c>
      <c r="AI42" s="22">
        <f>VLOOKUP($B42,ESTIMATES!$C$18:$BS$290,66,FALSE)</f>
        <v>42370.627</v>
      </c>
      <c r="AJ42" s="22">
        <f>VLOOKUP($B42,ESTIMATES!$C$18:$BS$290,67,FALSE)</f>
        <v>42691.675999999999</v>
      </c>
      <c r="AK42" s="22">
        <f>VLOOKUP($B42,ESTIMATES!$C$18:$BS$290,68,FALSE)</f>
        <v>43005.785000000003</v>
      </c>
      <c r="AL42" s="22">
        <f>VLOOKUP($B42,ESTIMATES!$C$18:$BS$290,69,FALSE)</f>
        <v>43309.610999999997</v>
      </c>
      <c r="AM42">
        <f>VLOOKUP($B42,'MEDIUM VARIANT'!$C$18:$AE$290,5,FALSE)</f>
        <v>43601.839</v>
      </c>
      <c r="AN42">
        <f>VLOOKUP($B42,'MEDIUM VARIANT'!$C$18:$AE$290,6,FALSE)</f>
        <v>43883.319000000003</v>
      </c>
      <c r="AO42">
        <f>VLOOKUP($B42,'MEDIUM VARIANT'!$C$18:$AE$290,7,FALSE)</f>
        <v>44155.322999999997</v>
      </c>
      <c r="AP42">
        <f>VLOOKUP($B42,'MEDIUM VARIANT'!$C$18:$AE$290,8,FALSE)</f>
        <v>44420.142999999996</v>
      </c>
      <c r="AQ42">
        <f>VLOOKUP($B42,'MEDIUM VARIANT'!$C$18:$AE$290,9,FALSE)</f>
        <v>44679.436000000002</v>
      </c>
      <c r="AR42">
        <f>VLOOKUP($B42,'MEDIUM VARIANT'!$C$18:$AE$290,10,FALSE)</f>
        <v>44933.192999999999</v>
      </c>
      <c r="AS42">
        <f>VLOOKUP($B42,'MEDIUM VARIANT'!$C$18:$AE$290,11,FALSE)</f>
        <v>45180.616000000002</v>
      </c>
      <c r="AT42">
        <f>VLOOKUP($B42,'MEDIUM VARIANT'!$C$18:$AE$290,12,FALSE)</f>
        <v>45421.408000000003</v>
      </c>
      <c r="AU42">
        <f>VLOOKUP($B42,'MEDIUM VARIANT'!$C$18:$AE$290,13,FALSE)</f>
        <v>45655.192000000003</v>
      </c>
      <c r="AV42">
        <f>VLOOKUP($B42,'MEDIUM VARIANT'!$C$18:$AE$290,14,FALSE)</f>
        <v>45881.495000000003</v>
      </c>
      <c r="AW42">
        <f>VLOOKUP($B42,'MEDIUM VARIANT'!$C$18:$AE$290,15,FALSE)</f>
        <v>46100.175999999999</v>
      </c>
      <c r="AX42">
        <f>VLOOKUP($B42,'MEDIUM VARIANT'!$C$18:$AE$290,16,FALSE)</f>
        <v>46311.087</v>
      </c>
      <c r="AY42">
        <f>VLOOKUP($B42,'MEDIUM VARIANT'!$C$18:$AE$290,17,FALSE)</f>
        <v>46513.275000000001</v>
      </c>
      <c r="AZ42">
        <f>VLOOKUP($B42,'MEDIUM VARIANT'!$C$18:$AE$290,18,FALSE)</f>
        <v>46705.548999999999</v>
      </c>
      <c r="BA42">
        <f>VLOOKUP($B42,'MEDIUM VARIANT'!$C$18:$AE$290,19,FALSE)</f>
        <v>46887.034</v>
      </c>
      <c r="BB42">
        <f>VLOOKUP($B42,'MEDIUM VARIANT'!$C$18:$AE$290,20,FALSE)</f>
        <v>47057.347000000002</v>
      </c>
      <c r="BC42">
        <f>VLOOKUP($B42,'MEDIUM VARIANT'!$C$18:$AE$290,21,FALSE)</f>
        <v>47216.41</v>
      </c>
      <c r="BD42">
        <f>VLOOKUP($B42,'MEDIUM VARIANT'!$C$18:$AE$290,22,FALSE)</f>
        <v>47364.474000000002</v>
      </c>
      <c r="BE42">
        <f>VLOOKUP($B42,'MEDIUM VARIANT'!$C$18:$AE$290,23,FALSE)</f>
        <v>47501.930999999997</v>
      </c>
      <c r="BF42">
        <f>VLOOKUP($B42,'MEDIUM VARIANT'!$C$18:$AE$290,24,FALSE)</f>
        <v>47629.038</v>
      </c>
      <c r="BG42">
        <f>VLOOKUP($B42,'MEDIUM VARIANT'!$C$18:$AE$290,25,FALSE)</f>
        <v>47745.756999999998</v>
      </c>
      <c r="BH42">
        <f>VLOOKUP($B42,'MEDIUM VARIANT'!$C$18:$AE$290,26,FALSE)</f>
        <v>47851.849000000002</v>
      </c>
      <c r="BI42">
        <f>VLOOKUP($B42,'MEDIUM VARIANT'!$C$18:$AE$290,27,FALSE)</f>
        <v>47947.392999999996</v>
      </c>
      <c r="BJ42">
        <f>VLOOKUP($B42,'MEDIUM VARIANT'!$C$18:$AE$290,28,FALSE)</f>
        <v>48032.317999999999</v>
      </c>
      <c r="BK42">
        <f>VLOOKUP($B42,'MEDIUM VARIANT'!$C$18:$AE$290,29,FALSE)</f>
        <v>48106.578999999998</v>
      </c>
      <c r="BL42">
        <f>VLOOKUP($B42,'MEDIUM VARIANT'!$C$18:$AE$290,29,FALSE)</f>
        <v>48106.578999999998</v>
      </c>
      <c r="BM42">
        <f>VLOOKUP($B42,'MEDIUM VARIANT'!$C$18:$AE$290,29,FALSE)</f>
        <v>48106.578999999998</v>
      </c>
      <c r="BN42">
        <f>VLOOKUP($B42,'MEDIUM VARIANT'!$C$18:$AE$290,29,FALSE)</f>
        <v>48106.578999999998</v>
      </c>
      <c r="BO42">
        <f>VLOOKUP($B42,'MEDIUM VARIANT'!$C$18:$AE$290,29,FALSE)</f>
        <v>48106.578999999998</v>
      </c>
      <c r="BP42">
        <f>VLOOKUP($B42,'MEDIUM VARIANT'!$C$18:$AE$290,29,FALSE)</f>
        <v>48106.578999999998</v>
      </c>
      <c r="BQ42">
        <f>VLOOKUP($B42,'MEDIUM VARIANT'!$C$18:$AE$290,29,FALSE)</f>
        <v>48106.578999999998</v>
      </c>
      <c r="BR42">
        <f>VLOOKUP($B42,'MEDIUM VARIANT'!$C$18:$AE$290,29,FALSE)</f>
        <v>48106.578999999998</v>
      </c>
      <c r="BS42">
        <f>VLOOKUP($B42,'MEDIUM VARIANT'!$C$18:$AE$290,29,FALSE)</f>
        <v>48106.578999999998</v>
      </c>
      <c r="BT42">
        <f>VLOOKUP($B42,'MEDIUM VARIANT'!$C$18:$AE$290,29,FALSE)</f>
        <v>48106.578999999998</v>
      </c>
      <c r="BU42">
        <f>VLOOKUP($B42,'MEDIUM VARIANT'!$C$18:$AE$290,29,FALSE)</f>
        <v>48106.578999999998</v>
      </c>
    </row>
    <row r="43" spans="1:73" ht="11.4" hidden="1" x14ac:dyDescent="0.2">
      <c r="A43" t="str">
        <f>VLOOKUP(B43,Codes_ISO!A$2:C$270,3,FALSE)</f>
        <v/>
      </c>
      <c r="B43" s="3" t="s">
        <v>256</v>
      </c>
      <c r="C43" s="22">
        <f>VLOOKUP($B43,ESTIMATES!$C$18:$BS$290,34,FALSE)</f>
        <v>11.21</v>
      </c>
      <c r="D43" s="22">
        <f>VLOOKUP($B43,ESTIMATES!$C$18:$BS$290,35,FALSE)</f>
        <v>11.321999999999999</v>
      </c>
      <c r="E43" s="22">
        <f>VLOOKUP($B43,ESTIMATES!$C$18:$BS$290,36,FALSE)</f>
        <v>11.472</v>
      </c>
      <c r="F43" s="22">
        <f>VLOOKUP($B43,ESTIMATES!$C$18:$BS$290,37,FALSE)</f>
        <v>11.651999999999999</v>
      </c>
      <c r="G43" s="22">
        <f>VLOOKUP($B43,ESTIMATES!$C$18:$BS$290,38,FALSE)</f>
        <v>11.848000000000001</v>
      </c>
      <c r="H43" s="22">
        <f>VLOOKUP($B43,ESTIMATES!$C$18:$BS$290,39,FALSE)</f>
        <v>12.025</v>
      </c>
      <c r="I43" s="22">
        <f>VLOOKUP($B43,ESTIMATES!$C$18:$BS$290,40,FALSE)</f>
        <v>12.186999999999999</v>
      </c>
      <c r="J43" s="22">
        <f>VLOOKUP($B43,ESTIMATES!$C$18:$BS$290,41,FALSE)</f>
        <v>12.324999999999999</v>
      </c>
      <c r="K43" s="22">
        <f>VLOOKUP($B43,ESTIMATES!$C$18:$BS$290,42,FALSE)</f>
        <v>12.481999999999999</v>
      </c>
      <c r="L43" s="22">
        <f>VLOOKUP($B43,ESTIMATES!$C$18:$BS$290,43,FALSE)</f>
        <v>12.699</v>
      </c>
      <c r="M43" s="22">
        <f>VLOOKUP($B43,ESTIMATES!$C$18:$BS$290,44,FALSE)</f>
        <v>13.019</v>
      </c>
      <c r="N43" s="22">
        <f>VLOOKUP($B43,ESTIMATES!$C$18:$BS$290,45,FALSE)</f>
        <v>13.429</v>
      </c>
      <c r="O43" s="22">
        <f>VLOOKUP($B43,ESTIMATES!$C$18:$BS$290,46,FALSE)</f>
        <v>13.933999999999999</v>
      </c>
      <c r="P43" s="22">
        <f>VLOOKUP($B43,ESTIMATES!$C$18:$BS$290,47,FALSE)</f>
        <v>14.443</v>
      </c>
      <c r="Q43" s="22">
        <f>VLOOKUP($B43,ESTIMATES!$C$18:$BS$290,48,FALSE)</f>
        <v>14.863</v>
      </c>
      <c r="R43" s="22">
        <f>VLOOKUP($B43,ESTIMATES!$C$18:$BS$290,49,FALSE)</f>
        <v>15.106999999999999</v>
      </c>
      <c r="S43" s="22">
        <f>VLOOKUP($B43,ESTIMATES!$C$18:$BS$290,50,FALSE)</f>
        <v>15.164</v>
      </c>
      <c r="T43" s="22">
        <f>VLOOKUP($B43,ESTIMATES!$C$18:$BS$290,51,FALSE)</f>
        <v>15.083</v>
      </c>
      <c r="U43" s="22">
        <f>VLOOKUP($B43,ESTIMATES!$C$18:$BS$290,52,FALSE)</f>
        <v>14.887</v>
      </c>
      <c r="V43" s="22">
        <f>VLOOKUP($B43,ESTIMATES!$C$18:$BS$290,53,FALSE)</f>
        <v>14.638</v>
      </c>
      <c r="W43" s="22">
        <f>VLOOKUP($B43,ESTIMATES!$C$18:$BS$290,54,FALSE)</f>
        <v>14.393000000000001</v>
      </c>
      <c r="X43" s="22">
        <f>VLOOKUP($B43,ESTIMATES!$C$18:$BS$290,55,FALSE)</f>
        <v>14.127000000000001</v>
      </c>
      <c r="Y43" s="22">
        <f>VLOOKUP($B43,ESTIMATES!$C$18:$BS$290,56,FALSE)</f>
        <v>13.885999999999999</v>
      </c>
      <c r="Z43" s="22">
        <f>VLOOKUP($B43,ESTIMATES!$C$18:$BS$290,57,FALSE)</f>
        <v>13.747999999999999</v>
      </c>
      <c r="AA43" s="22">
        <f>VLOOKUP($B43,ESTIMATES!$C$18:$BS$290,58,FALSE)</f>
        <v>13.894</v>
      </c>
      <c r="AB43" s="22">
        <f>VLOOKUP($B43,ESTIMATES!$C$18:$BS$290,59,FALSE)</f>
        <v>14.403</v>
      </c>
      <c r="AC43" s="22">
        <f>VLOOKUP($B43,ESTIMATES!$C$18:$BS$290,60,FALSE)</f>
        <v>15.337</v>
      </c>
      <c r="AD43" s="22">
        <f>VLOOKUP($B43,ESTIMATES!$C$18:$BS$290,61,FALSE)</f>
        <v>16.649000000000001</v>
      </c>
      <c r="AE43" s="22">
        <f>VLOOKUP($B43,ESTIMATES!$C$18:$BS$290,62,FALSE)</f>
        <v>18.152999999999999</v>
      </c>
      <c r="AF43" s="22">
        <f>VLOOKUP($B43,ESTIMATES!$C$18:$BS$290,63,FALSE)</f>
        <v>19.646000000000001</v>
      </c>
      <c r="AG43" s="22">
        <f>VLOOKUP($B43,ESTIMATES!$C$18:$BS$290,64,FALSE)</f>
        <v>20.94</v>
      </c>
      <c r="AH43" s="22">
        <f>VLOOKUP($B43,ESTIMATES!$C$18:$BS$290,65,FALSE)</f>
        <v>21.994</v>
      </c>
      <c r="AI43" s="22">
        <f>VLOOKUP($B43,ESTIMATES!$C$18:$BS$290,66,FALSE)</f>
        <v>22.844000000000001</v>
      </c>
      <c r="AJ43" s="22">
        <f>VLOOKUP($B43,ESTIMATES!$C$18:$BS$290,67,FALSE)</f>
        <v>23.506</v>
      </c>
      <c r="AK43" s="22">
        <f>VLOOKUP($B43,ESTIMATES!$C$18:$BS$290,68,FALSE)</f>
        <v>24.071000000000002</v>
      </c>
      <c r="AL43" s="22">
        <f>VLOOKUP($B43,ESTIMATES!$C$18:$BS$290,69,FALSE)</f>
        <v>24.57</v>
      </c>
      <c r="AM43">
        <f>VLOOKUP($B43,'MEDIUM VARIANT'!$C$18:$AE$290,5,FALSE)</f>
        <v>25.018999999999998</v>
      </c>
      <c r="AN43">
        <f>VLOOKUP($B43,'MEDIUM VARIANT'!$C$18:$AE$290,6,FALSE)</f>
        <v>25.398</v>
      </c>
      <c r="AO43">
        <f>VLOOKUP($B43,'MEDIUM VARIANT'!$C$18:$AE$290,7,FALSE)</f>
        <v>25.702000000000002</v>
      </c>
      <c r="AP43">
        <f>VLOOKUP($B43,'MEDIUM VARIANT'!$C$18:$AE$290,8,FALSE)</f>
        <v>25.971</v>
      </c>
      <c r="AQ43">
        <f>VLOOKUP($B43,'MEDIUM VARIANT'!$C$18:$AE$290,9,FALSE)</f>
        <v>26.212</v>
      </c>
      <c r="AR43">
        <f>VLOOKUP($B43,'MEDIUM VARIANT'!$C$18:$AE$290,10,FALSE)</f>
        <v>26.433</v>
      </c>
      <c r="AS43">
        <f>VLOOKUP($B43,'MEDIUM VARIANT'!$C$18:$AE$290,11,FALSE)</f>
        <v>26.631</v>
      </c>
      <c r="AT43">
        <f>VLOOKUP($B43,'MEDIUM VARIANT'!$C$18:$AE$290,12,FALSE)</f>
        <v>26.827000000000002</v>
      </c>
      <c r="AU43">
        <f>VLOOKUP($B43,'MEDIUM VARIANT'!$C$18:$AE$290,13,FALSE)</f>
        <v>27.004000000000001</v>
      </c>
      <c r="AV43">
        <f>VLOOKUP($B43,'MEDIUM VARIANT'!$C$18:$AE$290,14,FALSE)</f>
        <v>27.175000000000001</v>
      </c>
      <c r="AW43">
        <f>VLOOKUP($B43,'MEDIUM VARIANT'!$C$18:$AE$290,15,FALSE)</f>
        <v>27.341999999999999</v>
      </c>
      <c r="AX43">
        <f>VLOOKUP($B43,'MEDIUM VARIANT'!$C$18:$AE$290,16,FALSE)</f>
        <v>27.51</v>
      </c>
      <c r="AY43">
        <f>VLOOKUP($B43,'MEDIUM VARIANT'!$C$18:$AE$290,17,FALSE)</f>
        <v>27.669</v>
      </c>
      <c r="AZ43">
        <f>VLOOKUP($B43,'MEDIUM VARIANT'!$C$18:$AE$290,18,FALSE)</f>
        <v>27.824999999999999</v>
      </c>
      <c r="BA43">
        <f>VLOOKUP($B43,'MEDIUM VARIANT'!$C$18:$AE$290,19,FALSE)</f>
        <v>27.972000000000001</v>
      </c>
      <c r="BB43">
        <f>VLOOKUP($B43,'MEDIUM VARIANT'!$C$18:$AE$290,20,FALSE)</f>
        <v>28.114000000000001</v>
      </c>
      <c r="BC43">
        <f>VLOOKUP($B43,'MEDIUM VARIANT'!$C$18:$AE$290,21,FALSE)</f>
        <v>28.244</v>
      </c>
      <c r="BD43">
        <f>VLOOKUP($B43,'MEDIUM VARIANT'!$C$18:$AE$290,22,FALSE)</f>
        <v>28.378</v>
      </c>
      <c r="BE43">
        <f>VLOOKUP($B43,'MEDIUM VARIANT'!$C$18:$AE$290,23,FALSE)</f>
        <v>28.494</v>
      </c>
      <c r="BF43">
        <f>VLOOKUP($B43,'MEDIUM VARIANT'!$C$18:$AE$290,24,FALSE)</f>
        <v>28.617999999999999</v>
      </c>
      <c r="BG43">
        <f>VLOOKUP($B43,'MEDIUM VARIANT'!$C$18:$AE$290,25,FALSE)</f>
        <v>28.731999999999999</v>
      </c>
      <c r="BH43">
        <f>VLOOKUP($B43,'MEDIUM VARIANT'!$C$18:$AE$290,26,FALSE)</f>
        <v>28.835999999999999</v>
      </c>
      <c r="BI43">
        <f>VLOOKUP($B43,'MEDIUM VARIANT'!$C$18:$AE$290,27,FALSE)</f>
        <v>28.937999999999999</v>
      </c>
      <c r="BJ43">
        <f>VLOOKUP($B43,'MEDIUM VARIANT'!$C$18:$AE$290,28,FALSE)</f>
        <v>29.033000000000001</v>
      </c>
      <c r="BK43">
        <f>VLOOKUP($B43,'MEDIUM VARIANT'!$C$18:$AE$290,29,FALSE)</f>
        <v>29.123999999999999</v>
      </c>
      <c r="BL43">
        <f>VLOOKUP($B43,'MEDIUM VARIANT'!$C$18:$AE$290,29,FALSE)</f>
        <v>29.123999999999999</v>
      </c>
      <c r="BM43">
        <f>VLOOKUP($B43,'MEDIUM VARIANT'!$C$18:$AE$290,29,FALSE)</f>
        <v>29.123999999999999</v>
      </c>
      <c r="BN43">
        <f>VLOOKUP($B43,'MEDIUM VARIANT'!$C$18:$AE$290,29,FALSE)</f>
        <v>29.123999999999999</v>
      </c>
      <c r="BO43">
        <f>VLOOKUP($B43,'MEDIUM VARIANT'!$C$18:$AE$290,29,FALSE)</f>
        <v>29.123999999999999</v>
      </c>
      <c r="BP43">
        <f>VLOOKUP($B43,'MEDIUM VARIANT'!$C$18:$AE$290,29,FALSE)</f>
        <v>29.123999999999999</v>
      </c>
      <c r="BQ43">
        <f>VLOOKUP($B43,'MEDIUM VARIANT'!$C$18:$AE$290,29,FALSE)</f>
        <v>29.123999999999999</v>
      </c>
      <c r="BR43">
        <f>VLOOKUP($B43,'MEDIUM VARIANT'!$C$18:$AE$290,29,FALSE)</f>
        <v>29.123999999999999</v>
      </c>
      <c r="BS43">
        <f>VLOOKUP($B43,'MEDIUM VARIANT'!$C$18:$AE$290,29,FALSE)</f>
        <v>29.123999999999999</v>
      </c>
      <c r="BT43">
        <f>VLOOKUP($B43,'MEDIUM VARIANT'!$C$18:$AE$290,29,FALSE)</f>
        <v>29.123999999999999</v>
      </c>
      <c r="BU43">
        <f>VLOOKUP($B43,'MEDIUM VARIANT'!$C$18:$AE$290,29,FALSE)</f>
        <v>29.123999999999999</v>
      </c>
    </row>
    <row r="44" spans="1:73" ht="11.4" hidden="1" x14ac:dyDescent="0.2">
      <c r="A44" t="str">
        <f>VLOOKUP(B44,Codes_ISO!A$2:C$270,3,FALSE)</f>
        <v/>
      </c>
      <c r="B44" s="3" t="s">
        <v>257</v>
      </c>
      <c r="C44" s="22">
        <f>VLOOKUP($B44,ESTIMATES!$C$18:$BS$290,34,FALSE)</f>
        <v>16.161999999999999</v>
      </c>
      <c r="D44" s="22">
        <f>VLOOKUP($B44,ESTIMATES!$C$18:$BS$290,35,FALSE)</f>
        <v>16.789000000000001</v>
      </c>
      <c r="E44" s="22">
        <f>VLOOKUP($B44,ESTIMATES!$C$18:$BS$290,36,FALSE)</f>
        <v>17.356000000000002</v>
      </c>
      <c r="F44" s="22">
        <f>VLOOKUP($B44,ESTIMATES!$C$18:$BS$290,37,FALSE)</f>
        <v>17.905999999999999</v>
      </c>
      <c r="G44" s="22">
        <f>VLOOKUP($B44,ESTIMATES!$C$18:$BS$290,38,FALSE)</f>
        <v>18.542999999999999</v>
      </c>
      <c r="H44" s="22">
        <f>VLOOKUP($B44,ESTIMATES!$C$18:$BS$290,39,FALSE)</f>
        <v>19.312999999999999</v>
      </c>
      <c r="I44" s="22">
        <f>VLOOKUP($B44,ESTIMATES!$C$18:$BS$290,40,FALSE)</f>
        <v>20.251000000000001</v>
      </c>
      <c r="J44" s="22">
        <f>VLOOKUP($B44,ESTIMATES!$C$18:$BS$290,41,FALSE)</f>
        <v>21.338999999999999</v>
      </c>
      <c r="K44" s="22">
        <f>VLOOKUP($B44,ESTIMATES!$C$18:$BS$290,42,FALSE)</f>
        <v>22.538</v>
      </c>
      <c r="L44" s="22">
        <f>VLOOKUP($B44,ESTIMATES!$C$18:$BS$290,43,FALSE)</f>
        <v>23.776</v>
      </c>
      <c r="M44" s="22">
        <f>VLOOKUP($B44,ESTIMATES!$C$18:$BS$290,44,FALSE)</f>
        <v>25.01</v>
      </c>
      <c r="N44" s="22">
        <f>VLOOKUP($B44,ESTIMATES!$C$18:$BS$290,45,FALSE)</f>
        <v>26.213000000000001</v>
      </c>
      <c r="O44" s="22">
        <f>VLOOKUP($B44,ESTIMATES!$C$18:$BS$290,46,FALSE)</f>
        <v>27.404</v>
      </c>
      <c r="P44" s="22">
        <f>VLOOKUP($B44,ESTIMATES!$C$18:$BS$290,47,FALSE)</f>
        <v>28.646000000000001</v>
      </c>
      <c r="Q44" s="22">
        <f>VLOOKUP($B44,ESTIMATES!$C$18:$BS$290,48,FALSE)</f>
        <v>30.055</v>
      </c>
      <c r="R44" s="22">
        <f>VLOOKUP($B44,ESTIMATES!$C$18:$BS$290,49,FALSE)</f>
        <v>31.672000000000001</v>
      </c>
      <c r="S44" s="22">
        <f>VLOOKUP($B44,ESTIMATES!$C$18:$BS$290,50,FALSE)</f>
        <v>33.536000000000001</v>
      </c>
      <c r="T44" s="22">
        <f>VLOOKUP($B44,ESTIMATES!$C$18:$BS$290,51,FALSE)</f>
        <v>35.597000000000001</v>
      </c>
      <c r="U44" s="22">
        <f>VLOOKUP($B44,ESTIMATES!$C$18:$BS$290,52,FALSE)</f>
        <v>37.74</v>
      </c>
      <c r="V44" s="22">
        <f>VLOOKUP($B44,ESTIMATES!$C$18:$BS$290,53,FALSE)</f>
        <v>39.808</v>
      </c>
      <c r="W44" s="22">
        <f>VLOOKUP($B44,ESTIMATES!$C$18:$BS$290,54,FALSE)</f>
        <v>41.686999999999998</v>
      </c>
      <c r="X44" s="22">
        <f>VLOOKUP($B44,ESTIMATES!$C$18:$BS$290,55,FALSE)</f>
        <v>43.316000000000003</v>
      </c>
      <c r="Y44" s="22">
        <f>VLOOKUP($B44,ESTIMATES!$C$18:$BS$290,56,FALSE)</f>
        <v>44.738</v>
      </c>
      <c r="Z44" s="22">
        <f>VLOOKUP($B44,ESTIMATES!$C$18:$BS$290,57,FALSE)</f>
        <v>46.027999999999999</v>
      </c>
      <c r="AA44" s="22">
        <f>VLOOKUP($B44,ESTIMATES!$C$18:$BS$290,58,FALSE)</f>
        <v>47.298999999999999</v>
      </c>
      <c r="AB44" s="22">
        <f>VLOOKUP($B44,ESTIMATES!$C$18:$BS$290,59,FALSE)</f>
        <v>48.622</v>
      </c>
      <c r="AC44" s="22">
        <f>VLOOKUP($B44,ESTIMATES!$C$18:$BS$290,60,FALSE)</f>
        <v>50.030999999999999</v>
      </c>
      <c r="AD44" s="22">
        <f>VLOOKUP($B44,ESTIMATES!$C$18:$BS$290,61,FALSE)</f>
        <v>51.482999999999997</v>
      </c>
      <c r="AE44" s="22">
        <f>VLOOKUP($B44,ESTIMATES!$C$18:$BS$290,62,FALSE)</f>
        <v>52.926000000000002</v>
      </c>
      <c r="AF44" s="22">
        <f>VLOOKUP($B44,ESTIMATES!$C$18:$BS$290,63,FALSE)</f>
        <v>54.279000000000003</v>
      </c>
      <c r="AG44" s="22">
        <f>VLOOKUP($B44,ESTIMATES!$C$18:$BS$290,64,FALSE)</f>
        <v>55.506999999999998</v>
      </c>
      <c r="AH44" s="22">
        <f>VLOOKUP($B44,ESTIMATES!$C$18:$BS$290,65,FALSE)</f>
        <v>56.579000000000001</v>
      </c>
      <c r="AI44" s="22">
        <f>VLOOKUP($B44,ESTIMATES!$C$18:$BS$290,66,FALSE)</f>
        <v>57.523000000000003</v>
      </c>
      <c r="AJ44" s="22">
        <f>VLOOKUP($B44,ESTIMATES!$C$18:$BS$290,67,FALSE)</f>
        <v>58.371000000000002</v>
      </c>
      <c r="AK44" s="22">
        <f>VLOOKUP($B44,ESTIMATES!$C$18:$BS$290,68,FALSE)</f>
        <v>59.171999999999997</v>
      </c>
      <c r="AL44" s="22">
        <f>VLOOKUP($B44,ESTIMATES!$C$18:$BS$290,69,FALSE)</f>
        <v>59.963000000000001</v>
      </c>
      <c r="AM44">
        <f>VLOOKUP($B44,'MEDIUM VARIANT'!$C$18:$AE$290,5,FALSE)</f>
        <v>60.765000000000001</v>
      </c>
      <c r="AN44">
        <f>VLOOKUP($B44,'MEDIUM VARIANT'!$C$18:$AE$290,6,FALSE)</f>
        <v>61.558999999999997</v>
      </c>
      <c r="AO44">
        <f>VLOOKUP($B44,'MEDIUM VARIANT'!$C$18:$AE$290,7,FALSE)</f>
        <v>62.347999999999999</v>
      </c>
      <c r="AP44">
        <f>VLOOKUP($B44,'MEDIUM VARIANT'!$C$18:$AE$290,8,FALSE)</f>
        <v>63.128999999999998</v>
      </c>
      <c r="AQ44">
        <f>VLOOKUP($B44,'MEDIUM VARIANT'!$C$18:$AE$290,9,FALSE)</f>
        <v>63.89</v>
      </c>
      <c r="AR44">
        <f>VLOOKUP($B44,'MEDIUM VARIANT'!$C$18:$AE$290,10,FALSE)</f>
        <v>64.643000000000001</v>
      </c>
      <c r="AS44">
        <f>VLOOKUP($B44,'MEDIUM VARIANT'!$C$18:$AE$290,11,FALSE)</f>
        <v>65.393000000000001</v>
      </c>
      <c r="AT44">
        <f>VLOOKUP($B44,'MEDIUM VARIANT'!$C$18:$AE$290,12,FALSE)</f>
        <v>66.135000000000005</v>
      </c>
      <c r="AU44">
        <f>VLOOKUP($B44,'MEDIUM VARIANT'!$C$18:$AE$290,13,FALSE)</f>
        <v>66.872</v>
      </c>
      <c r="AV44">
        <f>VLOOKUP($B44,'MEDIUM VARIANT'!$C$18:$AE$290,14,FALSE)</f>
        <v>67.599000000000004</v>
      </c>
      <c r="AW44">
        <f>VLOOKUP($B44,'MEDIUM VARIANT'!$C$18:$AE$290,15,FALSE)</f>
        <v>68.311000000000007</v>
      </c>
      <c r="AX44">
        <f>VLOOKUP($B44,'MEDIUM VARIANT'!$C$18:$AE$290,16,FALSE)</f>
        <v>69.013999999999996</v>
      </c>
      <c r="AY44">
        <f>VLOOKUP($B44,'MEDIUM VARIANT'!$C$18:$AE$290,17,FALSE)</f>
        <v>69.703000000000003</v>
      </c>
      <c r="AZ44">
        <f>VLOOKUP($B44,'MEDIUM VARIANT'!$C$18:$AE$290,18,FALSE)</f>
        <v>70.384</v>
      </c>
      <c r="BA44">
        <f>VLOOKUP($B44,'MEDIUM VARIANT'!$C$18:$AE$290,19,FALSE)</f>
        <v>71.058999999999997</v>
      </c>
      <c r="BB44">
        <f>VLOOKUP($B44,'MEDIUM VARIANT'!$C$18:$AE$290,20,FALSE)</f>
        <v>71.712999999999994</v>
      </c>
      <c r="BC44">
        <f>VLOOKUP($B44,'MEDIUM VARIANT'!$C$18:$AE$290,21,FALSE)</f>
        <v>72.355000000000004</v>
      </c>
      <c r="BD44">
        <f>VLOOKUP($B44,'MEDIUM VARIANT'!$C$18:$AE$290,22,FALSE)</f>
        <v>72.986999999999995</v>
      </c>
      <c r="BE44">
        <f>VLOOKUP($B44,'MEDIUM VARIANT'!$C$18:$AE$290,23,FALSE)</f>
        <v>73.606999999999999</v>
      </c>
      <c r="BF44">
        <f>VLOOKUP($B44,'MEDIUM VARIANT'!$C$18:$AE$290,24,FALSE)</f>
        <v>74.215000000000003</v>
      </c>
      <c r="BG44">
        <f>VLOOKUP($B44,'MEDIUM VARIANT'!$C$18:$AE$290,25,FALSE)</f>
        <v>74.804000000000002</v>
      </c>
      <c r="BH44">
        <f>VLOOKUP($B44,'MEDIUM VARIANT'!$C$18:$AE$290,26,FALSE)</f>
        <v>75.373000000000005</v>
      </c>
      <c r="BI44">
        <f>VLOOKUP($B44,'MEDIUM VARIANT'!$C$18:$AE$290,27,FALSE)</f>
        <v>75.938999999999993</v>
      </c>
      <c r="BJ44">
        <f>VLOOKUP($B44,'MEDIUM VARIANT'!$C$18:$AE$290,28,FALSE)</f>
        <v>76.48</v>
      </c>
      <c r="BK44">
        <f>VLOOKUP($B44,'MEDIUM VARIANT'!$C$18:$AE$290,29,FALSE)</f>
        <v>77.006</v>
      </c>
      <c r="BL44">
        <f>VLOOKUP($B44,'MEDIUM VARIANT'!$C$18:$AE$290,29,FALSE)</f>
        <v>77.006</v>
      </c>
      <c r="BM44">
        <f>VLOOKUP($B44,'MEDIUM VARIANT'!$C$18:$AE$290,29,FALSE)</f>
        <v>77.006</v>
      </c>
      <c r="BN44">
        <f>VLOOKUP($B44,'MEDIUM VARIANT'!$C$18:$AE$290,29,FALSE)</f>
        <v>77.006</v>
      </c>
      <c r="BO44">
        <f>VLOOKUP($B44,'MEDIUM VARIANT'!$C$18:$AE$290,29,FALSE)</f>
        <v>77.006</v>
      </c>
      <c r="BP44">
        <f>VLOOKUP($B44,'MEDIUM VARIANT'!$C$18:$AE$290,29,FALSE)</f>
        <v>77.006</v>
      </c>
      <c r="BQ44">
        <f>VLOOKUP($B44,'MEDIUM VARIANT'!$C$18:$AE$290,29,FALSE)</f>
        <v>77.006</v>
      </c>
      <c r="BR44">
        <f>VLOOKUP($B44,'MEDIUM VARIANT'!$C$18:$AE$290,29,FALSE)</f>
        <v>77.006</v>
      </c>
      <c r="BS44">
        <f>VLOOKUP($B44,'MEDIUM VARIANT'!$C$18:$AE$290,29,FALSE)</f>
        <v>77.006</v>
      </c>
      <c r="BT44">
        <f>VLOOKUP($B44,'MEDIUM VARIANT'!$C$18:$AE$290,29,FALSE)</f>
        <v>77.006</v>
      </c>
      <c r="BU44">
        <f>VLOOKUP($B44,'MEDIUM VARIANT'!$C$18:$AE$290,29,FALSE)</f>
        <v>77.006</v>
      </c>
    </row>
    <row r="45" spans="1:73" ht="11.4" hidden="1" x14ac:dyDescent="0.2">
      <c r="A45" t="str">
        <f>VLOOKUP(B45,Codes_ISO!A$2:C$270,3,FALSE)</f>
        <v/>
      </c>
      <c r="B45" s="3" t="s">
        <v>101</v>
      </c>
      <c r="C45" s="22">
        <f>VLOOKUP($B45,ESTIMATES!$C$18:$BS$290,34,FALSE)</f>
        <v>2279.8209999999999</v>
      </c>
      <c r="D45" s="22">
        <f>VLOOKUP($B45,ESTIMATES!$C$18:$BS$290,35,FALSE)</f>
        <v>2346.797</v>
      </c>
      <c r="E45" s="22">
        <f>VLOOKUP($B45,ESTIMATES!$C$18:$BS$290,36,FALSE)</f>
        <v>2418.8440000000001</v>
      </c>
      <c r="F45" s="22">
        <f>VLOOKUP($B45,ESTIMATES!$C$18:$BS$290,37,FALSE)</f>
        <v>2493.1350000000002</v>
      </c>
      <c r="G45" s="22">
        <f>VLOOKUP($B45,ESTIMATES!$C$18:$BS$290,38,FALSE)</f>
        <v>2565.8029999999999</v>
      </c>
      <c r="H45" s="22">
        <f>VLOOKUP($B45,ESTIMATES!$C$18:$BS$290,39,FALSE)</f>
        <v>2634.232</v>
      </c>
      <c r="I45" s="22">
        <f>VLOOKUP($B45,ESTIMATES!$C$18:$BS$290,40,FALSE)</f>
        <v>2696.982</v>
      </c>
      <c r="J45" s="22">
        <f>VLOOKUP($B45,ESTIMATES!$C$18:$BS$290,41,FALSE)</f>
        <v>2755.2440000000001</v>
      </c>
      <c r="K45" s="22">
        <f>VLOOKUP($B45,ESTIMATES!$C$18:$BS$290,42,FALSE)</f>
        <v>2812.2440000000001</v>
      </c>
      <c r="L45" s="22">
        <f>VLOOKUP($B45,ESTIMATES!$C$18:$BS$290,43,FALSE)</f>
        <v>2872.6680000000001</v>
      </c>
      <c r="M45" s="22">
        <f>VLOOKUP($B45,ESTIMATES!$C$18:$BS$290,44,FALSE)</f>
        <v>2939.78</v>
      </c>
      <c r="N45" s="22">
        <f>VLOOKUP($B45,ESTIMATES!$C$18:$BS$290,45,FALSE)</f>
        <v>3014.6239999999998</v>
      </c>
      <c r="O45" s="22">
        <f>VLOOKUP($B45,ESTIMATES!$C$18:$BS$290,46,FALSE)</f>
        <v>3095.8069999999998</v>
      </c>
      <c r="P45" s="22">
        <f>VLOOKUP($B45,ESTIMATES!$C$18:$BS$290,47,FALSE)</f>
        <v>3181.2220000000002</v>
      </c>
      <c r="Q45" s="22">
        <f>VLOOKUP($B45,ESTIMATES!$C$18:$BS$290,48,FALSE)</f>
        <v>3267.67</v>
      </c>
      <c r="R45" s="22">
        <f>VLOOKUP($B45,ESTIMATES!$C$18:$BS$290,49,FALSE)</f>
        <v>3352.7669999999998</v>
      </c>
      <c r="S45" s="22">
        <f>VLOOKUP($B45,ESTIMATES!$C$18:$BS$290,50,FALSE)</f>
        <v>3435.8209999999999</v>
      </c>
      <c r="T45" s="22">
        <f>VLOOKUP($B45,ESTIMATES!$C$18:$BS$290,51,FALSE)</f>
        <v>3517.3090000000002</v>
      </c>
      <c r="U45" s="22">
        <f>VLOOKUP($B45,ESTIMATES!$C$18:$BS$290,52,FALSE)</f>
        <v>3597.3850000000002</v>
      </c>
      <c r="V45" s="22">
        <f>VLOOKUP($B45,ESTIMATES!$C$18:$BS$290,53,FALSE)</f>
        <v>3676.5079999999998</v>
      </c>
      <c r="W45" s="22">
        <f>VLOOKUP($B45,ESTIMATES!$C$18:$BS$290,54,FALSE)</f>
        <v>3754.9859999999999</v>
      </c>
      <c r="X45" s="22">
        <f>VLOOKUP($B45,ESTIMATES!$C$18:$BS$290,55,FALSE)</f>
        <v>3832.203</v>
      </c>
      <c r="Y45" s="22">
        <f>VLOOKUP($B45,ESTIMATES!$C$18:$BS$290,56,FALSE)</f>
        <v>3907.6120000000001</v>
      </c>
      <c r="Z45" s="22">
        <f>VLOOKUP($B45,ESTIMATES!$C$18:$BS$290,57,FALSE)</f>
        <v>3981.665</v>
      </c>
      <c r="AA45" s="22">
        <f>VLOOKUP($B45,ESTIMATES!$C$18:$BS$290,58,FALSE)</f>
        <v>4055.0360000000001</v>
      </c>
      <c r="AB45" s="22">
        <f>VLOOKUP($B45,ESTIMATES!$C$18:$BS$290,59,FALSE)</f>
        <v>4127.91</v>
      </c>
      <c r="AC45" s="22">
        <f>VLOOKUP($B45,ESTIMATES!$C$18:$BS$290,60,FALSE)</f>
        <v>4201.7579999999998</v>
      </c>
      <c r="AD45" s="22">
        <f>VLOOKUP($B45,ESTIMATES!$C$18:$BS$290,61,FALSE)</f>
        <v>4275.8</v>
      </c>
      <c r="AE45" s="22">
        <f>VLOOKUP($B45,ESTIMATES!$C$18:$BS$290,62,FALSE)</f>
        <v>4345.3860000000004</v>
      </c>
      <c r="AF45" s="22">
        <f>VLOOKUP($B45,ESTIMATES!$C$18:$BS$290,63,FALSE)</f>
        <v>4404.2299999999996</v>
      </c>
      <c r="AG45" s="22">
        <f>VLOOKUP($B45,ESTIMATES!$C$18:$BS$290,64,FALSE)</f>
        <v>4448.5249999999996</v>
      </c>
      <c r="AH45" s="22">
        <f>VLOOKUP($B45,ESTIMATES!$C$18:$BS$290,65,FALSE)</f>
        <v>4476.1530000000002</v>
      </c>
      <c r="AI45" s="22">
        <f>VLOOKUP($B45,ESTIMATES!$C$18:$BS$290,66,FALSE)</f>
        <v>4490.4160000000002</v>
      </c>
      <c r="AJ45" s="22">
        <f>VLOOKUP($B45,ESTIMATES!$C$18:$BS$290,67,FALSE)</f>
        <v>4499.6530000000002</v>
      </c>
      <c r="AK45" s="22">
        <f>VLOOKUP($B45,ESTIMATES!$C$18:$BS$290,68,FALSE)</f>
        <v>4515.3919999999998</v>
      </c>
      <c r="AL45" s="22">
        <f>VLOOKUP($B45,ESTIMATES!$C$18:$BS$290,69,FALSE)</f>
        <v>4546.1000000000004</v>
      </c>
      <c r="AM45">
        <f>VLOOKUP($B45,'MEDIUM VARIANT'!$C$18:$AE$290,5,FALSE)</f>
        <v>4594.6210000000001</v>
      </c>
      <c r="AN45">
        <f>VLOOKUP($B45,'MEDIUM VARIANT'!$C$18:$AE$290,6,FALSE)</f>
        <v>4659.08</v>
      </c>
      <c r="AO45">
        <f>VLOOKUP($B45,'MEDIUM VARIANT'!$C$18:$AE$290,7,FALSE)</f>
        <v>4737.4229999999998</v>
      </c>
      <c r="AP45">
        <f>VLOOKUP($B45,'MEDIUM VARIANT'!$C$18:$AE$290,8,FALSE)</f>
        <v>4825.7110000000002</v>
      </c>
      <c r="AQ45">
        <f>VLOOKUP($B45,'MEDIUM VARIANT'!$C$18:$AE$290,9,FALSE)</f>
        <v>4920.8890000000001</v>
      </c>
      <c r="AR45">
        <f>VLOOKUP($B45,'MEDIUM VARIANT'!$C$18:$AE$290,10,FALSE)</f>
        <v>5022.8530000000001</v>
      </c>
      <c r="AS45">
        <f>VLOOKUP($B45,'MEDIUM VARIANT'!$C$18:$AE$290,11,FALSE)</f>
        <v>5132.2700000000004</v>
      </c>
      <c r="AT45">
        <f>VLOOKUP($B45,'MEDIUM VARIANT'!$C$18:$AE$290,12,FALSE)</f>
        <v>5247.5860000000002</v>
      </c>
      <c r="AU45">
        <f>VLOOKUP($B45,'MEDIUM VARIANT'!$C$18:$AE$290,13,FALSE)</f>
        <v>5366.9489999999996</v>
      </c>
      <c r="AV45">
        <f>VLOOKUP($B45,'MEDIUM VARIANT'!$C$18:$AE$290,14,FALSE)</f>
        <v>5488.8959999999997</v>
      </c>
      <c r="AW45">
        <f>VLOOKUP($B45,'MEDIUM VARIANT'!$C$18:$AE$290,15,FALSE)</f>
        <v>5612.5320000000002</v>
      </c>
      <c r="AX45">
        <f>VLOOKUP($B45,'MEDIUM VARIANT'!$C$18:$AE$290,16,FALSE)</f>
        <v>5737.6570000000002</v>
      </c>
      <c r="AY45">
        <f>VLOOKUP($B45,'MEDIUM VARIANT'!$C$18:$AE$290,17,FALSE)</f>
        <v>5864.3220000000001</v>
      </c>
      <c r="AZ45">
        <f>VLOOKUP($B45,'MEDIUM VARIANT'!$C$18:$AE$290,18,FALSE)</f>
        <v>5992.915</v>
      </c>
      <c r="BA45">
        <f>VLOOKUP($B45,'MEDIUM VARIANT'!$C$18:$AE$290,19,FALSE)</f>
        <v>6123.6149999999998</v>
      </c>
      <c r="BB45">
        <f>VLOOKUP($B45,'MEDIUM VARIANT'!$C$18:$AE$290,20,FALSE)</f>
        <v>6256.23</v>
      </c>
      <c r="BC45">
        <f>VLOOKUP($B45,'MEDIUM VARIANT'!$C$18:$AE$290,21,FALSE)</f>
        <v>6390.2539999999999</v>
      </c>
      <c r="BD45">
        <f>VLOOKUP($B45,'MEDIUM VARIANT'!$C$18:$AE$290,22,FALSE)</f>
        <v>6525.3760000000002</v>
      </c>
      <c r="BE45">
        <f>VLOOKUP($B45,'MEDIUM VARIANT'!$C$18:$AE$290,23,FALSE)</f>
        <v>6661.223</v>
      </c>
      <c r="BF45">
        <f>VLOOKUP($B45,'MEDIUM VARIANT'!$C$18:$AE$290,24,FALSE)</f>
        <v>6797.5190000000002</v>
      </c>
      <c r="BG45">
        <f>VLOOKUP($B45,'MEDIUM VARIANT'!$C$18:$AE$290,25,FALSE)</f>
        <v>6934.0590000000002</v>
      </c>
      <c r="BH45">
        <f>VLOOKUP($B45,'MEDIUM VARIANT'!$C$18:$AE$290,26,FALSE)</f>
        <v>7070.78</v>
      </c>
      <c r="BI45">
        <f>VLOOKUP($B45,'MEDIUM VARIANT'!$C$18:$AE$290,27,FALSE)</f>
        <v>7207.5919999999996</v>
      </c>
      <c r="BJ45">
        <f>VLOOKUP($B45,'MEDIUM VARIANT'!$C$18:$AE$290,28,FALSE)</f>
        <v>7344.4870000000001</v>
      </c>
      <c r="BK45">
        <f>VLOOKUP($B45,'MEDIUM VARIANT'!$C$18:$AE$290,29,FALSE)</f>
        <v>7481.4470000000001</v>
      </c>
      <c r="BL45">
        <f>VLOOKUP($B45,'MEDIUM VARIANT'!$C$18:$AE$290,29,FALSE)</f>
        <v>7481.4470000000001</v>
      </c>
      <c r="BM45">
        <f>VLOOKUP($B45,'MEDIUM VARIANT'!$C$18:$AE$290,29,FALSE)</f>
        <v>7481.4470000000001</v>
      </c>
      <c r="BN45">
        <f>VLOOKUP($B45,'MEDIUM VARIANT'!$C$18:$AE$290,29,FALSE)</f>
        <v>7481.4470000000001</v>
      </c>
      <c r="BO45">
        <f>VLOOKUP($B45,'MEDIUM VARIANT'!$C$18:$AE$290,29,FALSE)</f>
        <v>7481.4470000000001</v>
      </c>
      <c r="BP45">
        <f>VLOOKUP($B45,'MEDIUM VARIANT'!$C$18:$AE$290,29,FALSE)</f>
        <v>7481.4470000000001</v>
      </c>
      <c r="BQ45">
        <f>VLOOKUP($B45,'MEDIUM VARIANT'!$C$18:$AE$290,29,FALSE)</f>
        <v>7481.4470000000001</v>
      </c>
      <c r="BR45">
        <f>VLOOKUP($B45,'MEDIUM VARIANT'!$C$18:$AE$290,29,FALSE)</f>
        <v>7481.4470000000001</v>
      </c>
      <c r="BS45">
        <f>VLOOKUP($B45,'MEDIUM VARIANT'!$C$18:$AE$290,29,FALSE)</f>
        <v>7481.4470000000001</v>
      </c>
      <c r="BT45">
        <f>VLOOKUP($B45,'MEDIUM VARIANT'!$C$18:$AE$290,29,FALSE)</f>
        <v>7481.4470000000001</v>
      </c>
      <c r="BU45">
        <f>VLOOKUP($B45,'MEDIUM VARIANT'!$C$18:$AE$290,29,FALSE)</f>
        <v>7481.4470000000001</v>
      </c>
    </row>
    <row r="46" spans="1:73" ht="12" hidden="1" x14ac:dyDescent="0.25">
      <c r="A46" t="str">
        <f>VLOOKUP(B46,Codes_ISO!A$2:C$270,3,FALSE)</f>
        <v/>
      </c>
      <c r="B46" s="4" t="s">
        <v>276</v>
      </c>
      <c r="C46" s="22">
        <f>VLOOKUP($B46,ESTIMATES!$C$18:$BS$290,34,FALSE)</f>
        <v>92665.273000000001</v>
      </c>
      <c r="D46" s="22">
        <f>VLOOKUP($B46,ESTIMATES!$C$18:$BS$290,35,FALSE)</f>
        <v>94877.414000000004</v>
      </c>
      <c r="E46" s="22">
        <f>VLOOKUP($B46,ESTIMATES!$C$18:$BS$290,36,FALSE)</f>
        <v>97075.766000000003</v>
      </c>
      <c r="F46" s="22">
        <f>VLOOKUP($B46,ESTIMATES!$C$18:$BS$290,37,FALSE)</f>
        <v>99263.902000000002</v>
      </c>
      <c r="G46" s="22">
        <f>VLOOKUP($B46,ESTIMATES!$C$18:$BS$290,38,FALSE)</f>
        <v>101446.711</v>
      </c>
      <c r="H46" s="22">
        <f>VLOOKUP($B46,ESTIMATES!$C$18:$BS$290,39,FALSE)</f>
        <v>103629.337</v>
      </c>
      <c r="I46" s="22">
        <f>VLOOKUP($B46,ESTIMATES!$C$18:$BS$290,40,FALSE)</f>
        <v>105807.875</v>
      </c>
      <c r="J46" s="22">
        <f>VLOOKUP($B46,ESTIMATES!$C$18:$BS$290,41,FALSE)</f>
        <v>107985.484</v>
      </c>
      <c r="K46" s="22">
        <f>VLOOKUP($B46,ESTIMATES!$C$18:$BS$290,42,FALSE)</f>
        <v>110182.54700000001</v>
      </c>
      <c r="L46" s="22">
        <f>VLOOKUP($B46,ESTIMATES!$C$18:$BS$290,43,FALSE)</f>
        <v>112425.61599999999</v>
      </c>
      <c r="M46" s="22">
        <f>VLOOKUP($B46,ESTIMATES!$C$18:$BS$290,44,FALSE)</f>
        <v>114731.12</v>
      </c>
      <c r="N46" s="22">
        <f>VLOOKUP($B46,ESTIMATES!$C$18:$BS$290,45,FALSE)</f>
        <v>117108.147</v>
      </c>
      <c r="O46" s="22">
        <f>VLOOKUP($B46,ESTIMATES!$C$18:$BS$290,46,FALSE)</f>
        <v>119544.099</v>
      </c>
      <c r="P46" s="22">
        <f>VLOOKUP($B46,ESTIMATES!$C$18:$BS$290,47,FALSE)</f>
        <v>122006.79399999999</v>
      </c>
      <c r="Q46" s="22">
        <f>VLOOKUP($B46,ESTIMATES!$C$18:$BS$290,48,FALSE)</f>
        <v>124451.28599999999</v>
      </c>
      <c r="R46" s="22">
        <f>VLOOKUP($B46,ESTIMATES!$C$18:$BS$290,49,FALSE)</f>
        <v>126844.08100000001</v>
      </c>
      <c r="S46" s="22">
        <f>VLOOKUP($B46,ESTIMATES!$C$18:$BS$290,50,FALSE)</f>
        <v>129181.431</v>
      </c>
      <c r="T46" s="22">
        <f>VLOOKUP($B46,ESTIMATES!$C$18:$BS$290,51,FALSE)</f>
        <v>131470.92199999999</v>
      </c>
      <c r="U46" s="22">
        <f>VLOOKUP($B46,ESTIMATES!$C$18:$BS$290,52,FALSE)</f>
        <v>133705.29999999999</v>
      </c>
      <c r="V46" s="22">
        <f>VLOOKUP($B46,ESTIMATES!$C$18:$BS$290,53,FALSE)</f>
        <v>135878.796</v>
      </c>
      <c r="W46" s="22">
        <f>VLOOKUP($B46,ESTIMATES!$C$18:$BS$290,54,FALSE)</f>
        <v>137992.226</v>
      </c>
      <c r="X46" s="22">
        <f>VLOOKUP($B46,ESTIMATES!$C$18:$BS$290,55,FALSE)</f>
        <v>140033.253</v>
      </c>
      <c r="Y46" s="22">
        <f>VLOOKUP($B46,ESTIMATES!$C$18:$BS$290,56,FALSE)</f>
        <v>142014.32500000001</v>
      </c>
      <c r="Z46" s="22">
        <f>VLOOKUP($B46,ESTIMATES!$C$18:$BS$290,57,FALSE)</f>
        <v>143991.44099999999</v>
      </c>
      <c r="AA46" s="22">
        <f>VLOOKUP($B46,ESTIMATES!$C$18:$BS$290,58,FALSE)</f>
        <v>146039.807</v>
      </c>
      <c r="AB46" s="22">
        <f>VLOOKUP($B46,ESTIMATES!$C$18:$BS$290,59,FALSE)</f>
        <v>148211.55799999999</v>
      </c>
      <c r="AC46" s="22">
        <f>VLOOKUP($B46,ESTIMATES!$C$18:$BS$290,60,FALSE)</f>
        <v>150528.927</v>
      </c>
      <c r="AD46" s="22">
        <f>VLOOKUP($B46,ESTIMATES!$C$18:$BS$290,61,FALSE)</f>
        <v>152971.86799999999</v>
      </c>
      <c r="AE46" s="22">
        <f>VLOOKUP($B46,ESTIMATES!$C$18:$BS$290,62,FALSE)</f>
        <v>155497.58100000001</v>
      </c>
      <c r="AF46" s="22">
        <f>VLOOKUP($B46,ESTIMATES!$C$18:$BS$290,63,FALSE)</f>
        <v>158041.891</v>
      </c>
      <c r="AG46" s="22">
        <f>VLOOKUP($B46,ESTIMATES!$C$18:$BS$290,64,FALSE)</f>
        <v>160556.595</v>
      </c>
      <c r="AH46" s="22">
        <f>VLOOKUP($B46,ESTIMATES!$C$18:$BS$290,65,FALSE)</f>
        <v>163028.364</v>
      </c>
      <c r="AI46" s="22">
        <f>VLOOKUP($B46,ESTIMATES!$C$18:$BS$290,66,FALSE)</f>
        <v>165467.12400000001</v>
      </c>
      <c r="AJ46" s="22">
        <f>VLOOKUP($B46,ESTIMATES!$C$18:$BS$290,67,FALSE)</f>
        <v>167875.53599999999</v>
      </c>
      <c r="AK46" s="22">
        <f>VLOOKUP($B46,ESTIMATES!$C$18:$BS$290,68,FALSE)</f>
        <v>170262.81599999999</v>
      </c>
      <c r="AL46" s="22">
        <f>VLOOKUP($B46,ESTIMATES!$C$18:$BS$290,69,FALSE)</f>
        <v>172635.109</v>
      </c>
      <c r="AM46">
        <f>VLOOKUP($B46,'MEDIUM VARIANT'!$C$18:$AE$290,5,FALSE)</f>
        <v>174988.75599999999</v>
      </c>
      <c r="AN46">
        <f>VLOOKUP($B46,'MEDIUM VARIANT'!$C$18:$AE$290,6,FALSE)</f>
        <v>177316.31700000001</v>
      </c>
      <c r="AO46">
        <f>VLOOKUP($B46,'MEDIUM VARIANT'!$C$18:$AE$290,7,FALSE)</f>
        <v>179616.163</v>
      </c>
      <c r="AP46">
        <f>VLOOKUP($B46,'MEDIUM VARIANT'!$C$18:$AE$290,8,FALSE)</f>
        <v>181886.93900000001</v>
      </c>
      <c r="AQ46">
        <f>VLOOKUP($B46,'MEDIUM VARIANT'!$C$18:$AE$290,9,FALSE)</f>
        <v>184127.25399999999</v>
      </c>
      <c r="AR46">
        <f>VLOOKUP($B46,'MEDIUM VARIANT'!$C$18:$AE$290,10,FALSE)</f>
        <v>186335.408</v>
      </c>
      <c r="AS46">
        <f>VLOOKUP($B46,'MEDIUM VARIANT'!$C$18:$AE$290,11,FALSE)</f>
        <v>188509.56700000001</v>
      </c>
      <c r="AT46">
        <f>VLOOKUP($B46,'MEDIUM VARIANT'!$C$18:$AE$290,12,FALSE)</f>
        <v>190648.09700000001</v>
      </c>
      <c r="AU46">
        <f>VLOOKUP($B46,'MEDIUM VARIANT'!$C$18:$AE$290,13,FALSE)</f>
        <v>192749.4</v>
      </c>
      <c r="AV46">
        <f>VLOOKUP($B46,'MEDIUM VARIANT'!$C$18:$AE$290,14,FALSE)</f>
        <v>194811.929</v>
      </c>
      <c r="AW46">
        <f>VLOOKUP($B46,'MEDIUM VARIANT'!$C$18:$AE$290,15,FALSE)</f>
        <v>196834.60699999999</v>
      </c>
      <c r="AX46">
        <f>VLOOKUP($B46,'MEDIUM VARIANT'!$C$18:$AE$290,16,FALSE)</f>
        <v>198816.103</v>
      </c>
      <c r="AY46">
        <f>VLOOKUP($B46,'MEDIUM VARIANT'!$C$18:$AE$290,17,FALSE)</f>
        <v>200754.73800000001</v>
      </c>
      <c r="AZ46">
        <f>VLOOKUP($B46,'MEDIUM VARIANT'!$C$18:$AE$290,18,FALSE)</f>
        <v>202648.671</v>
      </c>
      <c r="BA46">
        <f>VLOOKUP($B46,'MEDIUM VARIANT'!$C$18:$AE$290,19,FALSE)</f>
        <v>204496.47200000001</v>
      </c>
      <c r="BB46">
        <f>VLOOKUP($B46,'MEDIUM VARIANT'!$C$18:$AE$290,20,FALSE)</f>
        <v>206297.016</v>
      </c>
      <c r="BC46">
        <f>VLOOKUP($B46,'MEDIUM VARIANT'!$C$18:$AE$290,21,FALSE)</f>
        <v>208049.98499999999</v>
      </c>
      <c r="BD46">
        <f>VLOOKUP($B46,'MEDIUM VARIANT'!$C$18:$AE$290,22,FALSE)</f>
        <v>209755.70499999999</v>
      </c>
      <c r="BE46">
        <f>VLOOKUP($B46,'MEDIUM VARIANT'!$C$18:$AE$290,23,FALSE)</f>
        <v>211415.05900000001</v>
      </c>
      <c r="BF46">
        <f>VLOOKUP($B46,'MEDIUM VARIANT'!$C$18:$AE$290,24,FALSE)</f>
        <v>213028.55</v>
      </c>
      <c r="BG46">
        <f>VLOOKUP($B46,'MEDIUM VARIANT'!$C$18:$AE$290,25,FALSE)</f>
        <v>214596.03899999999</v>
      </c>
      <c r="BH46">
        <f>VLOOKUP($B46,'MEDIUM VARIANT'!$C$18:$AE$290,26,FALSE)</f>
        <v>216116.984</v>
      </c>
      <c r="BI46">
        <f>VLOOKUP($B46,'MEDIUM VARIANT'!$C$18:$AE$290,27,FALSE)</f>
        <v>217591.22099999999</v>
      </c>
      <c r="BJ46">
        <f>VLOOKUP($B46,'MEDIUM VARIANT'!$C$18:$AE$290,28,FALSE)</f>
        <v>219018.68</v>
      </c>
      <c r="BK46">
        <f>VLOOKUP($B46,'MEDIUM VARIANT'!$C$18:$AE$290,29,FALSE)</f>
        <v>220399.23800000001</v>
      </c>
      <c r="BL46">
        <f>VLOOKUP($B46,'MEDIUM VARIANT'!$C$18:$AE$290,29,FALSE)</f>
        <v>220399.23800000001</v>
      </c>
      <c r="BM46">
        <f>VLOOKUP($B46,'MEDIUM VARIANT'!$C$18:$AE$290,29,FALSE)</f>
        <v>220399.23800000001</v>
      </c>
      <c r="BN46">
        <f>VLOOKUP($B46,'MEDIUM VARIANT'!$C$18:$AE$290,29,FALSE)</f>
        <v>220399.23800000001</v>
      </c>
      <c r="BO46">
        <f>VLOOKUP($B46,'MEDIUM VARIANT'!$C$18:$AE$290,29,FALSE)</f>
        <v>220399.23800000001</v>
      </c>
      <c r="BP46">
        <f>VLOOKUP($B46,'MEDIUM VARIANT'!$C$18:$AE$290,29,FALSE)</f>
        <v>220399.23800000001</v>
      </c>
      <c r="BQ46">
        <f>VLOOKUP($B46,'MEDIUM VARIANT'!$C$18:$AE$290,29,FALSE)</f>
        <v>220399.23800000001</v>
      </c>
      <c r="BR46">
        <f>VLOOKUP($B46,'MEDIUM VARIANT'!$C$18:$AE$290,29,FALSE)</f>
        <v>220399.23800000001</v>
      </c>
      <c r="BS46">
        <f>VLOOKUP($B46,'MEDIUM VARIANT'!$C$18:$AE$290,29,FALSE)</f>
        <v>220399.23800000001</v>
      </c>
      <c r="BT46">
        <f>VLOOKUP($B46,'MEDIUM VARIANT'!$C$18:$AE$290,29,FALSE)</f>
        <v>220399.23800000001</v>
      </c>
      <c r="BU46">
        <f>VLOOKUP($B46,'MEDIUM VARIANT'!$C$18:$AE$290,29,FALSE)</f>
        <v>220399.23800000001</v>
      </c>
    </row>
    <row r="47" spans="1:73" ht="12" hidden="1" x14ac:dyDescent="0.25">
      <c r="A47" t="str">
        <f>VLOOKUP(B47,Codes_ISO!A$2:C$270,3,FALSE)</f>
        <v/>
      </c>
      <c r="B47" s="4" t="s">
        <v>150</v>
      </c>
      <c r="C47" s="22">
        <f>VLOOKUP($B47,ESTIMATES!$C$18:$BS$290,34,FALSE)</f>
        <v>41238.834999999999</v>
      </c>
      <c r="D47" s="22">
        <f>VLOOKUP($B47,ESTIMATES!$C$18:$BS$290,35,FALSE)</f>
        <v>42087.146000000001</v>
      </c>
      <c r="E47" s="22">
        <f>VLOOKUP($B47,ESTIMATES!$C$18:$BS$290,36,FALSE)</f>
        <v>42950.622000000003</v>
      </c>
      <c r="F47" s="22">
        <f>VLOOKUP($B47,ESTIMATES!$C$18:$BS$290,37,FALSE)</f>
        <v>43833.364000000001</v>
      </c>
      <c r="G47" s="22">
        <f>VLOOKUP($B47,ESTIMATES!$C$18:$BS$290,38,FALSE)</f>
        <v>44740.499000000003</v>
      </c>
      <c r="H47" s="22">
        <f>VLOOKUP($B47,ESTIMATES!$C$18:$BS$290,39,FALSE)</f>
        <v>45672.65</v>
      </c>
      <c r="I47" s="22">
        <f>VLOOKUP($B47,ESTIMATES!$C$18:$BS$290,40,FALSE)</f>
        <v>46633.391000000003</v>
      </c>
      <c r="J47" s="22">
        <f>VLOOKUP($B47,ESTIMATES!$C$18:$BS$290,41,FALSE)</f>
        <v>47612.855000000003</v>
      </c>
      <c r="K47" s="22">
        <f>VLOOKUP($B47,ESTIMATES!$C$18:$BS$290,42,FALSE)</f>
        <v>48581.73</v>
      </c>
      <c r="L47" s="22">
        <f>VLOOKUP($B47,ESTIMATES!$C$18:$BS$290,43,FALSE)</f>
        <v>49501.228000000003</v>
      </c>
      <c r="M47" s="22">
        <f>VLOOKUP($B47,ESTIMATES!$C$18:$BS$290,44,FALSE)</f>
        <v>50343.305</v>
      </c>
      <c r="N47" s="22">
        <f>VLOOKUP($B47,ESTIMATES!$C$18:$BS$290,45,FALSE)</f>
        <v>51100.938000000002</v>
      </c>
      <c r="O47" s="22">
        <f>VLOOKUP($B47,ESTIMATES!$C$18:$BS$290,46,FALSE)</f>
        <v>51781.574000000001</v>
      </c>
      <c r="P47" s="22">
        <f>VLOOKUP($B47,ESTIMATES!$C$18:$BS$290,47,FALSE)</f>
        <v>52390.432999999997</v>
      </c>
      <c r="Q47" s="22">
        <f>VLOOKUP($B47,ESTIMATES!$C$18:$BS$290,48,FALSE)</f>
        <v>52938.381000000001</v>
      </c>
      <c r="R47" s="22">
        <f>VLOOKUP($B47,ESTIMATES!$C$18:$BS$290,49,FALSE)</f>
        <v>53436.858999999997</v>
      </c>
      <c r="S47" s="22">
        <f>VLOOKUP($B47,ESTIMATES!$C$18:$BS$290,50,FALSE)</f>
        <v>53885.824000000001</v>
      </c>
      <c r="T47" s="22">
        <f>VLOOKUP($B47,ESTIMATES!$C$18:$BS$290,51,FALSE)</f>
        <v>54292.275999999998</v>
      </c>
      <c r="U47" s="22">
        <f>VLOOKUP($B47,ESTIMATES!$C$18:$BS$290,52,FALSE)</f>
        <v>54684.25</v>
      </c>
      <c r="V47" s="22">
        <f>VLOOKUP($B47,ESTIMATES!$C$18:$BS$290,53,FALSE)</f>
        <v>55097.49</v>
      </c>
      <c r="W47" s="22">
        <f>VLOOKUP($B47,ESTIMATES!$C$18:$BS$290,54,FALSE)</f>
        <v>55559.337</v>
      </c>
      <c r="X47" s="22">
        <f>VLOOKUP($B47,ESTIMATES!$C$18:$BS$290,55,FALSE)</f>
        <v>56082.292999999998</v>
      </c>
      <c r="Y47" s="22">
        <f>VLOOKUP($B47,ESTIMATES!$C$18:$BS$290,56,FALSE)</f>
        <v>56665.898000000001</v>
      </c>
      <c r="Z47" s="22">
        <f>VLOOKUP($B47,ESTIMATES!$C$18:$BS$290,57,FALSE)</f>
        <v>57307.870999999999</v>
      </c>
      <c r="AA47" s="22">
        <f>VLOOKUP($B47,ESTIMATES!$C$18:$BS$290,58,FALSE)</f>
        <v>58000.41</v>
      </c>
      <c r="AB47" s="22">
        <f>VLOOKUP($B47,ESTIMATES!$C$18:$BS$290,59,FALSE)</f>
        <v>58737.838000000003</v>
      </c>
      <c r="AC47" s="22">
        <f>VLOOKUP($B47,ESTIMATES!$C$18:$BS$290,60,FALSE)</f>
        <v>59518.516000000003</v>
      </c>
      <c r="AD47" s="22">
        <f>VLOOKUP($B47,ESTIMATES!$C$18:$BS$290,61,FALSE)</f>
        <v>60345.972000000002</v>
      </c>
      <c r="AE47" s="22">
        <f>VLOOKUP($B47,ESTIMATES!$C$18:$BS$290,62,FALSE)</f>
        <v>61224.785000000003</v>
      </c>
      <c r="AF47" s="22">
        <f>VLOOKUP($B47,ESTIMATES!$C$18:$BS$290,63,FALSE)</f>
        <v>62161.019</v>
      </c>
      <c r="AG47" s="22">
        <f>VLOOKUP($B47,ESTIMATES!$C$18:$BS$290,64,FALSE)</f>
        <v>63156.447</v>
      </c>
      <c r="AH47" s="22">
        <f>VLOOKUP($B47,ESTIMATES!$C$18:$BS$290,65,FALSE)</f>
        <v>64212.214999999997</v>
      </c>
      <c r="AI47" s="22">
        <f>VLOOKUP($B47,ESTIMATES!$C$18:$BS$290,66,FALSE)</f>
        <v>65319.006999999998</v>
      </c>
      <c r="AJ47" s="22">
        <f>VLOOKUP($B47,ESTIMATES!$C$18:$BS$290,67,FALSE)</f>
        <v>66454.884999999995</v>
      </c>
      <c r="AK47" s="22">
        <f>VLOOKUP($B47,ESTIMATES!$C$18:$BS$290,68,FALSE)</f>
        <v>67590.948999999993</v>
      </c>
      <c r="AL47" s="22">
        <f>VLOOKUP($B47,ESTIMATES!$C$18:$BS$290,69,FALSE)</f>
        <v>68705.005000000005</v>
      </c>
      <c r="AM47">
        <f>VLOOKUP($B47,'MEDIUM VARIANT'!$C$18:$AE$290,5,FALSE)</f>
        <v>69787.759999999995</v>
      </c>
      <c r="AN47">
        <f>VLOOKUP($B47,'MEDIUM VARIANT'!$C$18:$AE$290,6,FALSE)</f>
        <v>70839.675000000003</v>
      </c>
      <c r="AO47">
        <f>VLOOKUP($B47,'MEDIUM VARIANT'!$C$18:$AE$290,7,FALSE)</f>
        <v>71860.464999999997</v>
      </c>
      <c r="AP47">
        <f>VLOOKUP($B47,'MEDIUM VARIANT'!$C$18:$AE$290,8,FALSE)</f>
        <v>72853.514999999999</v>
      </c>
      <c r="AQ47">
        <f>VLOOKUP($B47,'MEDIUM VARIANT'!$C$18:$AE$290,9,FALSE)</f>
        <v>73821.123000000007</v>
      </c>
      <c r="AR47">
        <f>VLOOKUP($B47,'MEDIUM VARIANT'!$C$18:$AE$290,10,FALSE)</f>
        <v>74761.380999999994</v>
      </c>
      <c r="AS47">
        <f>VLOOKUP($B47,'MEDIUM VARIANT'!$C$18:$AE$290,11,FALSE)</f>
        <v>75671.123999999996</v>
      </c>
      <c r="AT47">
        <f>VLOOKUP($B47,'MEDIUM VARIANT'!$C$18:$AE$290,12,FALSE)</f>
        <v>76550.614000000001</v>
      </c>
      <c r="AU47">
        <f>VLOOKUP($B47,'MEDIUM VARIANT'!$C$18:$AE$290,13,FALSE)</f>
        <v>77400.778000000006</v>
      </c>
      <c r="AV47">
        <f>VLOOKUP($B47,'MEDIUM VARIANT'!$C$18:$AE$290,14,FALSE)</f>
        <v>78222.849000000002</v>
      </c>
      <c r="AW47">
        <f>VLOOKUP($B47,'MEDIUM VARIANT'!$C$18:$AE$290,15,FALSE)</f>
        <v>79017.009000000005</v>
      </c>
      <c r="AX47">
        <f>VLOOKUP($B47,'MEDIUM VARIANT'!$C$18:$AE$290,16,FALSE)</f>
        <v>79784.66</v>
      </c>
      <c r="AY47">
        <f>VLOOKUP($B47,'MEDIUM VARIANT'!$C$18:$AE$290,17,FALSE)</f>
        <v>80529.842000000004</v>
      </c>
      <c r="AZ47">
        <f>VLOOKUP($B47,'MEDIUM VARIANT'!$C$18:$AE$290,18,FALSE)</f>
        <v>81257.767000000007</v>
      </c>
      <c r="BA47">
        <f>VLOOKUP($B47,'MEDIUM VARIANT'!$C$18:$AE$290,19,FALSE)</f>
        <v>81972.702000000005</v>
      </c>
      <c r="BB47">
        <f>VLOOKUP($B47,'MEDIUM VARIANT'!$C$18:$AE$290,20,FALSE)</f>
        <v>82676.254000000001</v>
      </c>
      <c r="BC47">
        <f>VLOOKUP($B47,'MEDIUM VARIANT'!$C$18:$AE$290,21,FALSE)</f>
        <v>83369.187999999995</v>
      </c>
      <c r="BD47">
        <f>VLOOKUP($B47,'MEDIUM VARIANT'!$C$18:$AE$290,22,FALSE)</f>
        <v>84053.784</v>
      </c>
      <c r="BE47">
        <f>VLOOKUP($B47,'MEDIUM VARIANT'!$C$18:$AE$290,23,FALSE)</f>
        <v>84732.29</v>
      </c>
      <c r="BF47">
        <f>VLOOKUP($B47,'MEDIUM VARIANT'!$C$18:$AE$290,24,FALSE)</f>
        <v>85406.331000000006</v>
      </c>
      <c r="BG47">
        <f>VLOOKUP($B47,'MEDIUM VARIANT'!$C$18:$AE$290,25,FALSE)</f>
        <v>86076.751000000004</v>
      </c>
      <c r="BH47">
        <f>VLOOKUP($B47,'MEDIUM VARIANT'!$C$18:$AE$290,26,FALSE)</f>
        <v>86743.486000000004</v>
      </c>
      <c r="BI47">
        <f>VLOOKUP($B47,'MEDIUM VARIANT'!$C$18:$AE$290,27,FALSE)</f>
        <v>87405.744999999995</v>
      </c>
      <c r="BJ47">
        <f>VLOOKUP($B47,'MEDIUM VARIANT'!$C$18:$AE$290,28,FALSE)</f>
        <v>88062.081999999995</v>
      </c>
      <c r="BK47">
        <f>VLOOKUP($B47,'MEDIUM VARIANT'!$C$18:$AE$290,29,FALSE)</f>
        <v>88711.058000000005</v>
      </c>
      <c r="BL47">
        <f>VLOOKUP($B47,'MEDIUM VARIANT'!$C$18:$AE$290,29,FALSE)</f>
        <v>88711.058000000005</v>
      </c>
      <c r="BM47">
        <f>VLOOKUP($B47,'MEDIUM VARIANT'!$C$18:$AE$290,29,FALSE)</f>
        <v>88711.058000000005</v>
      </c>
      <c r="BN47">
        <f>VLOOKUP($B47,'MEDIUM VARIANT'!$C$18:$AE$290,29,FALSE)</f>
        <v>88711.058000000005</v>
      </c>
      <c r="BO47">
        <f>VLOOKUP($B47,'MEDIUM VARIANT'!$C$18:$AE$290,29,FALSE)</f>
        <v>88711.058000000005</v>
      </c>
      <c r="BP47">
        <f>VLOOKUP($B47,'MEDIUM VARIANT'!$C$18:$AE$290,29,FALSE)</f>
        <v>88711.058000000005</v>
      </c>
      <c r="BQ47">
        <f>VLOOKUP($B47,'MEDIUM VARIANT'!$C$18:$AE$290,29,FALSE)</f>
        <v>88711.058000000005</v>
      </c>
      <c r="BR47">
        <f>VLOOKUP($B47,'MEDIUM VARIANT'!$C$18:$AE$290,29,FALSE)</f>
        <v>88711.058000000005</v>
      </c>
      <c r="BS47">
        <f>VLOOKUP($B47,'MEDIUM VARIANT'!$C$18:$AE$290,29,FALSE)</f>
        <v>88711.058000000005</v>
      </c>
      <c r="BT47">
        <f>VLOOKUP($B47,'MEDIUM VARIANT'!$C$18:$AE$290,29,FALSE)</f>
        <v>88711.058000000005</v>
      </c>
      <c r="BU47">
        <f>VLOOKUP($B47,'MEDIUM VARIANT'!$C$18:$AE$290,29,FALSE)</f>
        <v>88711.058000000005</v>
      </c>
    </row>
    <row r="48" spans="1:73" ht="11.4" x14ac:dyDescent="0.2">
      <c r="A48" t="str">
        <f>VLOOKUP(B48,Codes_ISO!A$2:C$270,3,FALSE)</f>
        <v>TD</v>
      </c>
      <c r="B48" s="3" t="s">
        <v>102</v>
      </c>
      <c r="C48" s="22">
        <f>VLOOKUP($B48,ESTIMATES!$C$18:$BS$290,34,FALSE)</f>
        <v>4512.0420000000004</v>
      </c>
      <c r="D48" s="22">
        <f>VLOOKUP($B48,ESTIMATES!$C$18:$BS$290,35,FALSE)</f>
        <v>4610.1670000000004</v>
      </c>
      <c r="E48" s="22">
        <f>VLOOKUP($B48,ESTIMATES!$C$18:$BS$290,36,FALSE)</f>
        <v>4715.1970000000001</v>
      </c>
      <c r="F48" s="22">
        <f>VLOOKUP($B48,ESTIMATES!$C$18:$BS$290,37,FALSE)</f>
        <v>4829.0940000000001</v>
      </c>
      <c r="G48" s="22">
        <f>VLOOKUP($B48,ESTIMATES!$C$18:$BS$290,38,FALSE)</f>
        <v>4954.0460000000003</v>
      </c>
      <c r="H48" s="22">
        <f>VLOOKUP($B48,ESTIMATES!$C$18:$BS$290,39,FALSE)</f>
        <v>5091.5349999999999</v>
      </c>
      <c r="I48" s="22">
        <f>VLOOKUP($B48,ESTIMATES!$C$18:$BS$290,40,FALSE)</f>
        <v>5243.0060000000003</v>
      </c>
      <c r="J48" s="22">
        <f>VLOOKUP($B48,ESTIMATES!$C$18:$BS$290,41,FALSE)</f>
        <v>5408.0870000000004</v>
      </c>
      <c r="K48" s="22">
        <f>VLOOKUP($B48,ESTIMATES!$C$18:$BS$290,42,FALSE)</f>
        <v>5584.3389999999999</v>
      </c>
      <c r="L48" s="22">
        <f>VLOOKUP($B48,ESTIMATES!$C$18:$BS$290,43,FALSE)</f>
        <v>5768.0860000000002</v>
      </c>
      <c r="M48" s="22">
        <f>VLOOKUP($B48,ESTIMATES!$C$18:$BS$290,44,FALSE)</f>
        <v>5956.8590000000004</v>
      </c>
      <c r="N48" s="22">
        <f>VLOOKUP($B48,ESTIMATES!$C$18:$BS$290,45,FALSE)</f>
        <v>6150.0810000000001</v>
      </c>
      <c r="O48" s="22">
        <f>VLOOKUP($B48,ESTIMATES!$C$18:$BS$290,46,FALSE)</f>
        <v>6349.0889999999999</v>
      </c>
      <c r="P48" s="22">
        <f>VLOOKUP($B48,ESTIMATES!$C$18:$BS$290,47,FALSE)</f>
        <v>6555.6030000000001</v>
      </c>
      <c r="Q48" s="22">
        <f>VLOOKUP($B48,ESTIMATES!$C$18:$BS$290,48,FALSE)</f>
        <v>6772.1329999999998</v>
      </c>
      <c r="R48" s="22">
        <f>VLOOKUP($B48,ESTIMATES!$C$18:$BS$290,49,FALSE)</f>
        <v>7000.7219999999998</v>
      </c>
      <c r="S48" s="22">
        <f>VLOOKUP($B48,ESTIMATES!$C$18:$BS$290,50,FALSE)</f>
        <v>7241.134</v>
      </c>
      <c r="T48" s="22">
        <f>VLOOKUP($B48,ESTIMATES!$C$18:$BS$290,51,FALSE)</f>
        <v>7493.2510000000002</v>
      </c>
      <c r="U48" s="22">
        <f>VLOOKUP($B48,ESTIMATES!$C$18:$BS$290,52,FALSE)</f>
        <v>7759.2579999999998</v>
      </c>
      <c r="V48" s="22">
        <f>VLOOKUP($B48,ESTIMATES!$C$18:$BS$290,53,FALSE)</f>
        <v>8041.8459999999995</v>
      </c>
      <c r="W48" s="22">
        <f>VLOOKUP($B48,ESTIMATES!$C$18:$BS$290,54,FALSE)</f>
        <v>8342.5589999999993</v>
      </c>
      <c r="X48" s="22">
        <f>VLOOKUP($B48,ESTIMATES!$C$18:$BS$290,55,FALSE)</f>
        <v>8663.0120000000006</v>
      </c>
      <c r="Y48" s="22">
        <f>VLOOKUP($B48,ESTIMATES!$C$18:$BS$290,56,FALSE)</f>
        <v>9001.6890000000003</v>
      </c>
      <c r="Z48" s="22">
        <f>VLOOKUP($B48,ESTIMATES!$C$18:$BS$290,57,FALSE)</f>
        <v>9353.2009999999991</v>
      </c>
      <c r="AA48" s="22">
        <f>VLOOKUP($B48,ESTIMATES!$C$18:$BS$290,58,FALSE)</f>
        <v>9710.0429999999997</v>
      </c>
      <c r="AB48" s="22">
        <f>VLOOKUP($B48,ESTIMATES!$C$18:$BS$290,59,FALSE)</f>
        <v>10067.009</v>
      </c>
      <c r="AC48" s="22">
        <f>VLOOKUP($B48,ESTIMATES!$C$18:$BS$290,60,FALSE)</f>
        <v>10421.597</v>
      </c>
      <c r="AD48" s="22">
        <f>VLOOKUP($B48,ESTIMATES!$C$18:$BS$290,61,FALSE)</f>
        <v>10775.708000000001</v>
      </c>
      <c r="AE48" s="22">
        <f>VLOOKUP($B48,ESTIMATES!$C$18:$BS$290,62,FALSE)</f>
        <v>11133.861000000001</v>
      </c>
      <c r="AF48" s="22">
        <f>VLOOKUP($B48,ESTIMATES!$C$18:$BS$290,63,FALSE)</f>
        <v>11502.786</v>
      </c>
      <c r="AG48" s="22">
        <f>VLOOKUP($B48,ESTIMATES!$C$18:$BS$290,64,FALSE)</f>
        <v>11887.201999999999</v>
      </c>
      <c r="AH48" s="22">
        <f>VLOOKUP($B48,ESTIMATES!$C$18:$BS$290,65,FALSE)</f>
        <v>12288.651</v>
      </c>
      <c r="AI48" s="22">
        <f>VLOOKUP($B48,ESTIMATES!$C$18:$BS$290,66,FALSE)</f>
        <v>12705.135</v>
      </c>
      <c r="AJ48" s="22">
        <f>VLOOKUP($B48,ESTIMATES!$C$18:$BS$290,67,FALSE)</f>
        <v>13133.589</v>
      </c>
      <c r="AK48" s="22">
        <f>VLOOKUP($B48,ESTIMATES!$C$18:$BS$290,68,FALSE)</f>
        <v>13569.438</v>
      </c>
      <c r="AL48" s="22">
        <f>VLOOKUP($B48,ESTIMATES!$C$18:$BS$290,69,FALSE)</f>
        <v>14009.413</v>
      </c>
      <c r="AM48">
        <f>VLOOKUP($B48,'MEDIUM VARIANT'!$C$18:$AE$290,5,FALSE)</f>
        <v>14452.543</v>
      </c>
      <c r="AN48">
        <f>VLOOKUP($B48,'MEDIUM VARIANT'!$C$18:$AE$290,6,FALSE)</f>
        <v>14899.994000000001</v>
      </c>
      <c r="AO48">
        <f>VLOOKUP($B48,'MEDIUM VARIANT'!$C$18:$AE$290,7,FALSE)</f>
        <v>15353.183999999999</v>
      </c>
      <c r="AP48">
        <f>VLOOKUP($B48,'MEDIUM VARIANT'!$C$18:$AE$290,8,FALSE)</f>
        <v>15814.344999999999</v>
      </c>
      <c r="AQ48">
        <f>VLOOKUP($B48,'MEDIUM VARIANT'!$C$18:$AE$290,9,FALSE)</f>
        <v>16285.093000000001</v>
      </c>
      <c r="AR48">
        <f>VLOOKUP($B48,'MEDIUM VARIANT'!$C$18:$AE$290,10,FALSE)</f>
        <v>16765.714</v>
      </c>
      <c r="AS48">
        <f>VLOOKUP($B48,'MEDIUM VARIANT'!$C$18:$AE$290,11,FALSE)</f>
        <v>17255.545999999998</v>
      </c>
      <c r="AT48">
        <f>VLOOKUP($B48,'MEDIUM VARIANT'!$C$18:$AE$290,12,FALSE)</f>
        <v>17754.22</v>
      </c>
      <c r="AU48">
        <f>VLOOKUP($B48,'MEDIUM VARIANT'!$C$18:$AE$290,13,FALSE)</f>
        <v>18261.066999999999</v>
      </c>
      <c r="AV48">
        <f>VLOOKUP($B48,'MEDIUM VARIANT'!$C$18:$AE$290,14,FALSE)</f>
        <v>18775.564999999999</v>
      </c>
      <c r="AW48">
        <f>VLOOKUP($B48,'MEDIUM VARIANT'!$C$18:$AE$290,15,FALSE)</f>
        <v>19297.582999999999</v>
      </c>
      <c r="AX48">
        <f>VLOOKUP($B48,'MEDIUM VARIANT'!$C$18:$AE$290,16,FALSE)</f>
        <v>19827.182000000001</v>
      </c>
      <c r="AY48">
        <f>VLOOKUP($B48,'MEDIUM VARIANT'!$C$18:$AE$290,17,FALSE)</f>
        <v>20364.197</v>
      </c>
      <c r="AZ48">
        <f>VLOOKUP($B48,'MEDIUM VARIANT'!$C$18:$AE$290,18,FALSE)</f>
        <v>20908.509999999998</v>
      </c>
      <c r="BA48">
        <f>VLOOKUP($B48,'MEDIUM VARIANT'!$C$18:$AE$290,19,FALSE)</f>
        <v>21459.963</v>
      </c>
      <c r="BB48">
        <f>VLOOKUP($B48,'MEDIUM VARIANT'!$C$18:$AE$290,20,FALSE)</f>
        <v>22018.36</v>
      </c>
      <c r="BC48">
        <f>VLOOKUP($B48,'MEDIUM VARIANT'!$C$18:$AE$290,21,FALSE)</f>
        <v>22583.505000000001</v>
      </c>
      <c r="BD48">
        <f>VLOOKUP($B48,'MEDIUM VARIANT'!$C$18:$AE$290,22,FALSE)</f>
        <v>23155.184000000001</v>
      </c>
      <c r="BE48">
        <f>VLOOKUP($B48,'MEDIUM VARIANT'!$C$18:$AE$290,23,FALSE)</f>
        <v>23733.187000000002</v>
      </c>
      <c r="BF48">
        <f>VLOOKUP($B48,'MEDIUM VARIANT'!$C$18:$AE$290,24,FALSE)</f>
        <v>24317.309000000001</v>
      </c>
      <c r="BG48">
        <f>VLOOKUP($B48,'MEDIUM VARIANT'!$C$18:$AE$290,25,FALSE)</f>
        <v>24907.304</v>
      </c>
      <c r="BH48">
        <f>VLOOKUP($B48,'MEDIUM VARIANT'!$C$18:$AE$290,26,FALSE)</f>
        <v>25502.960999999999</v>
      </c>
      <c r="BI48">
        <f>VLOOKUP($B48,'MEDIUM VARIANT'!$C$18:$AE$290,27,FALSE)</f>
        <v>26103.995999999999</v>
      </c>
      <c r="BJ48">
        <f>VLOOKUP($B48,'MEDIUM VARIANT'!$C$18:$AE$290,28,FALSE)</f>
        <v>26710.161</v>
      </c>
      <c r="BK48">
        <f>VLOOKUP($B48,'MEDIUM VARIANT'!$C$18:$AE$290,29,FALSE)</f>
        <v>27321.153999999999</v>
      </c>
      <c r="BL48">
        <f>VLOOKUP($B48,'MEDIUM VARIANT'!$C$18:$AE$290,29,FALSE)</f>
        <v>27321.153999999999</v>
      </c>
      <c r="BM48">
        <f>VLOOKUP($B48,'MEDIUM VARIANT'!$C$18:$AE$290,29,FALSE)</f>
        <v>27321.153999999999</v>
      </c>
      <c r="BN48">
        <f>VLOOKUP($B48,'MEDIUM VARIANT'!$C$18:$AE$290,29,FALSE)</f>
        <v>27321.153999999999</v>
      </c>
      <c r="BO48">
        <f>VLOOKUP($B48,'MEDIUM VARIANT'!$C$18:$AE$290,29,FALSE)</f>
        <v>27321.153999999999</v>
      </c>
      <c r="BP48">
        <f>VLOOKUP($B48,'MEDIUM VARIANT'!$C$18:$AE$290,29,FALSE)</f>
        <v>27321.153999999999</v>
      </c>
      <c r="BQ48">
        <f>VLOOKUP($B48,'MEDIUM VARIANT'!$C$18:$AE$290,29,FALSE)</f>
        <v>27321.153999999999</v>
      </c>
      <c r="BR48">
        <f>VLOOKUP($B48,'MEDIUM VARIANT'!$C$18:$AE$290,29,FALSE)</f>
        <v>27321.153999999999</v>
      </c>
      <c r="BS48">
        <f>VLOOKUP($B48,'MEDIUM VARIANT'!$C$18:$AE$290,29,FALSE)</f>
        <v>27321.153999999999</v>
      </c>
      <c r="BT48">
        <f>VLOOKUP($B48,'MEDIUM VARIANT'!$C$18:$AE$290,29,FALSE)</f>
        <v>27321.153999999999</v>
      </c>
      <c r="BU48">
        <f>VLOOKUP($B48,'MEDIUM VARIANT'!$C$18:$AE$290,29,FALSE)</f>
        <v>27321.153999999999</v>
      </c>
    </row>
    <row r="49" spans="1:73" ht="11.4" hidden="1" x14ac:dyDescent="0.2">
      <c r="A49" t="str">
        <f>VLOOKUP(B49,Codes_ISO!A$2:C$270,3,FALSE)</f>
        <v/>
      </c>
      <c r="B49" s="3" t="s">
        <v>209</v>
      </c>
      <c r="C49" s="22">
        <f>VLOOKUP($B49,ESTIMATES!$C$18:$BS$290,34,FALSE)</f>
        <v>128.21199999999999</v>
      </c>
      <c r="D49" s="22">
        <f>VLOOKUP($B49,ESTIMATES!$C$18:$BS$290,35,FALSE)</f>
        <v>128.98099999999999</v>
      </c>
      <c r="E49" s="22">
        <f>VLOOKUP($B49,ESTIMATES!$C$18:$BS$290,36,FALSE)</f>
        <v>129.97900000000001</v>
      </c>
      <c r="F49" s="22">
        <f>VLOOKUP($B49,ESTIMATES!$C$18:$BS$290,37,FALSE)</f>
        <v>131.15600000000001</v>
      </c>
      <c r="G49" s="22">
        <f>VLOOKUP($B49,ESTIMATES!$C$18:$BS$290,38,FALSE)</f>
        <v>132.453</v>
      </c>
      <c r="H49" s="22">
        <f>VLOOKUP($B49,ESTIMATES!$C$18:$BS$290,39,FALSE)</f>
        <v>133.80799999999999</v>
      </c>
      <c r="I49" s="22">
        <f>VLOOKUP($B49,ESTIMATES!$C$18:$BS$290,40,FALSE)</f>
        <v>135.22999999999999</v>
      </c>
      <c r="J49" s="22">
        <f>VLOOKUP($B49,ESTIMATES!$C$18:$BS$290,41,FALSE)</f>
        <v>136.71600000000001</v>
      </c>
      <c r="K49" s="22">
        <f>VLOOKUP($B49,ESTIMATES!$C$18:$BS$290,42,FALSE)</f>
        <v>138.18700000000001</v>
      </c>
      <c r="L49" s="22">
        <f>VLOOKUP($B49,ESTIMATES!$C$18:$BS$290,43,FALSE)</f>
        <v>139.53</v>
      </c>
      <c r="M49" s="22">
        <f>VLOOKUP($B49,ESTIMATES!$C$18:$BS$290,44,FALSE)</f>
        <v>140.67099999999999</v>
      </c>
      <c r="N49" s="22">
        <f>VLOOKUP($B49,ESTIMATES!$C$18:$BS$290,45,FALSE)</f>
        <v>141.56800000000001</v>
      </c>
      <c r="O49" s="22">
        <f>VLOOKUP($B49,ESTIMATES!$C$18:$BS$290,46,FALSE)</f>
        <v>142.25800000000001</v>
      </c>
      <c r="P49" s="22">
        <f>VLOOKUP($B49,ESTIMATES!$C$18:$BS$290,47,FALSE)</f>
        <v>142.81899999999999</v>
      </c>
      <c r="Q49" s="22">
        <f>VLOOKUP($B49,ESTIMATES!$C$18:$BS$290,48,FALSE)</f>
        <v>143.38399999999999</v>
      </c>
      <c r="R49" s="22">
        <f>VLOOKUP($B49,ESTIMATES!$C$18:$BS$290,49,FALSE)</f>
        <v>144.04599999999999</v>
      </c>
      <c r="S49" s="22">
        <f>VLOOKUP($B49,ESTIMATES!$C$18:$BS$290,50,FALSE)</f>
        <v>144.82900000000001</v>
      </c>
      <c r="T49" s="22">
        <f>VLOOKUP($B49,ESTIMATES!$C$18:$BS$290,51,FALSE)</f>
        <v>145.715</v>
      </c>
      <c r="U49" s="22">
        <f>VLOOKUP($B49,ESTIMATES!$C$18:$BS$290,52,FALSE)</f>
        <v>146.67099999999999</v>
      </c>
      <c r="V49" s="22">
        <f>VLOOKUP($B49,ESTIMATES!$C$18:$BS$290,53,FALSE)</f>
        <v>147.68700000000001</v>
      </c>
      <c r="W49" s="22">
        <f>VLOOKUP($B49,ESTIMATES!$C$18:$BS$290,54,FALSE)</f>
        <v>148.72499999999999</v>
      </c>
      <c r="X49" s="22">
        <f>VLOOKUP($B49,ESTIMATES!$C$18:$BS$290,55,FALSE)</f>
        <v>149.79300000000001</v>
      </c>
      <c r="Y49" s="22">
        <f>VLOOKUP($B49,ESTIMATES!$C$18:$BS$290,56,FALSE)</f>
        <v>150.90100000000001</v>
      </c>
      <c r="Z49" s="22">
        <f>VLOOKUP($B49,ESTIMATES!$C$18:$BS$290,57,FALSE)</f>
        <v>152.03800000000001</v>
      </c>
      <c r="AA49" s="22">
        <f>VLOOKUP($B49,ESTIMATES!$C$18:$BS$290,58,FALSE)</f>
        <v>153.16999999999999</v>
      </c>
      <c r="AB49" s="22">
        <f>VLOOKUP($B49,ESTIMATES!$C$18:$BS$290,59,FALSE)</f>
        <v>154.29400000000001</v>
      </c>
      <c r="AC49" s="22">
        <f>VLOOKUP($B49,ESTIMATES!$C$18:$BS$290,60,FALSE)</f>
        <v>155.411</v>
      </c>
      <c r="AD49" s="22">
        <f>VLOOKUP($B49,ESTIMATES!$C$18:$BS$290,61,FALSE)</f>
        <v>156.51300000000001</v>
      </c>
      <c r="AE49" s="22">
        <f>VLOOKUP($B49,ESTIMATES!$C$18:$BS$290,62,FALSE)</f>
        <v>157.58099999999999</v>
      </c>
      <c r="AF49" s="22">
        <f>VLOOKUP($B49,ESTIMATES!$C$18:$BS$290,63,FALSE)</f>
        <v>158.60300000000001</v>
      </c>
      <c r="AG49" s="22">
        <f>VLOOKUP($B49,ESTIMATES!$C$18:$BS$290,64,FALSE)</f>
        <v>159.58099999999999</v>
      </c>
      <c r="AH49" s="22">
        <f>VLOOKUP($B49,ESTIMATES!$C$18:$BS$290,65,FALSE)</f>
        <v>160.49700000000001</v>
      </c>
      <c r="AI49" s="22">
        <f>VLOOKUP($B49,ESTIMATES!$C$18:$BS$290,66,FALSE)</f>
        <v>161.358</v>
      </c>
      <c r="AJ49" s="22">
        <f>VLOOKUP($B49,ESTIMATES!$C$18:$BS$290,67,FALSE)</f>
        <v>162.18</v>
      </c>
      <c r="AK49" s="22">
        <f>VLOOKUP($B49,ESTIMATES!$C$18:$BS$290,68,FALSE)</f>
        <v>162.96899999999999</v>
      </c>
      <c r="AL49" s="22">
        <f>VLOOKUP($B49,ESTIMATES!$C$18:$BS$290,69,FALSE)</f>
        <v>163.75800000000001</v>
      </c>
      <c r="AM49">
        <f>VLOOKUP($B49,'MEDIUM VARIANT'!$C$18:$AE$290,5,FALSE)</f>
        <v>164.541</v>
      </c>
      <c r="AN49">
        <f>VLOOKUP($B49,'MEDIUM VARIANT'!$C$18:$AE$290,6,FALSE)</f>
        <v>165.31399999999999</v>
      </c>
      <c r="AO49">
        <f>VLOOKUP($B49,'MEDIUM VARIANT'!$C$18:$AE$290,7,FALSE)</f>
        <v>166.083</v>
      </c>
      <c r="AP49">
        <f>VLOOKUP($B49,'MEDIUM VARIANT'!$C$18:$AE$290,8,FALSE)</f>
        <v>166.828</v>
      </c>
      <c r="AQ49">
        <f>VLOOKUP($B49,'MEDIUM VARIANT'!$C$18:$AE$290,9,FALSE)</f>
        <v>167.578</v>
      </c>
      <c r="AR49">
        <f>VLOOKUP($B49,'MEDIUM VARIANT'!$C$18:$AE$290,10,FALSE)</f>
        <v>168.304</v>
      </c>
      <c r="AS49">
        <f>VLOOKUP($B49,'MEDIUM VARIANT'!$C$18:$AE$290,11,FALSE)</f>
        <v>169.01499999999999</v>
      </c>
      <c r="AT49">
        <f>VLOOKUP($B49,'MEDIUM VARIANT'!$C$18:$AE$290,12,FALSE)</f>
        <v>169.72399999999999</v>
      </c>
      <c r="AU49">
        <f>VLOOKUP($B49,'MEDIUM VARIANT'!$C$18:$AE$290,13,FALSE)</f>
        <v>170.41200000000001</v>
      </c>
      <c r="AV49">
        <f>VLOOKUP($B49,'MEDIUM VARIANT'!$C$18:$AE$290,14,FALSE)</f>
        <v>171.08</v>
      </c>
      <c r="AW49">
        <f>VLOOKUP($B49,'MEDIUM VARIANT'!$C$18:$AE$290,15,FALSE)</f>
        <v>171.738</v>
      </c>
      <c r="AX49">
        <f>VLOOKUP($B49,'MEDIUM VARIANT'!$C$18:$AE$290,16,FALSE)</f>
        <v>172.376</v>
      </c>
      <c r="AY49">
        <f>VLOOKUP($B49,'MEDIUM VARIANT'!$C$18:$AE$290,17,FALSE)</f>
        <v>173.00700000000001</v>
      </c>
      <c r="AZ49">
        <f>VLOOKUP($B49,'MEDIUM VARIANT'!$C$18:$AE$290,18,FALSE)</f>
        <v>173.60599999999999</v>
      </c>
      <c r="BA49">
        <f>VLOOKUP($B49,'MEDIUM VARIANT'!$C$18:$AE$290,19,FALSE)</f>
        <v>174.184</v>
      </c>
      <c r="BB49">
        <f>VLOOKUP($B49,'MEDIUM VARIANT'!$C$18:$AE$290,20,FALSE)</f>
        <v>174.74100000000001</v>
      </c>
      <c r="BC49">
        <f>VLOOKUP($B49,'MEDIUM VARIANT'!$C$18:$AE$290,21,FALSE)</f>
        <v>175.274</v>
      </c>
      <c r="BD49">
        <f>VLOOKUP($B49,'MEDIUM VARIANT'!$C$18:$AE$290,22,FALSE)</f>
        <v>175.791</v>
      </c>
      <c r="BE49">
        <f>VLOOKUP($B49,'MEDIUM VARIANT'!$C$18:$AE$290,23,FALSE)</f>
        <v>176.286</v>
      </c>
      <c r="BF49">
        <f>VLOOKUP($B49,'MEDIUM VARIANT'!$C$18:$AE$290,24,FALSE)</f>
        <v>176.74299999999999</v>
      </c>
      <c r="BG49">
        <f>VLOOKUP($B49,'MEDIUM VARIANT'!$C$18:$AE$290,25,FALSE)</f>
        <v>177.17699999999999</v>
      </c>
      <c r="BH49">
        <f>VLOOKUP($B49,'MEDIUM VARIANT'!$C$18:$AE$290,26,FALSE)</f>
        <v>177.59299999999999</v>
      </c>
      <c r="BI49">
        <f>VLOOKUP($B49,'MEDIUM VARIANT'!$C$18:$AE$290,27,FALSE)</f>
        <v>177.97399999999999</v>
      </c>
      <c r="BJ49">
        <f>VLOOKUP($B49,'MEDIUM VARIANT'!$C$18:$AE$290,28,FALSE)</f>
        <v>178.32400000000001</v>
      </c>
      <c r="BK49">
        <f>VLOOKUP($B49,'MEDIUM VARIANT'!$C$18:$AE$290,29,FALSE)</f>
        <v>178.654</v>
      </c>
      <c r="BL49">
        <f>VLOOKUP($B49,'MEDIUM VARIANT'!$C$18:$AE$290,29,FALSE)</f>
        <v>178.654</v>
      </c>
      <c r="BM49">
        <f>VLOOKUP($B49,'MEDIUM VARIANT'!$C$18:$AE$290,29,FALSE)</f>
        <v>178.654</v>
      </c>
      <c r="BN49">
        <f>VLOOKUP($B49,'MEDIUM VARIANT'!$C$18:$AE$290,29,FALSE)</f>
        <v>178.654</v>
      </c>
      <c r="BO49">
        <f>VLOOKUP($B49,'MEDIUM VARIANT'!$C$18:$AE$290,29,FALSE)</f>
        <v>178.654</v>
      </c>
      <c r="BP49">
        <f>VLOOKUP($B49,'MEDIUM VARIANT'!$C$18:$AE$290,29,FALSE)</f>
        <v>178.654</v>
      </c>
      <c r="BQ49">
        <f>VLOOKUP($B49,'MEDIUM VARIANT'!$C$18:$AE$290,29,FALSE)</f>
        <v>178.654</v>
      </c>
      <c r="BR49">
        <f>VLOOKUP($B49,'MEDIUM VARIANT'!$C$18:$AE$290,29,FALSE)</f>
        <v>178.654</v>
      </c>
      <c r="BS49">
        <f>VLOOKUP($B49,'MEDIUM VARIANT'!$C$18:$AE$290,29,FALSE)</f>
        <v>178.654</v>
      </c>
      <c r="BT49">
        <f>VLOOKUP($B49,'MEDIUM VARIANT'!$C$18:$AE$290,29,FALSE)</f>
        <v>178.654</v>
      </c>
      <c r="BU49">
        <f>VLOOKUP($B49,'MEDIUM VARIANT'!$C$18:$AE$290,29,FALSE)</f>
        <v>178.654</v>
      </c>
    </row>
    <row r="50" spans="1:73" ht="11.4" x14ac:dyDescent="0.2">
      <c r="A50" t="str">
        <f>VLOOKUP(B50,Codes_ISO!A$2:C$270,3,FALSE)</f>
        <v>CL</v>
      </c>
      <c r="B50" s="3" t="s">
        <v>289</v>
      </c>
      <c r="C50" s="22">
        <f>VLOOKUP($B50,ESTIMATES!$C$18:$BS$290,34,FALSE)</f>
        <v>11266.226000000001</v>
      </c>
      <c r="D50" s="22">
        <f>VLOOKUP($B50,ESTIMATES!$C$18:$BS$290,35,FALSE)</f>
        <v>11439.144</v>
      </c>
      <c r="E50" s="22">
        <f>VLOOKUP($B50,ESTIMATES!$C$18:$BS$290,36,FALSE)</f>
        <v>11615.835999999999</v>
      </c>
      <c r="F50" s="22">
        <f>VLOOKUP($B50,ESTIMATES!$C$18:$BS$290,37,FALSE)</f>
        <v>11797.534</v>
      </c>
      <c r="G50" s="22">
        <f>VLOOKUP($B50,ESTIMATES!$C$18:$BS$290,38,FALSE)</f>
        <v>11985.657999999999</v>
      </c>
      <c r="H50" s="22">
        <f>VLOOKUP($B50,ESTIMATES!$C$18:$BS$290,39,FALSE)</f>
        <v>12181.028</v>
      </c>
      <c r="I50" s="22">
        <f>VLOOKUP($B50,ESTIMATES!$C$18:$BS$290,40,FALSE)</f>
        <v>12384.108</v>
      </c>
      <c r="J50" s="22">
        <f>VLOOKUP($B50,ESTIMATES!$C$18:$BS$290,41,FALSE)</f>
        <v>12594.145</v>
      </c>
      <c r="K50" s="22">
        <f>VLOOKUP($B50,ESTIMATES!$C$18:$BS$290,42,FALSE)</f>
        <v>12809.025</v>
      </c>
      <c r="L50" s="22">
        <f>VLOOKUP($B50,ESTIMATES!$C$18:$BS$290,43,FALSE)</f>
        <v>13025.797</v>
      </c>
      <c r="M50" s="22">
        <f>VLOOKUP($B50,ESTIMATES!$C$18:$BS$290,44,FALSE)</f>
        <v>13242.132</v>
      </c>
      <c r="N50" s="22">
        <f>VLOOKUP($B50,ESTIMATES!$C$18:$BS$290,45,FALSE)</f>
        <v>13457.244000000001</v>
      </c>
      <c r="O50" s="22">
        <f>VLOOKUP($B50,ESTIMATES!$C$18:$BS$290,46,FALSE)</f>
        <v>13671.032999999999</v>
      </c>
      <c r="P50" s="22">
        <f>VLOOKUP($B50,ESTIMATES!$C$18:$BS$290,47,FALSE)</f>
        <v>13882.668</v>
      </c>
      <c r="Q50" s="22">
        <f>VLOOKUP($B50,ESTIMATES!$C$18:$BS$290,48,FALSE)</f>
        <v>14091.388999999999</v>
      </c>
      <c r="R50" s="22">
        <f>VLOOKUP($B50,ESTIMATES!$C$18:$BS$290,49,FALSE)</f>
        <v>14296.612999999999</v>
      </c>
      <c r="S50" s="22">
        <f>VLOOKUP($B50,ESTIMATES!$C$18:$BS$290,50,FALSE)</f>
        <v>14497.825999999999</v>
      </c>
      <c r="T50" s="22">
        <f>VLOOKUP($B50,ESTIMATES!$C$18:$BS$290,51,FALSE)</f>
        <v>14694.834999999999</v>
      </c>
      <c r="U50" s="22">
        <f>VLOOKUP($B50,ESTIMATES!$C$18:$BS$290,52,FALSE)</f>
        <v>14887.755999999999</v>
      </c>
      <c r="V50" s="22">
        <f>VLOOKUP($B50,ESTIMATES!$C$18:$BS$290,53,FALSE)</f>
        <v>15076.951999999999</v>
      </c>
      <c r="W50" s="22">
        <f>VLOOKUP($B50,ESTIMATES!$C$18:$BS$290,54,FALSE)</f>
        <v>15262.754000000001</v>
      </c>
      <c r="X50" s="22">
        <f>VLOOKUP($B50,ESTIMATES!$C$18:$BS$290,55,FALSE)</f>
        <v>15444.968999999999</v>
      </c>
      <c r="Y50" s="22">
        <f>VLOOKUP($B50,ESTIMATES!$C$18:$BS$290,56,FALSE)</f>
        <v>15623.635</v>
      </c>
      <c r="Z50" s="22">
        <f>VLOOKUP($B50,ESTIMATES!$C$18:$BS$290,57,FALSE)</f>
        <v>15799.541999999999</v>
      </c>
      <c r="AA50" s="22">
        <f>VLOOKUP($B50,ESTIMATES!$C$18:$BS$290,58,FALSE)</f>
        <v>15973.778</v>
      </c>
      <c r="AB50" s="22">
        <f>VLOOKUP($B50,ESTIMATES!$C$18:$BS$290,59,FALSE)</f>
        <v>16147.064</v>
      </c>
      <c r="AC50" s="22">
        <f>VLOOKUP($B50,ESTIMATES!$C$18:$BS$290,60,FALSE)</f>
        <v>16319.791999999999</v>
      </c>
      <c r="AD50" s="22">
        <f>VLOOKUP($B50,ESTIMATES!$C$18:$BS$290,61,FALSE)</f>
        <v>16491.687000000002</v>
      </c>
      <c r="AE50" s="22">
        <f>VLOOKUP($B50,ESTIMATES!$C$18:$BS$290,62,FALSE)</f>
        <v>16661.941999999999</v>
      </c>
      <c r="AF50" s="22">
        <f>VLOOKUP($B50,ESTIMATES!$C$18:$BS$290,63,FALSE)</f>
        <v>16829.441999999999</v>
      </c>
      <c r="AG50" s="22">
        <f>VLOOKUP($B50,ESTIMATES!$C$18:$BS$290,64,FALSE)</f>
        <v>16993.353999999999</v>
      </c>
      <c r="AH50" s="22">
        <f>VLOOKUP($B50,ESTIMATES!$C$18:$BS$290,65,FALSE)</f>
        <v>17153.357</v>
      </c>
      <c r="AI50" s="22">
        <f>VLOOKUP($B50,ESTIMATES!$C$18:$BS$290,66,FALSE)</f>
        <v>17309.745999999999</v>
      </c>
      <c r="AJ50" s="22">
        <f>VLOOKUP($B50,ESTIMATES!$C$18:$BS$290,67,FALSE)</f>
        <v>17462.982</v>
      </c>
      <c r="AK50" s="22">
        <f>VLOOKUP($B50,ESTIMATES!$C$18:$BS$290,68,FALSE)</f>
        <v>17613.797999999999</v>
      </c>
      <c r="AL50" s="22">
        <f>VLOOKUP($B50,ESTIMATES!$C$18:$BS$290,69,FALSE)</f>
        <v>17762.681</v>
      </c>
      <c r="AM50">
        <f>VLOOKUP($B50,'MEDIUM VARIANT'!$C$18:$AE$290,5,FALSE)</f>
        <v>17909.754000000001</v>
      </c>
      <c r="AN50">
        <f>VLOOKUP($B50,'MEDIUM VARIANT'!$C$18:$AE$290,6,FALSE)</f>
        <v>18054.725999999999</v>
      </c>
      <c r="AO50">
        <f>VLOOKUP($B50,'MEDIUM VARIANT'!$C$18:$AE$290,7,FALSE)</f>
        <v>18197.208999999999</v>
      </c>
      <c r="AP50">
        <f>VLOOKUP($B50,'MEDIUM VARIANT'!$C$18:$AE$290,8,FALSE)</f>
        <v>18336.652999999998</v>
      </c>
      <c r="AQ50">
        <f>VLOOKUP($B50,'MEDIUM VARIANT'!$C$18:$AE$290,9,FALSE)</f>
        <v>18472.638999999999</v>
      </c>
      <c r="AR50">
        <f>VLOOKUP($B50,'MEDIUM VARIANT'!$C$18:$AE$290,10,FALSE)</f>
        <v>18604.946</v>
      </c>
      <c r="AS50">
        <f>VLOOKUP($B50,'MEDIUM VARIANT'!$C$18:$AE$290,11,FALSE)</f>
        <v>18733.621999999999</v>
      </c>
      <c r="AT50">
        <f>VLOOKUP($B50,'MEDIUM VARIANT'!$C$18:$AE$290,12,FALSE)</f>
        <v>18858.776999999998</v>
      </c>
      <c r="AU50">
        <f>VLOOKUP($B50,'MEDIUM VARIANT'!$C$18:$AE$290,13,FALSE)</f>
        <v>18980.612000000001</v>
      </c>
      <c r="AV50">
        <f>VLOOKUP($B50,'MEDIUM VARIANT'!$C$18:$AE$290,14,FALSE)</f>
        <v>19099.237000000001</v>
      </c>
      <c r="AW50">
        <f>VLOOKUP($B50,'MEDIUM VARIANT'!$C$18:$AE$290,15,FALSE)</f>
        <v>19214.669000000002</v>
      </c>
      <c r="AX50">
        <f>VLOOKUP($B50,'MEDIUM VARIANT'!$C$18:$AE$290,16,FALSE)</f>
        <v>19326.71</v>
      </c>
      <c r="AY50">
        <f>VLOOKUP($B50,'MEDIUM VARIANT'!$C$18:$AE$290,17,FALSE)</f>
        <v>19434.879000000001</v>
      </c>
      <c r="AZ50">
        <f>VLOOKUP($B50,'MEDIUM VARIANT'!$C$18:$AE$290,18,FALSE)</f>
        <v>19538.563999999998</v>
      </c>
      <c r="BA50">
        <f>VLOOKUP($B50,'MEDIUM VARIANT'!$C$18:$AE$290,19,FALSE)</f>
        <v>19637.321</v>
      </c>
      <c r="BB50">
        <f>VLOOKUP($B50,'MEDIUM VARIANT'!$C$18:$AE$290,20,FALSE)</f>
        <v>19730.966</v>
      </c>
      <c r="BC50">
        <f>VLOOKUP($B50,'MEDIUM VARIANT'!$C$18:$AE$290,21,FALSE)</f>
        <v>19819.612000000001</v>
      </c>
      <c r="BD50">
        <f>VLOOKUP($B50,'MEDIUM VARIANT'!$C$18:$AE$290,22,FALSE)</f>
        <v>19903.548999999999</v>
      </c>
      <c r="BE50">
        <f>VLOOKUP($B50,'MEDIUM VARIANT'!$C$18:$AE$290,23,FALSE)</f>
        <v>19983.218000000001</v>
      </c>
      <c r="BF50">
        <f>VLOOKUP($B50,'MEDIUM VARIANT'!$C$18:$AE$290,24,FALSE)</f>
        <v>20058.956999999999</v>
      </c>
      <c r="BG50">
        <f>VLOOKUP($B50,'MEDIUM VARIANT'!$C$18:$AE$290,25,FALSE)</f>
        <v>20130.835999999999</v>
      </c>
      <c r="BH50">
        <f>VLOOKUP($B50,'MEDIUM VARIANT'!$C$18:$AE$290,26,FALSE)</f>
        <v>20198.771000000001</v>
      </c>
      <c r="BI50">
        <f>VLOOKUP($B50,'MEDIUM VARIANT'!$C$18:$AE$290,27,FALSE)</f>
        <v>20262.746999999999</v>
      </c>
      <c r="BJ50">
        <f>VLOOKUP($B50,'MEDIUM VARIANT'!$C$18:$AE$290,28,FALSE)</f>
        <v>20322.7</v>
      </c>
      <c r="BK50">
        <f>VLOOKUP($B50,'MEDIUM VARIANT'!$C$18:$AE$290,29,FALSE)</f>
        <v>20378.603999999999</v>
      </c>
      <c r="BL50">
        <f>VLOOKUP($B50,'MEDIUM VARIANT'!$C$18:$AE$290,29,FALSE)</f>
        <v>20378.603999999999</v>
      </c>
      <c r="BM50">
        <f>VLOOKUP($B50,'MEDIUM VARIANT'!$C$18:$AE$290,29,FALSE)</f>
        <v>20378.603999999999</v>
      </c>
      <c r="BN50">
        <f>VLOOKUP($B50,'MEDIUM VARIANT'!$C$18:$AE$290,29,FALSE)</f>
        <v>20378.603999999999</v>
      </c>
      <c r="BO50">
        <f>VLOOKUP($B50,'MEDIUM VARIANT'!$C$18:$AE$290,29,FALSE)</f>
        <v>20378.603999999999</v>
      </c>
      <c r="BP50">
        <f>VLOOKUP($B50,'MEDIUM VARIANT'!$C$18:$AE$290,29,FALSE)</f>
        <v>20378.603999999999</v>
      </c>
      <c r="BQ50">
        <f>VLOOKUP($B50,'MEDIUM VARIANT'!$C$18:$AE$290,29,FALSE)</f>
        <v>20378.603999999999</v>
      </c>
      <c r="BR50">
        <f>VLOOKUP($B50,'MEDIUM VARIANT'!$C$18:$AE$290,29,FALSE)</f>
        <v>20378.603999999999</v>
      </c>
      <c r="BS50">
        <f>VLOOKUP($B50,'MEDIUM VARIANT'!$C$18:$AE$290,29,FALSE)</f>
        <v>20378.603999999999</v>
      </c>
      <c r="BT50">
        <f>VLOOKUP($B50,'MEDIUM VARIANT'!$C$18:$AE$290,29,FALSE)</f>
        <v>20378.603999999999</v>
      </c>
      <c r="BU50">
        <f>VLOOKUP($B50,'MEDIUM VARIANT'!$C$18:$AE$290,29,FALSE)</f>
        <v>20378.603999999999</v>
      </c>
    </row>
    <row r="51" spans="1:73" ht="11.4" x14ac:dyDescent="0.2">
      <c r="A51" t="str">
        <f>VLOOKUP(B51,Codes_ISO!A$2:C$270,3,FALSE)</f>
        <v>CN</v>
      </c>
      <c r="B51" s="3" t="s">
        <v>141</v>
      </c>
      <c r="C51" s="22">
        <f>VLOOKUP($B51,ESTIMATES!$C$18:$BS$290,34,FALSE)</f>
        <v>993877.31</v>
      </c>
      <c r="D51" s="22">
        <f>VLOOKUP($B51,ESTIMATES!$C$18:$BS$290,35,FALSE)</f>
        <v>1008000.152</v>
      </c>
      <c r="E51" s="22">
        <f>VLOOKUP($B51,ESTIMATES!$C$18:$BS$290,36,FALSE)</f>
        <v>1022253.3959999999</v>
      </c>
      <c r="F51" s="22">
        <f>VLOOKUP($B51,ESTIMATES!$C$18:$BS$290,37,FALSE)</f>
        <v>1037123.834</v>
      </c>
      <c r="G51" s="22">
        <f>VLOOKUP($B51,ESTIMATES!$C$18:$BS$290,38,FALSE)</f>
        <v>1053210.7350000001</v>
      </c>
      <c r="H51" s="22">
        <f>VLOOKUP($B51,ESTIMATES!$C$18:$BS$290,39,FALSE)</f>
        <v>1070863.389</v>
      </c>
      <c r="I51" s="22">
        <f>VLOOKUP($B51,ESTIMATES!$C$18:$BS$290,40,FALSE)</f>
        <v>1090348.0560000001</v>
      </c>
      <c r="J51" s="22">
        <f>VLOOKUP($B51,ESTIMATES!$C$18:$BS$290,41,FALSE)</f>
        <v>1111341.7250000001</v>
      </c>
      <c r="K51" s="22">
        <f>VLOOKUP($B51,ESTIMATES!$C$18:$BS$290,42,FALSE)</f>
        <v>1132866.344</v>
      </c>
      <c r="L51" s="22">
        <f>VLOOKUP($B51,ESTIMATES!$C$18:$BS$290,43,FALSE)</f>
        <v>1153565.8940000001</v>
      </c>
      <c r="M51" s="22">
        <f>VLOOKUP($B51,ESTIMATES!$C$18:$BS$290,44,FALSE)</f>
        <v>1172445.2</v>
      </c>
      <c r="N51" s="22">
        <f>VLOOKUP($B51,ESTIMATES!$C$18:$BS$290,45,FALSE)</f>
        <v>1189183.5220000001</v>
      </c>
      <c r="O51" s="22">
        <f>VLOOKUP($B51,ESTIMATES!$C$18:$BS$290,46,FALSE)</f>
        <v>1204003.9010000001</v>
      </c>
      <c r="P51" s="22">
        <f>VLOOKUP($B51,ESTIMATES!$C$18:$BS$290,47,FALSE)</f>
        <v>1217129.1329999999</v>
      </c>
      <c r="Q51" s="22">
        <f>VLOOKUP($B51,ESTIMATES!$C$18:$BS$290,48,FALSE)</f>
        <v>1228991.932</v>
      </c>
      <c r="R51" s="22">
        <f>VLOOKUP($B51,ESTIMATES!$C$18:$BS$290,49,FALSE)</f>
        <v>1239940.004</v>
      </c>
      <c r="S51" s="22">
        <f>VLOOKUP($B51,ESTIMATES!$C$18:$BS$290,50,FALSE)</f>
        <v>1249981.4410000001</v>
      </c>
      <c r="T51" s="22">
        <f>VLOOKUP($B51,ESTIMATES!$C$18:$BS$290,51,FALSE)</f>
        <v>1259066.9739999999</v>
      </c>
      <c r="U51" s="22">
        <f>VLOOKUP($B51,ESTIMATES!$C$18:$BS$290,52,FALSE)</f>
        <v>1267441.503</v>
      </c>
      <c r="V51" s="22">
        <f>VLOOKUP($B51,ESTIMATES!$C$18:$BS$290,53,FALSE)</f>
        <v>1275406.699</v>
      </c>
      <c r="W51" s="22">
        <f>VLOOKUP($B51,ESTIMATES!$C$18:$BS$290,54,FALSE)</f>
        <v>1283198.97</v>
      </c>
      <c r="X51" s="22">
        <f>VLOOKUP($B51,ESTIMATES!$C$18:$BS$290,55,FALSE)</f>
        <v>1290937.649</v>
      </c>
      <c r="Y51" s="22">
        <f>VLOOKUP($B51,ESTIMATES!$C$18:$BS$290,56,FALSE)</f>
        <v>1298646.577</v>
      </c>
      <c r="Z51" s="22">
        <f>VLOOKUP($B51,ESTIMATES!$C$18:$BS$290,57,FALSE)</f>
        <v>1306343.9110000001</v>
      </c>
      <c r="AA51" s="22">
        <f>VLOOKUP($B51,ESTIMATES!$C$18:$BS$290,58,FALSE)</f>
        <v>1314007.4779999999</v>
      </c>
      <c r="AB51" s="22">
        <f>VLOOKUP($B51,ESTIMATES!$C$18:$BS$290,59,FALSE)</f>
        <v>1321623.49</v>
      </c>
      <c r="AC51" s="22">
        <f>VLOOKUP($B51,ESTIMATES!$C$18:$BS$290,60,FALSE)</f>
        <v>1329209.094</v>
      </c>
      <c r="AD51" s="22">
        <f>VLOOKUP($B51,ESTIMATES!$C$18:$BS$290,61,FALSE)</f>
        <v>1336800.5060000001</v>
      </c>
      <c r="AE51" s="22">
        <f>VLOOKUP($B51,ESTIMATES!$C$18:$BS$290,62,FALSE)</f>
        <v>1344415.227</v>
      </c>
      <c r="AF51" s="22">
        <f>VLOOKUP($B51,ESTIMATES!$C$18:$BS$290,63,FALSE)</f>
        <v>1352068.091</v>
      </c>
      <c r="AG51" s="22">
        <f>VLOOKUP($B51,ESTIMATES!$C$18:$BS$290,64,FALSE)</f>
        <v>1359755.102</v>
      </c>
      <c r="AH51" s="22">
        <f>VLOOKUP($B51,ESTIMATES!$C$18:$BS$290,65,FALSE)</f>
        <v>1367480.264</v>
      </c>
      <c r="AI51" s="22">
        <f>VLOOKUP($B51,ESTIMATES!$C$18:$BS$290,66,FALSE)</f>
        <v>1375198.6189999999</v>
      </c>
      <c r="AJ51" s="22">
        <f>VLOOKUP($B51,ESTIMATES!$C$18:$BS$290,67,FALSE)</f>
        <v>1382793.2120000001</v>
      </c>
      <c r="AK51" s="22">
        <f>VLOOKUP($B51,ESTIMATES!$C$18:$BS$290,68,FALSE)</f>
        <v>1390110.388</v>
      </c>
      <c r="AL51" s="22">
        <f>VLOOKUP($B51,ESTIMATES!$C$18:$BS$290,69,FALSE)</f>
        <v>1397028.5530000001</v>
      </c>
      <c r="AM51">
        <f>VLOOKUP($B51,'MEDIUM VARIANT'!$C$18:$AE$290,5,FALSE)</f>
        <v>1403500.365</v>
      </c>
      <c r="AN51">
        <f>VLOOKUP($B51,'MEDIUM VARIANT'!$C$18:$AE$290,6,FALSE)</f>
        <v>1409517.3970000001</v>
      </c>
      <c r="AO51">
        <f>VLOOKUP($B51,'MEDIUM VARIANT'!$C$18:$AE$290,7,FALSE)</f>
        <v>1415045.9280000001</v>
      </c>
      <c r="AP51">
        <f>VLOOKUP($B51,'MEDIUM VARIANT'!$C$18:$AE$290,8,FALSE)</f>
        <v>1420062.0220000001</v>
      </c>
      <c r="AQ51">
        <f>VLOOKUP($B51,'MEDIUM VARIANT'!$C$18:$AE$290,9,FALSE)</f>
        <v>1424548.2660000001</v>
      </c>
      <c r="AR51">
        <f>VLOOKUP($B51,'MEDIUM VARIANT'!$C$18:$AE$290,10,FALSE)</f>
        <v>1428480.534</v>
      </c>
      <c r="AS51">
        <f>VLOOKUP($B51,'MEDIUM VARIANT'!$C$18:$AE$290,11,FALSE)</f>
        <v>1431849.6510000001</v>
      </c>
      <c r="AT51">
        <f>VLOOKUP($B51,'MEDIUM VARIANT'!$C$18:$AE$290,12,FALSE)</f>
        <v>1434676.1159999999</v>
      </c>
      <c r="AU51">
        <f>VLOOKUP($B51,'MEDIUM VARIANT'!$C$18:$AE$290,13,FALSE)</f>
        <v>1436995.094</v>
      </c>
      <c r="AV51">
        <f>VLOOKUP($B51,'MEDIUM VARIANT'!$C$18:$AE$290,14,FALSE)</f>
        <v>1438835.6969999999</v>
      </c>
      <c r="AW51">
        <f>VLOOKUP($B51,'MEDIUM VARIANT'!$C$18:$AE$290,15,FALSE)</f>
        <v>1440205.3759999999</v>
      </c>
      <c r="AX51">
        <f>VLOOKUP($B51,'MEDIUM VARIANT'!$C$18:$AE$290,16,FALSE)</f>
        <v>1441105.7919999999</v>
      </c>
      <c r="AY51">
        <f>VLOOKUP($B51,'MEDIUM VARIANT'!$C$18:$AE$290,17,FALSE)</f>
        <v>1441555.1429999999</v>
      </c>
      <c r="AZ51">
        <f>VLOOKUP($B51,'MEDIUM VARIANT'!$C$18:$AE$290,18,FALSE)</f>
        <v>1441574.2180000001</v>
      </c>
      <c r="BA51">
        <f>VLOOKUP($B51,'MEDIUM VARIANT'!$C$18:$AE$290,19,FALSE)</f>
        <v>1441181.8130000001</v>
      </c>
      <c r="BB51">
        <f>VLOOKUP($B51,'MEDIUM VARIANT'!$C$18:$AE$290,20,FALSE)</f>
        <v>1440391.65</v>
      </c>
      <c r="BC51">
        <f>VLOOKUP($B51,'MEDIUM VARIANT'!$C$18:$AE$290,21,FALSE)</f>
        <v>1439215.3470000001</v>
      </c>
      <c r="BD51">
        <f>VLOOKUP($B51,'MEDIUM VARIANT'!$C$18:$AE$290,22,FALSE)</f>
        <v>1437667.004</v>
      </c>
      <c r="BE51">
        <f>VLOOKUP($B51,'MEDIUM VARIANT'!$C$18:$AE$290,23,FALSE)</f>
        <v>1435760.4779999999</v>
      </c>
      <c r="BF51">
        <f>VLOOKUP($B51,'MEDIUM VARIANT'!$C$18:$AE$290,24,FALSE)</f>
        <v>1433508.888</v>
      </c>
      <c r="BG51">
        <f>VLOOKUP($B51,'MEDIUM VARIANT'!$C$18:$AE$290,25,FALSE)</f>
        <v>1430922.4979999999</v>
      </c>
      <c r="BH51">
        <f>VLOOKUP($B51,'MEDIUM VARIANT'!$C$18:$AE$290,26,FALSE)</f>
        <v>1428012.1540000001</v>
      </c>
      <c r="BI51">
        <f>VLOOKUP($B51,'MEDIUM VARIANT'!$C$18:$AE$290,27,FALSE)</f>
        <v>1424791.4609999999</v>
      </c>
      <c r="BJ51">
        <f>VLOOKUP($B51,'MEDIUM VARIANT'!$C$18:$AE$290,28,FALSE)</f>
        <v>1421274.537</v>
      </c>
      <c r="BK51">
        <f>VLOOKUP($B51,'MEDIUM VARIANT'!$C$18:$AE$290,29,FALSE)</f>
        <v>1417472.814</v>
      </c>
      <c r="BL51">
        <f>VLOOKUP($B51,'MEDIUM VARIANT'!$C$18:$AE$290,29,FALSE)</f>
        <v>1417472.814</v>
      </c>
      <c r="BM51">
        <f>VLOOKUP($B51,'MEDIUM VARIANT'!$C$18:$AE$290,29,FALSE)</f>
        <v>1417472.814</v>
      </c>
      <c r="BN51">
        <f>VLOOKUP($B51,'MEDIUM VARIANT'!$C$18:$AE$290,29,FALSE)</f>
        <v>1417472.814</v>
      </c>
      <c r="BO51">
        <f>VLOOKUP($B51,'MEDIUM VARIANT'!$C$18:$AE$290,29,FALSE)</f>
        <v>1417472.814</v>
      </c>
      <c r="BP51">
        <f>VLOOKUP($B51,'MEDIUM VARIANT'!$C$18:$AE$290,29,FALSE)</f>
        <v>1417472.814</v>
      </c>
      <c r="BQ51">
        <f>VLOOKUP($B51,'MEDIUM VARIANT'!$C$18:$AE$290,29,FALSE)</f>
        <v>1417472.814</v>
      </c>
      <c r="BR51">
        <f>VLOOKUP($B51,'MEDIUM VARIANT'!$C$18:$AE$290,29,FALSE)</f>
        <v>1417472.814</v>
      </c>
      <c r="BS51">
        <f>VLOOKUP($B51,'MEDIUM VARIANT'!$C$18:$AE$290,29,FALSE)</f>
        <v>1417472.814</v>
      </c>
      <c r="BT51">
        <f>VLOOKUP($B51,'MEDIUM VARIANT'!$C$18:$AE$290,29,FALSE)</f>
        <v>1417472.814</v>
      </c>
      <c r="BU51">
        <f>VLOOKUP($B51,'MEDIUM VARIANT'!$C$18:$AE$290,29,FALSE)</f>
        <v>1417472.814</v>
      </c>
    </row>
    <row r="52" spans="1:73" ht="11.4" hidden="1" x14ac:dyDescent="0.2">
      <c r="A52">
        <f>VLOOKUP(B52,Codes_ISO!A$2:C$270,3,FALSE)</f>
        <v>0</v>
      </c>
      <c r="B52" s="3" t="s">
        <v>142</v>
      </c>
      <c r="C52" s="22">
        <f>VLOOKUP($B52,ESTIMATES!$C$18:$BS$290,34,FALSE)</f>
        <v>4915.4669999999996</v>
      </c>
      <c r="D52" s="22">
        <f>VLOOKUP($B52,ESTIMATES!$C$18:$BS$290,35,FALSE)</f>
        <v>5020.4880000000003</v>
      </c>
      <c r="E52" s="22">
        <f>VLOOKUP($B52,ESTIMATES!$C$18:$BS$290,36,FALSE)</f>
        <v>5107.9089999999997</v>
      </c>
      <c r="F52" s="22">
        <f>VLOOKUP($B52,ESTIMATES!$C$18:$BS$290,37,FALSE)</f>
        <v>5183.9120000000003</v>
      </c>
      <c r="G52" s="22">
        <f>VLOOKUP($B52,ESTIMATES!$C$18:$BS$290,38,FALSE)</f>
        <v>5258.1610000000001</v>
      </c>
      <c r="H52" s="22">
        <f>VLOOKUP($B52,ESTIMATES!$C$18:$BS$290,39,FALSE)</f>
        <v>5337.6220000000003</v>
      </c>
      <c r="I52" s="22">
        <f>VLOOKUP($B52,ESTIMATES!$C$18:$BS$290,40,FALSE)</f>
        <v>5424.5169999999998</v>
      </c>
      <c r="J52" s="22">
        <f>VLOOKUP($B52,ESTIMATES!$C$18:$BS$290,41,FALSE)</f>
        <v>5516.357</v>
      </c>
      <c r="K52" s="22">
        <f>VLOOKUP($B52,ESTIMATES!$C$18:$BS$290,42,FALSE)</f>
        <v>5609.6909999999998</v>
      </c>
      <c r="L52" s="22">
        <f>VLOOKUP($B52,ESTIMATES!$C$18:$BS$290,43,FALSE)</f>
        <v>5699.2209999999995</v>
      </c>
      <c r="M52" s="22">
        <f>VLOOKUP($B52,ESTIMATES!$C$18:$BS$290,44,FALSE)</f>
        <v>5781.4589999999998</v>
      </c>
      <c r="N52" s="22">
        <f>VLOOKUP($B52,ESTIMATES!$C$18:$BS$290,45,FALSE)</f>
        <v>5854.0879999999997</v>
      </c>
      <c r="O52" s="22">
        <f>VLOOKUP($B52,ESTIMATES!$C$18:$BS$290,46,FALSE)</f>
        <v>5919.2889999999998</v>
      </c>
      <c r="P52" s="22">
        <f>VLOOKUP($B52,ESTIMATES!$C$18:$BS$290,47,FALSE)</f>
        <v>5983.3549999999996</v>
      </c>
      <c r="Q52" s="22">
        <f>VLOOKUP($B52,ESTIMATES!$C$18:$BS$290,48,FALSE)</f>
        <v>6055.0860000000002</v>
      </c>
      <c r="R52" s="22">
        <f>VLOOKUP($B52,ESTIMATES!$C$18:$BS$290,49,FALSE)</f>
        <v>6140.1009999999997</v>
      </c>
      <c r="S52" s="22">
        <f>VLOOKUP($B52,ESTIMATES!$C$18:$BS$290,50,FALSE)</f>
        <v>6241.81</v>
      </c>
      <c r="T52" s="22">
        <f>VLOOKUP($B52,ESTIMATES!$C$18:$BS$290,51,FALSE)</f>
        <v>6356.47</v>
      </c>
      <c r="U52" s="22">
        <f>VLOOKUP($B52,ESTIMATES!$C$18:$BS$290,52,FALSE)</f>
        <v>6473.8360000000002</v>
      </c>
      <c r="V52" s="22">
        <f>VLOOKUP($B52,ESTIMATES!$C$18:$BS$290,53,FALSE)</f>
        <v>6579.5640000000003</v>
      </c>
      <c r="W52" s="22">
        <f>VLOOKUP($B52,ESTIMATES!$C$18:$BS$290,54,FALSE)</f>
        <v>6663.6540000000005</v>
      </c>
      <c r="X52" s="22">
        <f>VLOOKUP($B52,ESTIMATES!$C$18:$BS$290,55,FALSE)</f>
        <v>6722.3059999999996</v>
      </c>
      <c r="Y52" s="22">
        <f>VLOOKUP($B52,ESTIMATES!$C$18:$BS$290,56,FALSE)</f>
        <v>6759.491</v>
      </c>
      <c r="Z52" s="22">
        <f>VLOOKUP($B52,ESTIMATES!$C$18:$BS$290,57,FALSE)</f>
        <v>6782.5709999999999</v>
      </c>
      <c r="AA52" s="22">
        <f>VLOOKUP($B52,ESTIMATES!$C$18:$BS$290,58,FALSE)</f>
        <v>6802.5969999999998</v>
      </c>
      <c r="AB52" s="22">
        <f>VLOOKUP($B52,ESTIMATES!$C$18:$BS$290,59,FALSE)</f>
        <v>6827.7610000000004</v>
      </c>
      <c r="AC52" s="22">
        <f>VLOOKUP($B52,ESTIMATES!$C$18:$BS$290,60,FALSE)</f>
        <v>6860.3760000000002</v>
      </c>
      <c r="AD52" s="22">
        <f>VLOOKUP($B52,ESTIMATES!$C$18:$BS$290,61,FALSE)</f>
        <v>6898.3969999999999</v>
      </c>
      <c r="AE52" s="22">
        <f>VLOOKUP($B52,ESTIMATES!$C$18:$BS$290,62,FALSE)</f>
        <v>6940.3230000000003</v>
      </c>
      <c r="AF52" s="22">
        <f>VLOOKUP($B52,ESTIMATES!$C$18:$BS$290,63,FALSE)</f>
        <v>6983.2719999999999</v>
      </c>
      <c r="AG52" s="22">
        <f>VLOOKUP($B52,ESTIMATES!$C$18:$BS$290,64,FALSE)</f>
        <v>7025.2209999999995</v>
      </c>
      <c r="AH52" s="22">
        <f>VLOOKUP($B52,ESTIMATES!$C$18:$BS$290,65,FALSE)</f>
        <v>7065.8149999999996</v>
      </c>
      <c r="AI52" s="22">
        <f>VLOOKUP($B52,ESTIMATES!$C$18:$BS$290,66,FALSE)</f>
        <v>7106.3990000000003</v>
      </c>
      <c r="AJ52" s="22">
        <f>VLOOKUP($B52,ESTIMATES!$C$18:$BS$290,67,FALSE)</f>
        <v>7148.5709999999999</v>
      </c>
      <c r="AK52" s="22">
        <f>VLOOKUP($B52,ESTIMATES!$C$18:$BS$290,68,FALSE)</f>
        <v>7194.5630000000001</v>
      </c>
      <c r="AL52" s="22">
        <f>VLOOKUP($B52,ESTIMATES!$C$18:$BS$290,69,FALSE)</f>
        <v>7245.701</v>
      </c>
      <c r="AM52">
        <f>VLOOKUP($B52,'MEDIUM VARIANT'!$C$18:$AE$290,5,FALSE)</f>
        <v>7302.8429999999998</v>
      </c>
      <c r="AN52">
        <f>VLOOKUP($B52,'MEDIUM VARIANT'!$C$18:$AE$290,6,FALSE)</f>
        <v>7364.8829999999998</v>
      </c>
      <c r="AO52">
        <f>VLOOKUP($B52,'MEDIUM VARIANT'!$C$18:$AE$290,7,FALSE)</f>
        <v>7428.8869999999997</v>
      </c>
      <c r="AP52">
        <f>VLOOKUP($B52,'MEDIUM VARIANT'!$C$18:$AE$290,8,FALSE)</f>
        <v>7490.7759999999998</v>
      </c>
      <c r="AQ52">
        <f>VLOOKUP($B52,'MEDIUM VARIANT'!$C$18:$AE$290,9,FALSE)</f>
        <v>7547.652</v>
      </c>
      <c r="AR52">
        <f>VLOOKUP($B52,'MEDIUM VARIANT'!$C$18:$AE$290,10,FALSE)</f>
        <v>7598.1890000000003</v>
      </c>
      <c r="AS52">
        <f>VLOOKUP($B52,'MEDIUM VARIANT'!$C$18:$AE$290,11,FALSE)</f>
        <v>7643.2560000000003</v>
      </c>
      <c r="AT52">
        <f>VLOOKUP($B52,'MEDIUM VARIANT'!$C$18:$AE$290,12,FALSE)</f>
        <v>7684.8010000000004</v>
      </c>
      <c r="AU52">
        <f>VLOOKUP($B52,'MEDIUM VARIANT'!$C$18:$AE$290,13,FALSE)</f>
        <v>7725.8590000000004</v>
      </c>
      <c r="AV52">
        <f>VLOOKUP($B52,'MEDIUM VARIANT'!$C$18:$AE$290,14,FALSE)</f>
        <v>7768.51</v>
      </c>
      <c r="AW52">
        <f>VLOOKUP($B52,'MEDIUM VARIANT'!$C$18:$AE$290,15,FALSE)</f>
        <v>7813.3040000000001</v>
      </c>
      <c r="AX52">
        <f>VLOOKUP($B52,'MEDIUM VARIANT'!$C$18:$AE$290,16,FALSE)</f>
        <v>7859.2139999999999</v>
      </c>
      <c r="AY52">
        <f>VLOOKUP($B52,'MEDIUM VARIANT'!$C$18:$AE$290,17,FALSE)</f>
        <v>7904.81</v>
      </c>
      <c r="AZ52">
        <f>VLOOKUP($B52,'MEDIUM VARIANT'!$C$18:$AE$290,18,FALSE)</f>
        <v>7947.9949999999999</v>
      </c>
      <c r="BA52">
        <f>VLOOKUP($B52,'MEDIUM VARIANT'!$C$18:$AE$290,19,FALSE)</f>
        <v>7987.2489999999998</v>
      </c>
      <c r="BB52">
        <f>VLOOKUP($B52,'MEDIUM VARIANT'!$C$18:$AE$290,20,FALSE)</f>
        <v>8022.1959999999999</v>
      </c>
      <c r="BC52">
        <f>VLOOKUP($B52,'MEDIUM VARIANT'!$C$18:$AE$290,21,FALSE)</f>
        <v>8053.2539999999999</v>
      </c>
      <c r="BD52">
        <f>VLOOKUP($B52,'MEDIUM VARIANT'!$C$18:$AE$290,22,FALSE)</f>
        <v>8080.7030000000004</v>
      </c>
      <c r="BE52">
        <f>VLOOKUP($B52,'MEDIUM VARIANT'!$C$18:$AE$290,23,FALSE)</f>
        <v>8105.05</v>
      </c>
      <c r="BF52">
        <f>VLOOKUP($B52,'MEDIUM VARIANT'!$C$18:$AE$290,24,FALSE)</f>
        <v>8126.741</v>
      </c>
      <c r="BG52">
        <f>VLOOKUP($B52,'MEDIUM VARIANT'!$C$18:$AE$290,25,FALSE)</f>
        <v>8145.817</v>
      </c>
      <c r="BH52">
        <f>VLOOKUP($B52,'MEDIUM VARIANT'!$C$18:$AE$290,26,FALSE)</f>
        <v>8162.2460000000001</v>
      </c>
      <c r="BI52">
        <f>VLOOKUP($B52,'MEDIUM VARIANT'!$C$18:$AE$290,27,FALSE)</f>
        <v>8176.3540000000003</v>
      </c>
      <c r="BJ52">
        <f>VLOOKUP($B52,'MEDIUM VARIANT'!$C$18:$AE$290,28,FALSE)</f>
        <v>8188.5110000000004</v>
      </c>
      <c r="BK52">
        <f>VLOOKUP($B52,'MEDIUM VARIANT'!$C$18:$AE$290,29,FALSE)</f>
        <v>8199.0640000000003</v>
      </c>
      <c r="BL52">
        <f>VLOOKUP($B52,'MEDIUM VARIANT'!$C$18:$AE$290,29,FALSE)</f>
        <v>8199.0640000000003</v>
      </c>
      <c r="BM52">
        <f>VLOOKUP($B52,'MEDIUM VARIANT'!$C$18:$AE$290,29,FALSE)</f>
        <v>8199.0640000000003</v>
      </c>
      <c r="BN52">
        <f>VLOOKUP($B52,'MEDIUM VARIANT'!$C$18:$AE$290,29,FALSE)</f>
        <v>8199.0640000000003</v>
      </c>
      <c r="BO52">
        <f>VLOOKUP($B52,'MEDIUM VARIANT'!$C$18:$AE$290,29,FALSE)</f>
        <v>8199.0640000000003</v>
      </c>
      <c r="BP52">
        <f>VLOOKUP($B52,'MEDIUM VARIANT'!$C$18:$AE$290,29,FALSE)</f>
        <v>8199.0640000000003</v>
      </c>
      <c r="BQ52">
        <f>VLOOKUP($B52,'MEDIUM VARIANT'!$C$18:$AE$290,29,FALSE)</f>
        <v>8199.0640000000003</v>
      </c>
      <c r="BR52">
        <f>VLOOKUP($B52,'MEDIUM VARIANT'!$C$18:$AE$290,29,FALSE)</f>
        <v>8199.0640000000003</v>
      </c>
      <c r="BS52">
        <f>VLOOKUP($B52,'MEDIUM VARIANT'!$C$18:$AE$290,29,FALSE)</f>
        <v>8199.0640000000003</v>
      </c>
      <c r="BT52">
        <f>VLOOKUP($B52,'MEDIUM VARIANT'!$C$18:$AE$290,29,FALSE)</f>
        <v>8199.0640000000003</v>
      </c>
      <c r="BU52">
        <f>VLOOKUP($B52,'MEDIUM VARIANT'!$C$18:$AE$290,29,FALSE)</f>
        <v>8199.0640000000003</v>
      </c>
    </row>
    <row r="53" spans="1:73" ht="11.4" hidden="1" x14ac:dyDescent="0.2">
      <c r="A53">
        <f>VLOOKUP(B53,Codes_ISO!A$2:C$270,3,FALSE)</f>
        <v>0</v>
      </c>
      <c r="B53" s="3" t="s">
        <v>143</v>
      </c>
      <c r="C53" s="22">
        <f>VLOOKUP($B53,ESTIMATES!$C$18:$BS$290,34,FALSE)</f>
        <v>238.11799999999999</v>
      </c>
      <c r="D53" s="22">
        <f>VLOOKUP($B53,ESTIMATES!$C$18:$BS$290,35,FALSE)</f>
        <v>243.42699999999999</v>
      </c>
      <c r="E53" s="22">
        <f>VLOOKUP($B53,ESTIMATES!$C$18:$BS$290,36,FALSE)</f>
        <v>251.21899999999999</v>
      </c>
      <c r="F53" s="22">
        <f>VLOOKUP($B53,ESTIMATES!$C$18:$BS$290,37,FALSE)</f>
        <v>260.99700000000001</v>
      </c>
      <c r="G53" s="22">
        <f>VLOOKUP($B53,ESTIMATES!$C$18:$BS$290,38,FALSE)</f>
        <v>271.99299999999999</v>
      </c>
      <c r="H53" s="22">
        <f>VLOOKUP($B53,ESTIMATES!$C$18:$BS$290,39,FALSE)</f>
        <v>283.58100000000002</v>
      </c>
      <c r="I53" s="22">
        <f>VLOOKUP($B53,ESTIMATES!$C$18:$BS$290,40,FALSE)</f>
        <v>295.67700000000002</v>
      </c>
      <c r="J53" s="22">
        <f>VLOOKUP($B53,ESTIMATES!$C$18:$BS$290,41,FALSE)</f>
        <v>308.27499999999998</v>
      </c>
      <c r="K53" s="22">
        <f>VLOOKUP($B53,ESTIMATES!$C$18:$BS$290,42,FALSE)</f>
        <v>320.87700000000001</v>
      </c>
      <c r="L53" s="22">
        <f>VLOOKUP($B53,ESTIMATES!$C$18:$BS$290,43,FALSE)</f>
        <v>332.90100000000001</v>
      </c>
      <c r="M53" s="22">
        <f>VLOOKUP($B53,ESTIMATES!$C$18:$BS$290,44,FALSE)</f>
        <v>343.935</v>
      </c>
      <c r="N53" s="22">
        <f>VLOOKUP($B53,ESTIMATES!$C$18:$BS$290,45,FALSE)</f>
        <v>353.76400000000001</v>
      </c>
      <c r="O53" s="22">
        <f>VLOOKUP($B53,ESTIMATES!$C$18:$BS$290,46,FALSE)</f>
        <v>362.459</v>
      </c>
      <c r="P53" s="22">
        <f>VLOOKUP($B53,ESTIMATES!$C$18:$BS$290,47,FALSE)</f>
        <v>370.34500000000003</v>
      </c>
      <c r="Q53" s="22">
        <f>VLOOKUP($B53,ESTIMATES!$C$18:$BS$290,48,FALSE)</f>
        <v>377.96</v>
      </c>
      <c r="R53" s="22">
        <f>VLOOKUP($B53,ESTIMATES!$C$18:$BS$290,49,FALSE)</f>
        <v>385.68599999999998</v>
      </c>
      <c r="S53" s="22">
        <f>VLOOKUP($B53,ESTIMATES!$C$18:$BS$290,50,FALSE)</f>
        <v>393.56700000000001</v>
      </c>
      <c r="T53" s="22">
        <f>VLOOKUP($B53,ESTIMATES!$C$18:$BS$290,51,FALSE)</f>
        <v>401.56400000000002</v>
      </c>
      <c r="U53" s="22">
        <f>VLOOKUP($B53,ESTIMATES!$C$18:$BS$290,52,FALSE)</f>
        <v>409.83699999999999</v>
      </c>
      <c r="V53" s="22">
        <f>VLOOKUP($B53,ESTIMATES!$C$18:$BS$290,53,FALSE)</f>
        <v>418.60399999999998</v>
      </c>
      <c r="W53" s="22">
        <f>VLOOKUP($B53,ESTIMATES!$C$18:$BS$290,54,FALSE)</f>
        <v>427.97899999999998</v>
      </c>
      <c r="X53" s="22">
        <f>VLOOKUP($B53,ESTIMATES!$C$18:$BS$290,55,FALSE)</f>
        <v>438.08100000000002</v>
      </c>
      <c r="Y53" s="22">
        <f>VLOOKUP($B53,ESTIMATES!$C$18:$BS$290,56,FALSE)</f>
        <v>448.89600000000002</v>
      </c>
      <c r="Z53" s="22">
        <f>VLOOKUP($B53,ESTIMATES!$C$18:$BS$290,57,FALSE)</f>
        <v>460.14699999999999</v>
      </c>
      <c r="AA53" s="22">
        <f>VLOOKUP($B53,ESTIMATES!$C$18:$BS$290,58,FALSE)</f>
        <v>471.45299999999997</v>
      </c>
      <c r="AB53" s="22">
        <f>VLOOKUP($B53,ESTIMATES!$C$18:$BS$290,59,FALSE)</f>
        <v>482.55900000000003</v>
      </c>
      <c r="AC53" s="22">
        <f>VLOOKUP($B53,ESTIMATES!$C$18:$BS$290,60,FALSE)</f>
        <v>493.32</v>
      </c>
      <c r="AD53" s="22">
        <f>VLOOKUP($B53,ESTIMATES!$C$18:$BS$290,61,FALSE)</f>
        <v>503.82299999999998</v>
      </c>
      <c r="AE53" s="22">
        <f>VLOOKUP($B53,ESTIMATES!$C$18:$BS$290,62,FALSE)</f>
        <v>514.34799999999996</v>
      </c>
      <c r="AF53" s="22">
        <f>VLOOKUP($B53,ESTIMATES!$C$18:$BS$290,63,FALSE)</f>
        <v>525.31299999999999</v>
      </c>
      <c r="AG53" s="22">
        <f>VLOOKUP($B53,ESTIMATES!$C$18:$BS$290,64,FALSE)</f>
        <v>536.96900000000005</v>
      </c>
      <c r="AH53" s="22">
        <f>VLOOKUP($B53,ESTIMATES!$C$18:$BS$290,65,FALSE)</f>
        <v>549.43899999999996</v>
      </c>
      <c r="AI53" s="22">
        <f>VLOOKUP($B53,ESTIMATES!$C$18:$BS$290,66,FALSE)</f>
        <v>562.53099999999995</v>
      </c>
      <c r="AJ53" s="22">
        <f>VLOOKUP($B53,ESTIMATES!$C$18:$BS$290,67,FALSE)</f>
        <v>575.84100000000001</v>
      </c>
      <c r="AK53" s="22">
        <f>VLOOKUP($B53,ESTIMATES!$C$18:$BS$290,68,FALSE)</f>
        <v>588.78099999999995</v>
      </c>
      <c r="AL53" s="22">
        <f>VLOOKUP($B53,ESTIMATES!$C$18:$BS$290,69,FALSE)</f>
        <v>600.94200000000001</v>
      </c>
      <c r="AM53">
        <f>VLOOKUP($B53,'MEDIUM VARIANT'!$C$18:$AE$290,5,FALSE)</f>
        <v>612.16700000000003</v>
      </c>
      <c r="AN53">
        <f>VLOOKUP($B53,'MEDIUM VARIANT'!$C$18:$AE$290,6,FALSE)</f>
        <v>622.56700000000001</v>
      </c>
      <c r="AO53">
        <f>VLOOKUP($B53,'MEDIUM VARIANT'!$C$18:$AE$290,7,FALSE)</f>
        <v>632.41800000000001</v>
      </c>
      <c r="AP53">
        <f>VLOOKUP($B53,'MEDIUM VARIANT'!$C$18:$AE$290,8,FALSE)</f>
        <v>642.09</v>
      </c>
      <c r="AQ53">
        <f>VLOOKUP($B53,'MEDIUM VARIANT'!$C$18:$AE$290,9,FALSE)</f>
        <v>651.875</v>
      </c>
      <c r="AR53">
        <f>VLOOKUP($B53,'MEDIUM VARIANT'!$C$18:$AE$290,10,FALSE)</f>
        <v>661.83799999999997</v>
      </c>
      <c r="AS53">
        <f>VLOOKUP($B53,'MEDIUM VARIANT'!$C$18:$AE$290,11,FALSE)</f>
        <v>671.85799999999995</v>
      </c>
      <c r="AT53">
        <f>VLOOKUP($B53,'MEDIUM VARIANT'!$C$18:$AE$290,12,FALSE)</f>
        <v>681.87599999999998</v>
      </c>
      <c r="AU53">
        <f>VLOOKUP($B53,'MEDIUM VARIANT'!$C$18:$AE$290,13,FALSE)</f>
        <v>691.74800000000005</v>
      </c>
      <c r="AV53">
        <f>VLOOKUP($B53,'MEDIUM VARIANT'!$C$18:$AE$290,14,FALSE)</f>
        <v>701.38099999999997</v>
      </c>
      <c r="AW53">
        <f>VLOOKUP($B53,'MEDIUM VARIANT'!$C$18:$AE$290,15,FALSE)</f>
        <v>710.76800000000003</v>
      </c>
      <c r="AX53">
        <f>VLOOKUP($B53,'MEDIUM VARIANT'!$C$18:$AE$290,16,FALSE)</f>
        <v>719.928</v>
      </c>
      <c r="AY53">
        <f>VLOOKUP($B53,'MEDIUM VARIANT'!$C$18:$AE$290,17,FALSE)</f>
        <v>728.851</v>
      </c>
      <c r="AZ53">
        <f>VLOOKUP($B53,'MEDIUM VARIANT'!$C$18:$AE$290,18,FALSE)</f>
        <v>737.51300000000003</v>
      </c>
      <c r="BA53">
        <f>VLOOKUP($B53,'MEDIUM VARIANT'!$C$18:$AE$290,19,FALSE)</f>
        <v>745.90800000000002</v>
      </c>
      <c r="BB53">
        <f>VLOOKUP($B53,'MEDIUM VARIANT'!$C$18:$AE$290,20,FALSE)</f>
        <v>754.01099999999997</v>
      </c>
      <c r="BC53">
        <f>VLOOKUP($B53,'MEDIUM VARIANT'!$C$18:$AE$290,21,FALSE)</f>
        <v>761.85</v>
      </c>
      <c r="BD53">
        <f>VLOOKUP($B53,'MEDIUM VARIANT'!$C$18:$AE$290,22,FALSE)</f>
        <v>769.42399999999998</v>
      </c>
      <c r="BE53">
        <f>VLOOKUP($B53,'MEDIUM VARIANT'!$C$18:$AE$290,23,FALSE)</f>
        <v>776.75599999999997</v>
      </c>
      <c r="BF53">
        <f>VLOOKUP($B53,'MEDIUM VARIANT'!$C$18:$AE$290,24,FALSE)</f>
        <v>783.87699999999995</v>
      </c>
      <c r="BG53">
        <f>VLOOKUP($B53,'MEDIUM VARIANT'!$C$18:$AE$290,25,FALSE)</f>
        <v>790.78399999999999</v>
      </c>
      <c r="BH53">
        <f>VLOOKUP($B53,'MEDIUM VARIANT'!$C$18:$AE$290,26,FALSE)</f>
        <v>797.48900000000003</v>
      </c>
      <c r="BI53">
        <f>VLOOKUP($B53,'MEDIUM VARIANT'!$C$18:$AE$290,27,FALSE)</f>
        <v>804.01599999999996</v>
      </c>
      <c r="BJ53">
        <f>VLOOKUP($B53,'MEDIUM VARIANT'!$C$18:$AE$290,28,FALSE)</f>
        <v>810.40800000000002</v>
      </c>
      <c r="BK53">
        <f>VLOOKUP($B53,'MEDIUM VARIANT'!$C$18:$AE$290,29,FALSE)</f>
        <v>816.67499999999995</v>
      </c>
      <c r="BL53">
        <f>VLOOKUP($B53,'MEDIUM VARIANT'!$C$18:$AE$290,29,FALSE)</f>
        <v>816.67499999999995</v>
      </c>
      <c r="BM53">
        <f>VLOOKUP($B53,'MEDIUM VARIANT'!$C$18:$AE$290,29,FALSE)</f>
        <v>816.67499999999995</v>
      </c>
      <c r="BN53">
        <f>VLOOKUP($B53,'MEDIUM VARIANT'!$C$18:$AE$290,29,FALSE)</f>
        <v>816.67499999999995</v>
      </c>
      <c r="BO53">
        <f>VLOOKUP($B53,'MEDIUM VARIANT'!$C$18:$AE$290,29,FALSE)</f>
        <v>816.67499999999995</v>
      </c>
      <c r="BP53">
        <f>VLOOKUP($B53,'MEDIUM VARIANT'!$C$18:$AE$290,29,FALSE)</f>
        <v>816.67499999999995</v>
      </c>
      <c r="BQ53">
        <f>VLOOKUP($B53,'MEDIUM VARIANT'!$C$18:$AE$290,29,FALSE)</f>
        <v>816.67499999999995</v>
      </c>
      <c r="BR53">
        <f>VLOOKUP($B53,'MEDIUM VARIANT'!$C$18:$AE$290,29,FALSE)</f>
        <v>816.67499999999995</v>
      </c>
      <c r="BS53">
        <f>VLOOKUP($B53,'MEDIUM VARIANT'!$C$18:$AE$290,29,FALSE)</f>
        <v>816.67499999999995</v>
      </c>
      <c r="BT53">
        <f>VLOOKUP($B53,'MEDIUM VARIANT'!$C$18:$AE$290,29,FALSE)</f>
        <v>816.67499999999995</v>
      </c>
      <c r="BU53">
        <f>VLOOKUP($B53,'MEDIUM VARIANT'!$C$18:$AE$290,29,FALSE)</f>
        <v>816.67499999999995</v>
      </c>
    </row>
    <row r="54" spans="1:73" ht="11.4" x14ac:dyDescent="0.2">
      <c r="A54" t="str">
        <f>VLOOKUP(B54,Codes_ISO!A$2:C$270,3,FALSE)</f>
        <v>CO</v>
      </c>
      <c r="B54" s="3" t="s">
        <v>290</v>
      </c>
      <c r="C54" s="22">
        <f>VLOOKUP($B54,ESTIMATES!$C$18:$BS$290,34,FALSE)</f>
        <v>27737.9</v>
      </c>
      <c r="D54" s="22">
        <f>VLOOKUP($B54,ESTIMATES!$C$18:$BS$290,35,FALSE)</f>
        <v>28375.991000000002</v>
      </c>
      <c r="E54" s="22">
        <f>VLOOKUP($B54,ESTIMATES!$C$18:$BS$290,36,FALSE)</f>
        <v>29027.162</v>
      </c>
      <c r="F54" s="22">
        <f>VLOOKUP($B54,ESTIMATES!$C$18:$BS$290,37,FALSE)</f>
        <v>29687.094000000001</v>
      </c>
      <c r="G54" s="22">
        <f>VLOOKUP($B54,ESTIMATES!$C$18:$BS$290,38,FALSE)</f>
        <v>30350.085999999999</v>
      </c>
      <c r="H54" s="22">
        <f>VLOOKUP($B54,ESTIMATES!$C$18:$BS$290,39,FALSE)</f>
        <v>31011.687999999998</v>
      </c>
      <c r="I54" s="22">
        <f>VLOOKUP($B54,ESTIMATES!$C$18:$BS$290,40,FALSE)</f>
        <v>31669.776000000002</v>
      </c>
      <c r="J54" s="22">
        <f>VLOOKUP($B54,ESTIMATES!$C$18:$BS$290,41,FALSE)</f>
        <v>32324.325000000001</v>
      </c>
      <c r="K54" s="22">
        <f>VLOOKUP($B54,ESTIMATES!$C$18:$BS$290,42,FALSE)</f>
        <v>32975.535000000003</v>
      </c>
      <c r="L54" s="22">
        <f>VLOOKUP($B54,ESTIMATES!$C$18:$BS$290,43,FALSE)</f>
        <v>33624.444000000003</v>
      </c>
      <c r="M54" s="22">
        <f>VLOOKUP($B54,ESTIMATES!$C$18:$BS$290,44,FALSE)</f>
        <v>34271.565000000002</v>
      </c>
      <c r="N54" s="22">
        <f>VLOOKUP($B54,ESTIMATES!$C$18:$BS$290,45,FALSE)</f>
        <v>34916.766000000003</v>
      </c>
      <c r="O54" s="22">
        <f>VLOOKUP($B54,ESTIMATES!$C$18:$BS$290,46,FALSE)</f>
        <v>35558.682000000001</v>
      </c>
      <c r="P54" s="22">
        <f>VLOOKUP($B54,ESTIMATES!$C$18:$BS$290,47,FALSE)</f>
        <v>36195.167999999998</v>
      </c>
      <c r="Q54" s="22">
        <f>VLOOKUP($B54,ESTIMATES!$C$18:$BS$290,48,FALSE)</f>
        <v>36823.536999999997</v>
      </c>
      <c r="R54" s="22">
        <f>VLOOKUP($B54,ESTIMATES!$C$18:$BS$290,49,FALSE)</f>
        <v>37441.976999999999</v>
      </c>
      <c r="S54" s="22">
        <f>VLOOKUP($B54,ESTIMATES!$C$18:$BS$290,50,FALSE)</f>
        <v>38049.038</v>
      </c>
      <c r="T54" s="22">
        <f>VLOOKUP($B54,ESTIMATES!$C$18:$BS$290,51,FALSE)</f>
        <v>38645.411</v>
      </c>
      <c r="U54" s="22">
        <f>VLOOKUP($B54,ESTIMATES!$C$18:$BS$290,52,FALSE)</f>
        <v>39234.061999999998</v>
      </c>
      <c r="V54" s="22">
        <f>VLOOKUP($B54,ESTIMATES!$C$18:$BS$290,53,FALSE)</f>
        <v>39819.279000000002</v>
      </c>
      <c r="W54" s="22">
        <f>VLOOKUP($B54,ESTIMATES!$C$18:$BS$290,54,FALSE)</f>
        <v>40403.957999999999</v>
      </c>
      <c r="X54" s="22">
        <f>VLOOKUP($B54,ESTIMATES!$C$18:$BS$290,55,FALSE)</f>
        <v>40988.909</v>
      </c>
      <c r="Y54" s="22">
        <f>VLOOKUP($B54,ESTIMATES!$C$18:$BS$290,56,FALSE)</f>
        <v>41572.491000000002</v>
      </c>
      <c r="Z54" s="22">
        <f>VLOOKUP($B54,ESTIMATES!$C$18:$BS$290,57,FALSE)</f>
        <v>42152.150999999998</v>
      </c>
      <c r="AA54" s="22">
        <f>VLOOKUP($B54,ESTIMATES!$C$18:$BS$290,58,FALSE)</f>
        <v>42724.163</v>
      </c>
      <c r="AB54" s="22">
        <f>VLOOKUP($B54,ESTIMATES!$C$18:$BS$290,59,FALSE)</f>
        <v>43285.633999999998</v>
      </c>
      <c r="AC54" s="22">
        <f>VLOOKUP($B54,ESTIMATES!$C$18:$BS$290,60,FALSE)</f>
        <v>43835.722000000002</v>
      </c>
      <c r="AD54" s="22">
        <f>VLOOKUP($B54,ESTIMATES!$C$18:$BS$290,61,FALSE)</f>
        <v>44374.572</v>
      </c>
      <c r="AE54" s="22">
        <f>VLOOKUP($B54,ESTIMATES!$C$18:$BS$290,62,FALSE)</f>
        <v>44901.544000000002</v>
      </c>
      <c r="AF54" s="22">
        <f>VLOOKUP($B54,ESTIMATES!$C$18:$BS$290,63,FALSE)</f>
        <v>45416.180999999997</v>
      </c>
      <c r="AG54" s="22">
        <f>VLOOKUP($B54,ESTIMATES!$C$18:$BS$290,64,FALSE)</f>
        <v>45918.097000000002</v>
      </c>
      <c r="AH54" s="22">
        <f>VLOOKUP($B54,ESTIMATES!$C$18:$BS$290,65,FALSE)</f>
        <v>46406.646000000001</v>
      </c>
      <c r="AI54" s="22">
        <f>VLOOKUP($B54,ESTIMATES!$C$18:$BS$290,66,FALSE)</f>
        <v>46881.474999999999</v>
      </c>
      <c r="AJ54" s="22">
        <f>VLOOKUP($B54,ESTIMATES!$C$18:$BS$290,67,FALSE)</f>
        <v>47342.981</v>
      </c>
      <c r="AK54" s="22">
        <f>VLOOKUP($B54,ESTIMATES!$C$18:$BS$290,68,FALSE)</f>
        <v>47791.911</v>
      </c>
      <c r="AL54" s="22">
        <f>VLOOKUP($B54,ESTIMATES!$C$18:$BS$290,69,FALSE)</f>
        <v>48228.697</v>
      </c>
      <c r="AM54">
        <f>VLOOKUP($B54,'MEDIUM VARIANT'!$C$18:$AE$290,5,FALSE)</f>
        <v>48653.419000000002</v>
      </c>
      <c r="AN54">
        <f>VLOOKUP($B54,'MEDIUM VARIANT'!$C$18:$AE$290,6,FALSE)</f>
        <v>49065.614999999998</v>
      </c>
      <c r="AO54">
        <f>VLOOKUP($B54,'MEDIUM VARIANT'!$C$18:$AE$290,7,FALSE)</f>
        <v>49464.682999999997</v>
      </c>
      <c r="AP54">
        <f>VLOOKUP($B54,'MEDIUM VARIANT'!$C$18:$AE$290,8,FALSE)</f>
        <v>49849.817999999999</v>
      </c>
      <c r="AQ54">
        <f>VLOOKUP($B54,'MEDIUM VARIANT'!$C$18:$AE$290,9,FALSE)</f>
        <v>50220.411999999997</v>
      </c>
      <c r="AR54">
        <f>VLOOKUP($B54,'MEDIUM VARIANT'!$C$18:$AE$290,10,FALSE)</f>
        <v>50576.195</v>
      </c>
      <c r="AS54">
        <f>VLOOKUP($B54,'MEDIUM VARIANT'!$C$18:$AE$290,11,FALSE)</f>
        <v>50917.275000000001</v>
      </c>
      <c r="AT54">
        <f>VLOOKUP($B54,'MEDIUM VARIANT'!$C$18:$AE$290,12,FALSE)</f>
        <v>51243.819000000003</v>
      </c>
      <c r="AU54">
        <f>VLOOKUP($B54,'MEDIUM VARIANT'!$C$18:$AE$290,13,FALSE)</f>
        <v>51556.137000000002</v>
      </c>
      <c r="AV54">
        <f>VLOOKUP($B54,'MEDIUM VARIANT'!$C$18:$AE$290,14,FALSE)</f>
        <v>51854.482000000004</v>
      </c>
      <c r="AW54">
        <f>VLOOKUP($B54,'MEDIUM VARIANT'!$C$18:$AE$290,15,FALSE)</f>
        <v>52138.832000000002</v>
      </c>
      <c r="AX54">
        <f>VLOOKUP($B54,'MEDIUM VARIANT'!$C$18:$AE$290,16,FALSE)</f>
        <v>52409.061000000002</v>
      </c>
      <c r="AY54">
        <f>VLOOKUP($B54,'MEDIUM VARIANT'!$C$18:$AE$290,17,FALSE)</f>
        <v>52665.091</v>
      </c>
      <c r="AZ54">
        <f>VLOOKUP($B54,'MEDIUM VARIANT'!$C$18:$AE$290,18,FALSE)</f>
        <v>52906.800999999999</v>
      </c>
      <c r="BA54">
        <f>VLOOKUP($B54,'MEDIUM VARIANT'!$C$18:$AE$290,19,FALSE)</f>
        <v>53134.127</v>
      </c>
      <c r="BB54">
        <f>VLOOKUP($B54,'MEDIUM VARIANT'!$C$18:$AE$290,20,FALSE)</f>
        <v>53347.082999999999</v>
      </c>
      <c r="BC54">
        <f>VLOOKUP($B54,'MEDIUM VARIANT'!$C$18:$AE$290,21,FALSE)</f>
        <v>53545.678</v>
      </c>
      <c r="BD54">
        <f>VLOOKUP($B54,'MEDIUM VARIANT'!$C$18:$AE$290,22,FALSE)</f>
        <v>53729.851999999999</v>
      </c>
      <c r="BE54">
        <f>VLOOKUP($B54,'MEDIUM VARIANT'!$C$18:$AE$290,23,FALSE)</f>
        <v>53899.499000000003</v>
      </c>
      <c r="BF54">
        <f>VLOOKUP($B54,'MEDIUM VARIANT'!$C$18:$AE$290,24,FALSE)</f>
        <v>54054.587</v>
      </c>
      <c r="BG54">
        <f>VLOOKUP($B54,'MEDIUM VARIANT'!$C$18:$AE$290,25,FALSE)</f>
        <v>54195.144</v>
      </c>
      <c r="BH54">
        <f>VLOOKUP($B54,'MEDIUM VARIANT'!$C$18:$AE$290,26,FALSE)</f>
        <v>54321.271000000001</v>
      </c>
      <c r="BI54">
        <f>VLOOKUP($B54,'MEDIUM VARIANT'!$C$18:$AE$290,27,FALSE)</f>
        <v>54433.150999999998</v>
      </c>
      <c r="BJ54">
        <f>VLOOKUP($B54,'MEDIUM VARIANT'!$C$18:$AE$290,28,FALSE)</f>
        <v>54531.025000000001</v>
      </c>
      <c r="BK54">
        <f>VLOOKUP($B54,'MEDIUM VARIANT'!$C$18:$AE$290,29,FALSE)</f>
        <v>54615.1</v>
      </c>
      <c r="BL54">
        <f>VLOOKUP($B54,'MEDIUM VARIANT'!$C$18:$AE$290,29,FALSE)</f>
        <v>54615.1</v>
      </c>
      <c r="BM54">
        <f>VLOOKUP($B54,'MEDIUM VARIANT'!$C$18:$AE$290,29,FALSE)</f>
        <v>54615.1</v>
      </c>
      <c r="BN54">
        <f>VLOOKUP($B54,'MEDIUM VARIANT'!$C$18:$AE$290,29,FALSE)</f>
        <v>54615.1</v>
      </c>
      <c r="BO54">
        <f>VLOOKUP($B54,'MEDIUM VARIANT'!$C$18:$AE$290,29,FALSE)</f>
        <v>54615.1</v>
      </c>
      <c r="BP54">
        <f>VLOOKUP($B54,'MEDIUM VARIANT'!$C$18:$AE$290,29,FALSE)</f>
        <v>54615.1</v>
      </c>
      <c r="BQ54">
        <f>VLOOKUP($B54,'MEDIUM VARIANT'!$C$18:$AE$290,29,FALSE)</f>
        <v>54615.1</v>
      </c>
      <c r="BR54">
        <f>VLOOKUP($B54,'MEDIUM VARIANT'!$C$18:$AE$290,29,FALSE)</f>
        <v>54615.1</v>
      </c>
      <c r="BS54">
        <f>VLOOKUP($B54,'MEDIUM VARIANT'!$C$18:$AE$290,29,FALSE)</f>
        <v>54615.1</v>
      </c>
      <c r="BT54">
        <f>VLOOKUP($B54,'MEDIUM VARIANT'!$C$18:$AE$290,29,FALSE)</f>
        <v>54615.1</v>
      </c>
      <c r="BU54">
        <f>VLOOKUP($B54,'MEDIUM VARIANT'!$C$18:$AE$290,29,FALSE)</f>
        <v>54615.1</v>
      </c>
    </row>
    <row r="55" spans="1:73" ht="11.4" x14ac:dyDescent="0.2">
      <c r="A55" t="str">
        <f>VLOOKUP(B55,Codes_ISO!A$2:C$270,3,FALSE)</f>
        <v>KM</v>
      </c>
      <c r="B55" s="3" t="s">
        <v>79</v>
      </c>
      <c r="C55" s="22">
        <f>VLOOKUP($B55,ESTIMATES!$C$18:$BS$290,34,FALSE)</f>
        <v>307.82900000000001</v>
      </c>
      <c r="D55" s="22">
        <f>VLOOKUP($B55,ESTIMATES!$C$18:$BS$290,35,FALSE)</f>
        <v>317.60599999999999</v>
      </c>
      <c r="E55" s="22">
        <f>VLOOKUP($B55,ESTIMATES!$C$18:$BS$290,36,FALSE)</f>
        <v>326.94600000000003</v>
      </c>
      <c r="F55" s="22">
        <f>VLOOKUP($B55,ESTIMATES!$C$18:$BS$290,37,FALSE)</f>
        <v>336.096</v>
      </c>
      <c r="G55" s="22">
        <f>VLOOKUP($B55,ESTIMATES!$C$18:$BS$290,38,FALSE)</f>
        <v>345.46600000000001</v>
      </c>
      <c r="H55" s="22">
        <f>VLOOKUP($B55,ESTIMATES!$C$18:$BS$290,39,FALSE)</f>
        <v>355.33699999999999</v>
      </c>
      <c r="I55" s="22">
        <f>VLOOKUP($B55,ESTIMATES!$C$18:$BS$290,40,FALSE)</f>
        <v>365.76</v>
      </c>
      <c r="J55" s="22">
        <f>VLOOKUP($B55,ESTIMATES!$C$18:$BS$290,41,FALSE)</f>
        <v>376.654</v>
      </c>
      <c r="K55" s="22">
        <f>VLOOKUP($B55,ESTIMATES!$C$18:$BS$290,42,FALSE)</f>
        <v>387.96300000000002</v>
      </c>
      <c r="L55" s="22">
        <f>VLOOKUP($B55,ESTIMATES!$C$18:$BS$290,43,FALSE)</f>
        <v>399.63200000000001</v>
      </c>
      <c r="M55" s="22">
        <f>VLOOKUP($B55,ESTIMATES!$C$18:$BS$290,44,FALSE)</f>
        <v>411.59399999999999</v>
      </c>
      <c r="N55" s="22">
        <f>VLOOKUP($B55,ESTIMATES!$C$18:$BS$290,45,FALSE)</f>
        <v>423.87200000000001</v>
      </c>
      <c r="O55" s="22">
        <f>VLOOKUP($B55,ESTIMATES!$C$18:$BS$290,46,FALSE)</f>
        <v>436.44799999999998</v>
      </c>
      <c r="P55" s="22">
        <f>VLOOKUP($B55,ESTIMATES!$C$18:$BS$290,47,FALSE)</f>
        <v>449.274</v>
      </c>
      <c r="Q55" s="22">
        <f>VLOOKUP($B55,ESTIMATES!$C$18:$BS$290,48,FALSE)</f>
        <v>462.27699999999999</v>
      </c>
      <c r="R55" s="22">
        <f>VLOOKUP($B55,ESTIMATES!$C$18:$BS$290,49,FALSE)</f>
        <v>475.39400000000001</v>
      </c>
      <c r="S55" s="22">
        <f>VLOOKUP($B55,ESTIMATES!$C$18:$BS$290,50,FALSE)</f>
        <v>488.62700000000001</v>
      </c>
      <c r="T55" s="22">
        <f>VLOOKUP($B55,ESTIMATES!$C$18:$BS$290,51,FALSE)</f>
        <v>501.95299999999997</v>
      </c>
      <c r="U55" s="22">
        <f>VLOOKUP($B55,ESTIMATES!$C$18:$BS$290,52,FALSE)</f>
        <v>515.38499999999999</v>
      </c>
      <c r="V55" s="22">
        <f>VLOOKUP($B55,ESTIMATES!$C$18:$BS$290,53,FALSE)</f>
        <v>528.84799999999996</v>
      </c>
      <c r="W55" s="22">
        <f>VLOOKUP($B55,ESTIMATES!$C$18:$BS$290,54,FALSE)</f>
        <v>542.35699999999997</v>
      </c>
      <c r="X55" s="22">
        <f>VLOOKUP($B55,ESTIMATES!$C$18:$BS$290,55,FALSE)</f>
        <v>555.88800000000003</v>
      </c>
      <c r="Y55" s="22">
        <f>VLOOKUP($B55,ESTIMATES!$C$18:$BS$290,56,FALSE)</f>
        <v>569.47900000000004</v>
      </c>
      <c r="Z55" s="22">
        <f>VLOOKUP($B55,ESTIMATES!$C$18:$BS$290,57,FALSE)</f>
        <v>583.21100000000001</v>
      </c>
      <c r="AA55" s="22">
        <f>VLOOKUP($B55,ESTIMATES!$C$18:$BS$290,58,FALSE)</f>
        <v>597.22799999999995</v>
      </c>
      <c r="AB55" s="22">
        <f>VLOOKUP($B55,ESTIMATES!$C$18:$BS$290,59,FALSE)</f>
        <v>611.62699999999995</v>
      </c>
      <c r="AC55" s="22">
        <f>VLOOKUP($B55,ESTIMATES!$C$18:$BS$290,60,FALSE)</f>
        <v>626.42499999999995</v>
      </c>
      <c r="AD55" s="22">
        <f>VLOOKUP($B55,ESTIMATES!$C$18:$BS$290,61,FALSE)</f>
        <v>641.62</v>
      </c>
      <c r="AE55" s="22">
        <f>VLOOKUP($B55,ESTIMATES!$C$18:$BS$290,62,FALSE)</f>
        <v>657.22900000000004</v>
      </c>
      <c r="AF55" s="22">
        <f>VLOOKUP($B55,ESTIMATES!$C$18:$BS$290,63,FALSE)</f>
        <v>673.25199999999995</v>
      </c>
      <c r="AG55" s="22">
        <f>VLOOKUP($B55,ESTIMATES!$C$18:$BS$290,64,FALSE)</f>
        <v>689.69200000000001</v>
      </c>
      <c r="AH55" s="22">
        <f>VLOOKUP($B55,ESTIMATES!$C$18:$BS$290,65,FALSE)</f>
        <v>706.56899999999996</v>
      </c>
      <c r="AI55" s="22">
        <f>VLOOKUP($B55,ESTIMATES!$C$18:$BS$290,66,FALSE)</f>
        <v>723.86800000000005</v>
      </c>
      <c r="AJ55" s="22">
        <f>VLOOKUP($B55,ESTIMATES!$C$18:$BS$290,67,FALSE)</f>
        <v>741.5</v>
      </c>
      <c r="AK55" s="22">
        <f>VLOOKUP($B55,ESTIMATES!$C$18:$BS$290,68,FALSE)</f>
        <v>759.38499999999999</v>
      </c>
      <c r="AL55" s="22">
        <f>VLOOKUP($B55,ESTIMATES!$C$18:$BS$290,69,FALSE)</f>
        <v>777.42399999999998</v>
      </c>
      <c r="AM55">
        <f>VLOOKUP($B55,'MEDIUM VARIANT'!$C$18:$AE$290,5,FALSE)</f>
        <v>795.601</v>
      </c>
      <c r="AN55">
        <f>VLOOKUP($B55,'MEDIUM VARIANT'!$C$18:$AE$290,6,FALSE)</f>
        <v>813.91200000000003</v>
      </c>
      <c r="AO55">
        <f>VLOOKUP($B55,'MEDIUM VARIANT'!$C$18:$AE$290,7,FALSE)</f>
        <v>832.34699999999998</v>
      </c>
      <c r="AP55">
        <f>VLOOKUP($B55,'MEDIUM VARIANT'!$C$18:$AE$290,8,FALSE)</f>
        <v>850.91</v>
      </c>
      <c r="AQ55">
        <f>VLOOKUP($B55,'MEDIUM VARIANT'!$C$18:$AE$290,9,FALSE)</f>
        <v>869.601</v>
      </c>
      <c r="AR55">
        <f>VLOOKUP($B55,'MEDIUM VARIANT'!$C$18:$AE$290,10,FALSE)</f>
        <v>888.40700000000004</v>
      </c>
      <c r="AS55">
        <f>VLOOKUP($B55,'MEDIUM VARIANT'!$C$18:$AE$290,11,FALSE)</f>
        <v>907.30600000000004</v>
      </c>
      <c r="AT55">
        <f>VLOOKUP($B55,'MEDIUM VARIANT'!$C$18:$AE$290,12,FALSE)</f>
        <v>926.31200000000001</v>
      </c>
      <c r="AU55">
        <f>VLOOKUP($B55,'MEDIUM VARIANT'!$C$18:$AE$290,13,FALSE)</f>
        <v>945.40599999999995</v>
      </c>
      <c r="AV55">
        <f>VLOOKUP($B55,'MEDIUM VARIANT'!$C$18:$AE$290,14,FALSE)</f>
        <v>964.59100000000001</v>
      </c>
      <c r="AW55">
        <f>VLOOKUP($B55,'MEDIUM VARIANT'!$C$18:$AE$290,15,FALSE)</f>
        <v>983.86</v>
      </c>
      <c r="AX55">
        <f>VLOOKUP($B55,'MEDIUM VARIANT'!$C$18:$AE$290,16,FALSE)</f>
        <v>1003.211</v>
      </c>
      <c r="AY55">
        <f>VLOOKUP($B55,'MEDIUM VARIANT'!$C$18:$AE$290,17,FALSE)</f>
        <v>1022.641</v>
      </c>
      <c r="AZ55">
        <f>VLOOKUP($B55,'MEDIUM VARIANT'!$C$18:$AE$290,18,FALSE)</f>
        <v>1042.164</v>
      </c>
      <c r="BA55">
        <f>VLOOKUP($B55,'MEDIUM VARIANT'!$C$18:$AE$290,19,FALSE)</f>
        <v>1061.7750000000001</v>
      </c>
      <c r="BB55">
        <f>VLOOKUP($B55,'MEDIUM VARIANT'!$C$18:$AE$290,20,FALSE)</f>
        <v>1081.47</v>
      </c>
      <c r="BC55">
        <f>VLOOKUP($B55,'MEDIUM VARIANT'!$C$18:$AE$290,21,FALSE)</f>
        <v>1101.26</v>
      </c>
      <c r="BD55">
        <f>VLOOKUP($B55,'MEDIUM VARIANT'!$C$18:$AE$290,22,FALSE)</f>
        <v>1121.1189999999999</v>
      </c>
      <c r="BE55">
        <f>VLOOKUP($B55,'MEDIUM VARIANT'!$C$18:$AE$290,23,FALSE)</f>
        <v>1141.0540000000001</v>
      </c>
      <c r="BF55">
        <f>VLOOKUP($B55,'MEDIUM VARIANT'!$C$18:$AE$290,24,FALSE)</f>
        <v>1161.0709999999999</v>
      </c>
      <c r="BG55">
        <f>VLOOKUP($B55,'MEDIUM VARIANT'!$C$18:$AE$290,25,FALSE)</f>
        <v>1181.144</v>
      </c>
      <c r="BH55">
        <f>VLOOKUP($B55,'MEDIUM VARIANT'!$C$18:$AE$290,26,FALSE)</f>
        <v>1201.2840000000001</v>
      </c>
      <c r="BI55">
        <f>VLOOKUP($B55,'MEDIUM VARIANT'!$C$18:$AE$290,27,FALSE)</f>
        <v>1221.4770000000001</v>
      </c>
      <c r="BJ55">
        <f>VLOOKUP($B55,'MEDIUM VARIANT'!$C$18:$AE$290,28,FALSE)</f>
        <v>1241.703</v>
      </c>
      <c r="BK55">
        <f>VLOOKUP($B55,'MEDIUM VARIANT'!$C$18:$AE$290,29,FALSE)</f>
        <v>1261.942</v>
      </c>
      <c r="BL55">
        <f>VLOOKUP($B55,'MEDIUM VARIANT'!$C$18:$AE$290,29,FALSE)</f>
        <v>1261.942</v>
      </c>
      <c r="BM55">
        <f>VLOOKUP($B55,'MEDIUM VARIANT'!$C$18:$AE$290,29,FALSE)</f>
        <v>1261.942</v>
      </c>
      <c r="BN55">
        <f>VLOOKUP($B55,'MEDIUM VARIANT'!$C$18:$AE$290,29,FALSE)</f>
        <v>1261.942</v>
      </c>
      <c r="BO55">
        <f>VLOOKUP($B55,'MEDIUM VARIANT'!$C$18:$AE$290,29,FALSE)</f>
        <v>1261.942</v>
      </c>
      <c r="BP55">
        <f>VLOOKUP($B55,'MEDIUM VARIANT'!$C$18:$AE$290,29,FALSE)</f>
        <v>1261.942</v>
      </c>
      <c r="BQ55">
        <f>VLOOKUP($B55,'MEDIUM VARIANT'!$C$18:$AE$290,29,FALSE)</f>
        <v>1261.942</v>
      </c>
      <c r="BR55">
        <f>VLOOKUP($B55,'MEDIUM VARIANT'!$C$18:$AE$290,29,FALSE)</f>
        <v>1261.942</v>
      </c>
      <c r="BS55">
        <f>VLOOKUP($B55,'MEDIUM VARIANT'!$C$18:$AE$290,29,FALSE)</f>
        <v>1261.942</v>
      </c>
      <c r="BT55">
        <f>VLOOKUP($B55,'MEDIUM VARIANT'!$C$18:$AE$290,29,FALSE)</f>
        <v>1261.942</v>
      </c>
      <c r="BU55">
        <f>VLOOKUP($B55,'MEDIUM VARIANT'!$C$18:$AE$290,29,FALSE)</f>
        <v>1261.942</v>
      </c>
    </row>
    <row r="56" spans="1:73" ht="11.4" x14ac:dyDescent="0.2">
      <c r="A56" t="str">
        <f>VLOOKUP(B56,Codes_ISO!A$2:C$270,3,FALSE)</f>
        <v>CG</v>
      </c>
      <c r="B56" s="3" t="s">
        <v>103</v>
      </c>
      <c r="C56" s="22">
        <f>VLOOKUP($B56,ESTIMATES!$C$18:$BS$290,34,FALSE)</f>
        <v>1839.9349999999999</v>
      </c>
      <c r="D56" s="22">
        <f>VLOOKUP($B56,ESTIMATES!$C$18:$BS$290,35,FALSE)</f>
        <v>1894.6759999999999</v>
      </c>
      <c r="E56" s="22">
        <f>VLOOKUP($B56,ESTIMATES!$C$18:$BS$290,36,FALSE)</f>
        <v>1951.1949999999999</v>
      </c>
      <c r="F56" s="22">
        <f>VLOOKUP($B56,ESTIMATES!$C$18:$BS$290,37,FALSE)</f>
        <v>2009.165</v>
      </c>
      <c r="G56" s="22">
        <f>VLOOKUP($B56,ESTIMATES!$C$18:$BS$290,38,FALSE)</f>
        <v>2068.1320000000001</v>
      </c>
      <c r="H56" s="22">
        <f>VLOOKUP($B56,ESTIMATES!$C$18:$BS$290,39,FALSE)</f>
        <v>2127.77</v>
      </c>
      <c r="I56" s="22">
        <f>VLOOKUP($B56,ESTIMATES!$C$18:$BS$290,40,FALSE)</f>
        <v>2188.0459999999998</v>
      </c>
      <c r="J56" s="22">
        <f>VLOOKUP($B56,ESTIMATES!$C$18:$BS$290,41,FALSE)</f>
        <v>2249.1460000000002</v>
      </c>
      <c r="K56" s="22">
        <f>VLOOKUP($B56,ESTIMATES!$C$18:$BS$290,42,FALSE)</f>
        <v>2311.348</v>
      </c>
      <c r="L56" s="22">
        <f>VLOOKUP($B56,ESTIMATES!$C$18:$BS$290,43,FALSE)</f>
        <v>2375.0079999999998</v>
      </c>
      <c r="M56" s="22">
        <f>VLOOKUP($B56,ESTIMATES!$C$18:$BS$290,44,FALSE)</f>
        <v>2440.4569999999999</v>
      </c>
      <c r="N56" s="22">
        <f>VLOOKUP($B56,ESTIMATES!$C$18:$BS$290,45,FALSE)</f>
        <v>2507.7719999999999</v>
      </c>
      <c r="O56" s="22">
        <f>VLOOKUP($B56,ESTIMATES!$C$18:$BS$290,46,FALSE)</f>
        <v>2577.0349999999999</v>
      </c>
      <c r="P56" s="22">
        <f>VLOOKUP($B56,ESTIMATES!$C$18:$BS$290,47,FALSE)</f>
        <v>2648.5070000000001</v>
      </c>
      <c r="Q56" s="22">
        <f>VLOOKUP($B56,ESTIMATES!$C$18:$BS$290,48,FALSE)</f>
        <v>2722.4969999999998</v>
      </c>
      <c r="R56" s="22">
        <f>VLOOKUP($B56,ESTIMATES!$C$18:$BS$290,49,FALSE)</f>
        <v>2799.2550000000001</v>
      </c>
      <c r="S56" s="22">
        <f>VLOOKUP($B56,ESTIMATES!$C$18:$BS$290,50,FALSE)</f>
        <v>2879.2220000000002</v>
      </c>
      <c r="T56" s="22">
        <f>VLOOKUP($B56,ESTIMATES!$C$18:$BS$290,51,FALSE)</f>
        <v>2962.47</v>
      </c>
      <c r="U56" s="22">
        <f>VLOOKUP($B56,ESTIMATES!$C$18:$BS$290,52,FALSE)</f>
        <v>3048.453</v>
      </c>
      <c r="V56" s="22">
        <f>VLOOKUP($B56,ESTIMATES!$C$18:$BS$290,53,FALSE)</f>
        <v>3136.3440000000001</v>
      </c>
      <c r="W56" s="22">
        <f>VLOOKUP($B56,ESTIMATES!$C$18:$BS$290,54,FALSE)</f>
        <v>3225.7269999999999</v>
      </c>
      <c r="X56" s="22">
        <f>VLOOKUP($B56,ESTIMATES!$C$18:$BS$290,55,FALSE)</f>
        <v>3315.806</v>
      </c>
      <c r="Y56" s="22">
        <f>VLOOKUP($B56,ESTIMATES!$C$18:$BS$290,56,FALSE)</f>
        <v>3407.18</v>
      </c>
      <c r="Z56" s="22">
        <f>VLOOKUP($B56,ESTIMATES!$C$18:$BS$290,57,FALSE)</f>
        <v>3502.5189999999998</v>
      </c>
      <c r="AA56" s="22">
        <f>VLOOKUP($B56,ESTIMATES!$C$18:$BS$290,58,FALSE)</f>
        <v>3605.4389999999999</v>
      </c>
      <c r="AB56" s="22">
        <f>VLOOKUP($B56,ESTIMATES!$C$18:$BS$290,59,FALSE)</f>
        <v>3718.2429999999999</v>
      </c>
      <c r="AC56" s="22">
        <f>VLOOKUP($B56,ESTIMATES!$C$18:$BS$290,60,FALSE)</f>
        <v>3842.3649999999998</v>
      </c>
      <c r="AD56" s="22">
        <f>VLOOKUP($B56,ESTIMATES!$C$18:$BS$290,61,FALSE)</f>
        <v>3976.2460000000001</v>
      </c>
      <c r="AE56" s="22">
        <f>VLOOKUP($B56,ESTIMATES!$C$18:$BS$290,62,FALSE)</f>
        <v>4115.4350000000004</v>
      </c>
      <c r="AF56" s="22">
        <f>VLOOKUP($B56,ESTIMATES!$C$18:$BS$290,63,FALSE)</f>
        <v>4253.7120000000004</v>
      </c>
      <c r="AG56" s="22">
        <f>VLOOKUP($B56,ESTIMATES!$C$18:$BS$290,64,FALSE)</f>
        <v>4386.6930000000002</v>
      </c>
      <c r="AH56" s="22">
        <f>VLOOKUP($B56,ESTIMATES!$C$18:$BS$290,65,FALSE)</f>
        <v>4512.7299999999996</v>
      </c>
      <c r="AI56" s="22">
        <f>VLOOKUP($B56,ESTIMATES!$C$18:$BS$290,66,FALSE)</f>
        <v>4633.3630000000003</v>
      </c>
      <c r="AJ56" s="22">
        <f>VLOOKUP($B56,ESTIMATES!$C$18:$BS$290,67,FALSE)</f>
        <v>4751.393</v>
      </c>
      <c r="AK56" s="22">
        <f>VLOOKUP($B56,ESTIMATES!$C$18:$BS$290,68,FALSE)</f>
        <v>4871.1009999999997</v>
      </c>
      <c r="AL56" s="22">
        <f>VLOOKUP($B56,ESTIMATES!$C$18:$BS$290,69,FALSE)</f>
        <v>4995.6480000000001</v>
      </c>
      <c r="AM56">
        <f>VLOOKUP($B56,'MEDIUM VARIANT'!$C$18:$AE$290,5,FALSE)</f>
        <v>5125.8209999999999</v>
      </c>
      <c r="AN56">
        <f>VLOOKUP($B56,'MEDIUM VARIANT'!$C$18:$AE$290,6,FALSE)</f>
        <v>5260.75</v>
      </c>
      <c r="AO56">
        <f>VLOOKUP($B56,'MEDIUM VARIANT'!$C$18:$AE$290,7,FALSE)</f>
        <v>5399.8950000000004</v>
      </c>
      <c r="AP56">
        <f>VLOOKUP($B56,'MEDIUM VARIANT'!$C$18:$AE$290,8,FALSE)</f>
        <v>5542.1970000000001</v>
      </c>
      <c r="AQ56">
        <f>VLOOKUP($B56,'MEDIUM VARIANT'!$C$18:$AE$290,9,FALSE)</f>
        <v>5686.9170000000004</v>
      </c>
      <c r="AR56">
        <f>VLOOKUP($B56,'MEDIUM VARIANT'!$C$18:$AE$290,10,FALSE)</f>
        <v>5834.0889999999999</v>
      </c>
      <c r="AS56">
        <f>VLOOKUP($B56,'MEDIUM VARIANT'!$C$18:$AE$290,11,FALSE)</f>
        <v>5984.1890000000003</v>
      </c>
      <c r="AT56">
        <f>VLOOKUP($B56,'MEDIUM VARIANT'!$C$18:$AE$290,12,FALSE)</f>
        <v>6137.5280000000002</v>
      </c>
      <c r="AU56">
        <f>VLOOKUP($B56,'MEDIUM VARIANT'!$C$18:$AE$290,13,FALSE)</f>
        <v>6294.4949999999999</v>
      </c>
      <c r="AV56">
        <f>VLOOKUP($B56,'MEDIUM VARIANT'!$C$18:$AE$290,14,FALSE)</f>
        <v>6455.3729999999996</v>
      </c>
      <c r="AW56">
        <f>VLOOKUP($B56,'MEDIUM VARIANT'!$C$18:$AE$290,15,FALSE)</f>
        <v>6620.2179999999998</v>
      </c>
      <c r="AX56">
        <f>VLOOKUP($B56,'MEDIUM VARIANT'!$C$18:$AE$290,16,FALSE)</f>
        <v>6788.982</v>
      </c>
      <c r="AY56">
        <f>VLOOKUP($B56,'MEDIUM VARIANT'!$C$18:$AE$290,17,FALSE)</f>
        <v>6961.6809999999996</v>
      </c>
      <c r="AZ56">
        <f>VLOOKUP($B56,'MEDIUM VARIANT'!$C$18:$AE$290,18,FALSE)</f>
        <v>7138.3280000000004</v>
      </c>
      <c r="BA56">
        <f>VLOOKUP($B56,'MEDIUM VARIANT'!$C$18:$AE$290,19,FALSE)</f>
        <v>7318.8869999999997</v>
      </c>
      <c r="BB56">
        <f>VLOOKUP($B56,'MEDIUM VARIANT'!$C$18:$AE$290,20,FALSE)</f>
        <v>7503.3379999999997</v>
      </c>
      <c r="BC56">
        <f>VLOOKUP($B56,'MEDIUM VARIANT'!$C$18:$AE$290,21,FALSE)</f>
        <v>7691.5839999999998</v>
      </c>
      <c r="BD56">
        <f>VLOOKUP($B56,'MEDIUM VARIANT'!$C$18:$AE$290,22,FALSE)</f>
        <v>7883.415</v>
      </c>
      <c r="BE56">
        <f>VLOOKUP($B56,'MEDIUM VARIANT'!$C$18:$AE$290,23,FALSE)</f>
        <v>8078.5860000000002</v>
      </c>
      <c r="BF56">
        <f>VLOOKUP($B56,'MEDIUM VARIANT'!$C$18:$AE$290,24,FALSE)</f>
        <v>8276.8449999999993</v>
      </c>
      <c r="BG56">
        <f>VLOOKUP($B56,'MEDIUM VARIANT'!$C$18:$AE$290,25,FALSE)</f>
        <v>8478.0959999999995</v>
      </c>
      <c r="BH56">
        <f>VLOOKUP($B56,'MEDIUM VARIANT'!$C$18:$AE$290,26,FALSE)</f>
        <v>8682.1970000000001</v>
      </c>
      <c r="BI56">
        <f>VLOOKUP($B56,'MEDIUM VARIANT'!$C$18:$AE$290,27,FALSE)</f>
        <v>8888.8639999999996</v>
      </c>
      <c r="BJ56">
        <f>VLOOKUP($B56,'MEDIUM VARIANT'!$C$18:$AE$290,28,FALSE)</f>
        <v>9097.7649999999994</v>
      </c>
      <c r="BK56">
        <f>VLOOKUP($B56,'MEDIUM VARIANT'!$C$18:$AE$290,29,FALSE)</f>
        <v>9308.6280000000006</v>
      </c>
      <c r="BL56">
        <f>VLOOKUP($B56,'MEDIUM VARIANT'!$C$18:$AE$290,29,FALSE)</f>
        <v>9308.6280000000006</v>
      </c>
      <c r="BM56">
        <f>VLOOKUP($B56,'MEDIUM VARIANT'!$C$18:$AE$290,29,FALSE)</f>
        <v>9308.6280000000006</v>
      </c>
      <c r="BN56">
        <f>VLOOKUP($B56,'MEDIUM VARIANT'!$C$18:$AE$290,29,FALSE)</f>
        <v>9308.6280000000006</v>
      </c>
      <c r="BO56">
        <f>VLOOKUP($B56,'MEDIUM VARIANT'!$C$18:$AE$290,29,FALSE)</f>
        <v>9308.6280000000006</v>
      </c>
      <c r="BP56">
        <f>VLOOKUP($B56,'MEDIUM VARIANT'!$C$18:$AE$290,29,FALSE)</f>
        <v>9308.6280000000006</v>
      </c>
      <c r="BQ56">
        <f>VLOOKUP($B56,'MEDIUM VARIANT'!$C$18:$AE$290,29,FALSE)</f>
        <v>9308.6280000000006</v>
      </c>
      <c r="BR56">
        <f>VLOOKUP($B56,'MEDIUM VARIANT'!$C$18:$AE$290,29,FALSE)</f>
        <v>9308.6280000000006</v>
      </c>
      <c r="BS56">
        <f>VLOOKUP($B56,'MEDIUM VARIANT'!$C$18:$AE$290,29,FALSE)</f>
        <v>9308.6280000000006</v>
      </c>
      <c r="BT56">
        <f>VLOOKUP($B56,'MEDIUM VARIANT'!$C$18:$AE$290,29,FALSE)</f>
        <v>9308.6280000000006</v>
      </c>
      <c r="BU56">
        <f>VLOOKUP($B56,'MEDIUM VARIANT'!$C$18:$AE$290,29,FALSE)</f>
        <v>9308.6280000000006</v>
      </c>
    </row>
    <row r="57" spans="1:73" ht="11.4" hidden="1" x14ac:dyDescent="0.2">
      <c r="A57" t="str">
        <f>VLOOKUP(B57,Codes_ISO!A$2:C$270,3,FALSE)</f>
        <v/>
      </c>
      <c r="B57" s="3" t="s">
        <v>324</v>
      </c>
      <c r="C57" s="22">
        <f>VLOOKUP($B57,ESTIMATES!$C$18:$BS$290,34,FALSE)</f>
        <v>17.638000000000002</v>
      </c>
      <c r="D57" s="22">
        <f>VLOOKUP($B57,ESTIMATES!$C$18:$BS$290,35,FALSE)</f>
        <v>17.43</v>
      </c>
      <c r="E57" s="22">
        <f>VLOOKUP($B57,ESTIMATES!$C$18:$BS$290,36,FALSE)</f>
        <v>17.387</v>
      </c>
      <c r="F57" s="22">
        <f>VLOOKUP($B57,ESTIMATES!$C$18:$BS$290,37,FALSE)</f>
        <v>17.466000000000001</v>
      </c>
      <c r="G57" s="22">
        <f>VLOOKUP($B57,ESTIMATES!$C$18:$BS$290,38,FALSE)</f>
        <v>17.594000000000001</v>
      </c>
      <c r="H57" s="22">
        <f>VLOOKUP($B57,ESTIMATES!$C$18:$BS$290,39,FALSE)</f>
        <v>17.733000000000001</v>
      </c>
      <c r="I57" s="22">
        <f>VLOOKUP($B57,ESTIMATES!$C$18:$BS$290,40,FALSE)</f>
        <v>17.850999999999999</v>
      </c>
      <c r="J57" s="22">
        <f>VLOOKUP($B57,ESTIMATES!$C$18:$BS$290,41,FALSE)</f>
        <v>17.97</v>
      </c>
      <c r="K57" s="22">
        <f>VLOOKUP($B57,ESTIMATES!$C$18:$BS$290,42,FALSE)</f>
        <v>18.079999999999998</v>
      </c>
      <c r="L57" s="22">
        <f>VLOOKUP($B57,ESTIMATES!$C$18:$BS$290,43,FALSE)</f>
        <v>18.210999999999999</v>
      </c>
      <c r="M57" s="22">
        <f>VLOOKUP($B57,ESTIMATES!$C$18:$BS$290,44,FALSE)</f>
        <v>18.356000000000002</v>
      </c>
      <c r="N57" s="22">
        <f>VLOOKUP($B57,ESTIMATES!$C$18:$BS$290,45,FALSE)</f>
        <v>18.527999999999999</v>
      </c>
      <c r="O57" s="22">
        <f>VLOOKUP($B57,ESTIMATES!$C$18:$BS$290,46,FALSE)</f>
        <v>18.713999999999999</v>
      </c>
      <c r="P57" s="22">
        <f>VLOOKUP($B57,ESTIMATES!$C$18:$BS$290,47,FALSE)</f>
        <v>18.869</v>
      </c>
      <c r="Q57" s="22">
        <f>VLOOKUP($B57,ESTIMATES!$C$18:$BS$290,48,FALSE)</f>
        <v>18.963000000000001</v>
      </c>
      <c r="R57" s="22">
        <f>VLOOKUP($B57,ESTIMATES!$C$18:$BS$290,49,FALSE)</f>
        <v>18.956</v>
      </c>
      <c r="S57" s="22">
        <f>VLOOKUP($B57,ESTIMATES!$C$18:$BS$290,50,FALSE)</f>
        <v>18.815000000000001</v>
      </c>
      <c r="T57" s="22">
        <f>VLOOKUP($B57,ESTIMATES!$C$18:$BS$290,51,FALSE)</f>
        <v>18.568999999999999</v>
      </c>
      <c r="U57" s="22">
        <f>VLOOKUP($B57,ESTIMATES!$C$18:$BS$290,52,FALSE)</f>
        <v>18.295000000000002</v>
      </c>
      <c r="V57" s="22">
        <f>VLOOKUP($B57,ESTIMATES!$C$18:$BS$290,53,FALSE)</f>
        <v>18.123999999999999</v>
      </c>
      <c r="W57" s="22">
        <f>VLOOKUP($B57,ESTIMATES!$C$18:$BS$290,54,FALSE)</f>
        <v>18.122</v>
      </c>
      <c r="X57" s="22">
        <f>VLOOKUP($B57,ESTIMATES!$C$18:$BS$290,55,FALSE)</f>
        <v>18.321999999999999</v>
      </c>
      <c r="Y57" s="22">
        <f>VLOOKUP($B57,ESTIMATES!$C$18:$BS$290,56,FALSE)</f>
        <v>18.702000000000002</v>
      </c>
      <c r="Z57" s="22">
        <f>VLOOKUP($B57,ESTIMATES!$C$18:$BS$290,57,FALSE)</f>
        <v>19.148</v>
      </c>
      <c r="AA57" s="22">
        <f>VLOOKUP($B57,ESTIMATES!$C$18:$BS$290,58,FALSE)</f>
        <v>19.521999999999998</v>
      </c>
      <c r="AB57" s="22">
        <f>VLOOKUP($B57,ESTIMATES!$C$18:$BS$290,59,FALSE)</f>
        <v>19.71</v>
      </c>
      <c r="AC57" s="22">
        <f>VLOOKUP($B57,ESTIMATES!$C$18:$BS$290,60,FALSE)</f>
        <v>19.696000000000002</v>
      </c>
      <c r="AD57" s="22">
        <f>VLOOKUP($B57,ESTIMATES!$C$18:$BS$290,61,FALSE)</f>
        <v>19.510999999999999</v>
      </c>
      <c r="AE57" s="22">
        <f>VLOOKUP($B57,ESTIMATES!$C$18:$BS$290,62,FALSE)</f>
        <v>19.212</v>
      </c>
      <c r="AF57" s="22">
        <f>VLOOKUP($B57,ESTIMATES!$C$18:$BS$290,63,FALSE)</f>
        <v>18.867999999999999</v>
      </c>
      <c r="AG57" s="22">
        <f>VLOOKUP($B57,ESTIMATES!$C$18:$BS$290,64,FALSE)</f>
        <v>18.545000000000002</v>
      </c>
      <c r="AH57" s="22">
        <f>VLOOKUP($B57,ESTIMATES!$C$18:$BS$290,65,FALSE)</f>
        <v>18.257000000000001</v>
      </c>
      <c r="AI57" s="22">
        <f>VLOOKUP($B57,ESTIMATES!$C$18:$BS$290,66,FALSE)</f>
        <v>17.995999999999999</v>
      </c>
      <c r="AJ57" s="22">
        <f>VLOOKUP($B57,ESTIMATES!$C$18:$BS$290,67,FALSE)</f>
        <v>17.766999999999999</v>
      </c>
      <c r="AK57" s="22">
        <f>VLOOKUP($B57,ESTIMATES!$C$18:$BS$290,68,FALSE)</f>
        <v>17.588000000000001</v>
      </c>
      <c r="AL57" s="22">
        <f>VLOOKUP($B57,ESTIMATES!$C$18:$BS$290,69,FALSE)</f>
        <v>17.449000000000002</v>
      </c>
      <c r="AM57">
        <f>VLOOKUP($B57,'MEDIUM VARIANT'!$C$18:$AE$290,5,FALSE)</f>
        <v>17.379000000000001</v>
      </c>
      <c r="AN57">
        <f>VLOOKUP($B57,'MEDIUM VARIANT'!$C$18:$AE$290,6,FALSE)</f>
        <v>17.38</v>
      </c>
      <c r="AO57">
        <f>VLOOKUP($B57,'MEDIUM VARIANT'!$C$18:$AE$290,7,FALSE)</f>
        <v>17.411000000000001</v>
      </c>
      <c r="AP57">
        <f>VLOOKUP($B57,'MEDIUM VARIANT'!$C$18:$AE$290,8,FALSE)</f>
        <v>17.462</v>
      </c>
      <c r="AQ57">
        <f>VLOOKUP($B57,'MEDIUM VARIANT'!$C$18:$AE$290,9,FALSE)</f>
        <v>17.515000000000001</v>
      </c>
      <c r="AR57">
        <f>VLOOKUP($B57,'MEDIUM VARIANT'!$C$18:$AE$290,10,FALSE)</f>
        <v>17.55</v>
      </c>
      <c r="AS57">
        <f>VLOOKUP($B57,'MEDIUM VARIANT'!$C$18:$AE$290,11,FALSE)</f>
        <v>17.588999999999999</v>
      </c>
      <c r="AT57">
        <f>VLOOKUP($B57,'MEDIUM VARIANT'!$C$18:$AE$290,12,FALSE)</f>
        <v>17.63</v>
      </c>
      <c r="AU57">
        <f>VLOOKUP($B57,'MEDIUM VARIANT'!$C$18:$AE$290,13,FALSE)</f>
        <v>17.667000000000002</v>
      </c>
      <c r="AV57">
        <f>VLOOKUP($B57,'MEDIUM VARIANT'!$C$18:$AE$290,14,FALSE)</f>
        <v>17.707000000000001</v>
      </c>
      <c r="AW57">
        <f>VLOOKUP($B57,'MEDIUM VARIANT'!$C$18:$AE$290,15,FALSE)</f>
        <v>17.745000000000001</v>
      </c>
      <c r="AX57">
        <f>VLOOKUP($B57,'MEDIUM VARIANT'!$C$18:$AE$290,16,FALSE)</f>
        <v>17.780999999999999</v>
      </c>
      <c r="AY57">
        <f>VLOOKUP($B57,'MEDIUM VARIANT'!$C$18:$AE$290,17,FALSE)</f>
        <v>17.803000000000001</v>
      </c>
      <c r="AZ57">
        <f>VLOOKUP($B57,'MEDIUM VARIANT'!$C$18:$AE$290,18,FALSE)</f>
        <v>17.838000000000001</v>
      </c>
      <c r="BA57">
        <f>VLOOKUP($B57,'MEDIUM VARIANT'!$C$18:$AE$290,19,FALSE)</f>
        <v>17.861000000000001</v>
      </c>
      <c r="BB57">
        <f>VLOOKUP($B57,'MEDIUM VARIANT'!$C$18:$AE$290,20,FALSE)</f>
        <v>17.884</v>
      </c>
      <c r="BC57">
        <f>VLOOKUP($B57,'MEDIUM VARIANT'!$C$18:$AE$290,21,FALSE)</f>
        <v>17.902999999999999</v>
      </c>
      <c r="BD57">
        <f>VLOOKUP($B57,'MEDIUM VARIANT'!$C$18:$AE$290,22,FALSE)</f>
        <v>17.911999999999999</v>
      </c>
      <c r="BE57">
        <f>VLOOKUP($B57,'MEDIUM VARIANT'!$C$18:$AE$290,23,FALSE)</f>
        <v>17.931000000000001</v>
      </c>
      <c r="BF57">
        <f>VLOOKUP($B57,'MEDIUM VARIANT'!$C$18:$AE$290,24,FALSE)</f>
        <v>17.934000000000001</v>
      </c>
      <c r="BG57">
        <f>VLOOKUP($B57,'MEDIUM VARIANT'!$C$18:$AE$290,25,FALSE)</f>
        <v>17.943999999999999</v>
      </c>
      <c r="BH57">
        <f>VLOOKUP($B57,'MEDIUM VARIANT'!$C$18:$AE$290,26,FALSE)</f>
        <v>17.937999999999999</v>
      </c>
      <c r="BI57">
        <f>VLOOKUP($B57,'MEDIUM VARIANT'!$C$18:$AE$290,27,FALSE)</f>
        <v>17.945</v>
      </c>
      <c r="BJ57">
        <f>VLOOKUP($B57,'MEDIUM VARIANT'!$C$18:$AE$290,28,FALSE)</f>
        <v>17.940999999999999</v>
      </c>
      <c r="BK57">
        <f>VLOOKUP($B57,'MEDIUM VARIANT'!$C$18:$AE$290,29,FALSE)</f>
        <v>17.949000000000002</v>
      </c>
      <c r="BL57">
        <f>VLOOKUP($B57,'MEDIUM VARIANT'!$C$18:$AE$290,29,FALSE)</f>
        <v>17.949000000000002</v>
      </c>
      <c r="BM57">
        <f>VLOOKUP($B57,'MEDIUM VARIANT'!$C$18:$AE$290,29,FALSE)</f>
        <v>17.949000000000002</v>
      </c>
      <c r="BN57">
        <f>VLOOKUP($B57,'MEDIUM VARIANT'!$C$18:$AE$290,29,FALSE)</f>
        <v>17.949000000000002</v>
      </c>
      <c r="BO57">
        <f>VLOOKUP($B57,'MEDIUM VARIANT'!$C$18:$AE$290,29,FALSE)</f>
        <v>17.949000000000002</v>
      </c>
      <c r="BP57">
        <f>VLOOKUP($B57,'MEDIUM VARIANT'!$C$18:$AE$290,29,FALSE)</f>
        <v>17.949000000000002</v>
      </c>
      <c r="BQ57">
        <f>VLOOKUP($B57,'MEDIUM VARIANT'!$C$18:$AE$290,29,FALSE)</f>
        <v>17.949000000000002</v>
      </c>
      <c r="BR57">
        <f>VLOOKUP($B57,'MEDIUM VARIANT'!$C$18:$AE$290,29,FALSE)</f>
        <v>17.949000000000002</v>
      </c>
      <c r="BS57">
        <f>VLOOKUP($B57,'MEDIUM VARIANT'!$C$18:$AE$290,29,FALSE)</f>
        <v>17.949000000000002</v>
      </c>
      <c r="BT57">
        <f>VLOOKUP($B57,'MEDIUM VARIANT'!$C$18:$AE$290,29,FALSE)</f>
        <v>17.949000000000002</v>
      </c>
      <c r="BU57">
        <f>VLOOKUP($B57,'MEDIUM VARIANT'!$C$18:$AE$290,29,FALSE)</f>
        <v>17.949000000000002</v>
      </c>
    </row>
    <row r="58" spans="1:73" ht="11.4" x14ac:dyDescent="0.2">
      <c r="A58" t="str">
        <f>VLOOKUP(B58,Codes_ISO!A$2:C$270,3,FALSE)</f>
        <v>CR</v>
      </c>
      <c r="B58" s="3" t="s">
        <v>278</v>
      </c>
      <c r="C58" s="22">
        <f>VLOOKUP($B58,ESTIMATES!$C$18:$BS$290,34,FALSE)</f>
        <v>2389.31</v>
      </c>
      <c r="D58" s="22">
        <f>VLOOKUP($B58,ESTIMATES!$C$18:$BS$290,35,FALSE)</f>
        <v>2454.1289999999999</v>
      </c>
      <c r="E58" s="22">
        <f>VLOOKUP($B58,ESTIMATES!$C$18:$BS$290,36,FALSE)</f>
        <v>2521.1680000000001</v>
      </c>
      <c r="F58" s="22">
        <f>VLOOKUP($B58,ESTIMATES!$C$18:$BS$290,37,FALSE)</f>
        <v>2589.9299999999998</v>
      </c>
      <c r="G58" s="22">
        <f>VLOOKUP($B58,ESTIMATES!$C$18:$BS$290,38,FALSE)</f>
        <v>2659.7809999999999</v>
      </c>
      <c r="H58" s="22">
        <f>VLOOKUP($B58,ESTIMATES!$C$18:$BS$290,39,FALSE)</f>
        <v>2730.2330000000002</v>
      </c>
      <c r="I58" s="22">
        <f>VLOOKUP($B58,ESTIMATES!$C$18:$BS$290,40,FALSE)</f>
        <v>2800.9859999999999</v>
      </c>
      <c r="J58" s="22">
        <f>VLOOKUP($B58,ESTIMATES!$C$18:$BS$290,41,FALSE)</f>
        <v>2872.2109999999998</v>
      </c>
      <c r="K58" s="22">
        <f>VLOOKUP($B58,ESTIMATES!$C$18:$BS$290,42,FALSE)</f>
        <v>2944.5569999999998</v>
      </c>
      <c r="L58" s="22">
        <f>VLOOKUP($B58,ESTIMATES!$C$18:$BS$290,43,FALSE)</f>
        <v>3018.9549999999999</v>
      </c>
      <c r="M58" s="22">
        <f>VLOOKUP($B58,ESTIMATES!$C$18:$BS$290,44,FALSE)</f>
        <v>3095.9949999999999</v>
      </c>
      <c r="N58" s="22">
        <f>VLOOKUP($B58,ESTIMATES!$C$18:$BS$290,45,FALSE)</f>
        <v>3175.6489999999999</v>
      </c>
      <c r="O58" s="22">
        <f>VLOOKUP($B58,ESTIMATES!$C$18:$BS$290,46,FALSE)</f>
        <v>3257.4659999999999</v>
      </c>
      <c r="P58" s="22">
        <f>VLOOKUP($B58,ESTIMATES!$C$18:$BS$290,47,FALSE)</f>
        <v>3341.0039999999999</v>
      </c>
      <c r="Q58" s="22">
        <f>VLOOKUP($B58,ESTIMATES!$C$18:$BS$290,48,FALSE)</f>
        <v>3425.69</v>
      </c>
      <c r="R58" s="22">
        <f>VLOOKUP($B58,ESTIMATES!$C$18:$BS$290,49,FALSE)</f>
        <v>3510.9259999999999</v>
      </c>
      <c r="S58" s="22">
        <f>VLOOKUP($B58,ESTIMATES!$C$18:$BS$290,50,FALSE)</f>
        <v>3596.732</v>
      </c>
      <c r="T58" s="22">
        <f>VLOOKUP($B58,ESTIMATES!$C$18:$BS$290,51,FALSE)</f>
        <v>3682.7249999999999</v>
      </c>
      <c r="U58" s="22">
        <f>VLOOKUP($B58,ESTIMATES!$C$18:$BS$290,52,FALSE)</f>
        <v>3767.373</v>
      </c>
      <c r="V58" s="22">
        <f>VLOOKUP($B58,ESTIMATES!$C$18:$BS$290,53,FALSE)</f>
        <v>3848.723</v>
      </c>
      <c r="W58" s="22">
        <f>VLOOKUP($B58,ESTIMATES!$C$18:$BS$290,54,FALSE)</f>
        <v>3925.4430000000002</v>
      </c>
      <c r="X58" s="22">
        <f>VLOOKUP($B58,ESTIMATES!$C$18:$BS$290,55,FALSE)</f>
        <v>3996.7979999999998</v>
      </c>
      <c r="Y58" s="22">
        <f>VLOOKUP($B58,ESTIMATES!$C$18:$BS$290,56,FALSE)</f>
        <v>4063.2040000000002</v>
      </c>
      <c r="Z58" s="22">
        <f>VLOOKUP($B58,ESTIMATES!$C$18:$BS$290,57,FALSE)</f>
        <v>4125.9709999999995</v>
      </c>
      <c r="AA58" s="22">
        <f>VLOOKUP($B58,ESTIMATES!$C$18:$BS$290,58,FALSE)</f>
        <v>4187.0379999999996</v>
      </c>
      <c r="AB58" s="22">
        <f>VLOOKUP($B58,ESTIMATES!$C$18:$BS$290,59,FALSE)</f>
        <v>4247.8410000000003</v>
      </c>
      <c r="AC58" s="22">
        <f>VLOOKUP($B58,ESTIMATES!$C$18:$BS$290,60,FALSE)</f>
        <v>4308.7939999999999</v>
      </c>
      <c r="AD58" s="22">
        <f>VLOOKUP($B58,ESTIMATES!$C$18:$BS$290,61,FALSE)</f>
        <v>4369.4690000000001</v>
      </c>
      <c r="AE58" s="22">
        <f>VLOOKUP($B58,ESTIMATES!$C$18:$BS$290,62,FALSE)</f>
        <v>4429.5079999999998</v>
      </c>
      <c r="AF58" s="22">
        <f>VLOOKUP($B58,ESTIMATES!$C$18:$BS$290,63,FALSE)</f>
        <v>4488.2629999999999</v>
      </c>
      <c r="AG58" s="22">
        <f>VLOOKUP($B58,ESTIMATES!$C$18:$BS$290,64,FALSE)</f>
        <v>4545.28</v>
      </c>
      <c r="AH58" s="22">
        <f>VLOOKUP($B58,ESTIMATES!$C$18:$BS$290,65,FALSE)</f>
        <v>4600.4740000000002</v>
      </c>
      <c r="AI58" s="22">
        <f>VLOOKUP($B58,ESTIMATES!$C$18:$BS$290,66,FALSE)</f>
        <v>4654.1220000000003</v>
      </c>
      <c r="AJ58" s="22">
        <f>VLOOKUP($B58,ESTIMATES!$C$18:$BS$290,67,FALSE)</f>
        <v>4706.4009999999998</v>
      </c>
      <c r="AK58" s="22">
        <f>VLOOKUP($B58,ESTIMATES!$C$18:$BS$290,68,FALSE)</f>
        <v>4757.5749999999998</v>
      </c>
      <c r="AL58" s="22">
        <f>VLOOKUP($B58,ESTIMATES!$C$18:$BS$290,69,FALSE)</f>
        <v>4807.8519999999999</v>
      </c>
      <c r="AM58">
        <f>VLOOKUP($B58,'MEDIUM VARIANT'!$C$18:$AE$290,5,FALSE)</f>
        <v>4857.2740000000003</v>
      </c>
      <c r="AN58">
        <f>VLOOKUP($B58,'MEDIUM VARIANT'!$C$18:$AE$290,6,FALSE)</f>
        <v>4905.7690000000002</v>
      </c>
      <c r="AO58">
        <f>VLOOKUP($B58,'MEDIUM VARIANT'!$C$18:$AE$290,7,FALSE)</f>
        <v>4953.1989999999996</v>
      </c>
      <c r="AP58">
        <f>VLOOKUP($B58,'MEDIUM VARIANT'!$C$18:$AE$290,8,FALSE)</f>
        <v>4999.384</v>
      </c>
      <c r="AQ58">
        <f>VLOOKUP($B58,'MEDIUM VARIANT'!$C$18:$AE$290,9,FALSE)</f>
        <v>5044.1790000000001</v>
      </c>
      <c r="AR58">
        <f>VLOOKUP($B58,'MEDIUM VARIANT'!$C$18:$AE$290,10,FALSE)</f>
        <v>5087.5429999999997</v>
      </c>
      <c r="AS58">
        <f>VLOOKUP($B58,'MEDIUM VARIANT'!$C$18:$AE$290,11,FALSE)</f>
        <v>5129.5159999999996</v>
      </c>
      <c r="AT58">
        <f>VLOOKUP($B58,'MEDIUM VARIANT'!$C$18:$AE$290,12,FALSE)</f>
        <v>5170.1120000000001</v>
      </c>
      <c r="AU58">
        <f>VLOOKUP($B58,'MEDIUM VARIANT'!$C$18:$AE$290,13,FALSE)</f>
        <v>5209.3739999999998</v>
      </c>
      <c r="AV58">
        <f>VLOOKUP($B58,'MEDIUM VARIANT'!$C$18:$AE$290,14,FALSE)</f>
        <v>5247.3370000000004</v>
      </c>
      <c r="AW58">
        <f>VLOOKUP($B58,'MEDIUM VARIANT'!$C$18:$AE$290,15,FALSE)</f>
        <v>5284.0110000000004</v>
      </c>
      <c r="AX58">
        <f>VLOOKUP($B58,'MEDIUM VARIANT'!$C$18:$AE$290,16,FALSE)</f>
        <v>5319.366</v>
      </c>
      <c r="AY58">
        <f>VLOOKUP($B58,'MEDIUM VARIANT'!$C$18:$AE$290,17,FALSE)</f>
        <v>5353.3869999999997</v>
      </c>
      <c r="AZ58">
        <f>VLOOKUP($B58,'MEDIUM VARIANT'!$C$18:$AE$290,18,FALSE)</f>
        <v>5386.0630000000001</v>
      </c>
      <c r="BA58">
        <f>VLOOKUP($B58,'MEDIUM VARIANT'!$C$18:$AE$290,19,FALSE)</f>
        <v>5417.3789999999999</v>
      </c>
      <c r="BB58">
        <f>VLOOKUP($B58,'MEDIUM VARIANT'!$C$18:$AE$290,20,FALSE)</f>
        <v>5447.3280000000004</v>
      </c>
      <c r="BC58">
        <f>VLOOKUP($B58,'MEDIUM VARIANT'!$C$18:$AE$290,21,FALSE)</f>
        <v>5475.9409999999998</v>
      </c>
      <c r="BD58">
        <f>VLOOKUP($B58,'MEDIUM VARIANT'!$C$18:$AE$290,22,FALSE)</f>
        <v>5503.2139999999999</v>
      </c>
      <c r="BE58">
        <f>VLOOKUP($B58,'MEDIUM VARIANT'!$C$18:$AE$290,23,FALSE)</f>
        <v>5529.21</v>
      </c>
      <c r="BF58">
        <f>VLOOKUP($B58,'MEDIUM VARIANT'!$C$18:$AE$290,24,FALSE)</f>
        <v>5553.9459999999999</v>
      </c>
      <c r="BG58">
        <f>VLOOKUP($B58,'MEDIUM VARIANT'!$C$18:$AE$290,25,FALSE)</f>
        <v>5577.43</v>
      </c>
      <c r="BH58">
        <f>VLOOKUP($B58,'MEDIUM VARIANT'!$C$18:$AE$290,26,FALSE)</f>
        <v>5599.6670000000004</v>
      </c>
      <c r="BI58">
        <f>VLOOKUP($B58,'MEDIUM VARIANT'!$C$18:$AE$290,27,FALSE)</f>
        <v>5620.65</v>
      </c>
      <c r="BJ58">
        <f>VLOOKUP($B58,'MEDIUM VARIANT'!$C$18:$AE$290,28,FALSE)</f>
        <v>5640.3909999999996</v>
      </c>
      <c r="BK58">
        <f>VLOOKUP($B58,'MEDIUM VARIANT'!$C$18:$AE$290,29,FALSE)</f>
        <v>5658.8969999999999</v>
      </c>
      <c r="BL58">
        <f>VLOOKUP($B58,'MEDIUM VARIANT'!$C$18:$AE$290,29,FALSE)</f>
        <v>5658.8969999999999</v>
      </c>
      <c r="BM58">
        <f>VLOOKUP($B58,'MEDIUM VARIANT'!$C$18:$AE$290,29,FALSE)</f>
        <v>5658.8969999999999</v>
      </c>
      <c r="BN58">
        <f>VLOOKUP($B58,'MEDIUM VARIANT'!$C$18:$AE$290,29,FALSE)</f>
        <v>5658.8969999999999</v>
      </c>
      <c r="BO58">
        <f>VLOOKUP($B58,'MEDIUM VARIANT'!$C$18:$AE$290,29,FALSE)</f>
        <v>5658.8969999999999</v>
      </c>
      <c r="BP58">
        <f>VLOOKUP($B58,'MEDIUM VARIANT'!$C$18:$AE$290,29,FALSE)</f>
        <v>5658.8969999999999</v>
      </c>
      <c r="BQ58">
        <f>VLOOKUP($B58,'MEDIUM VARIANT'!$C$18:$AE$290,29,FALSE)</f>
        <v>5658.8969999999999</v>
      </c>
      <c r="BR58">
        <f>VLOOKUP($B58,'MEDIUM VARIANT'!$C$18:$AE$290,29,FALSE)</f>
        <v>5658.8969999999999</v>
      </c>
      <c r="BS58">
        <f>VLOOKUP($B58,'MEDIUM VARIANT'!$C$18:$AE$290,29,FALSE)</f>
        <v>5658.8969999999999</v>
      </c>
      <c r="BT58">
        <f>VLOOKUP($B58,'MEDIUM VARIANT'!$C$18:$AE$290,29,FALSE)</f>
        <v>5658.8969999999999</v>
      </c>
      <c r="BU58">
        <f>VLOOKUP($B58,'MEDIUM VARIANT'!$C$18:$AE$290,29,FALSE)</f>
        <v>5658.8969999999999</v>
      </c>
    </row>
    <row r="59" spans="1:73" ht="11.4" x14ac:dyDescent="0.2">
      <c r="A59" t="str">
        <f>VLOOKUP(B59,Codes_ISO!A$2:C$270,3,FALSE)</f>
        <v>CI</v>
      </c>
      <c r="B59" s="3" t="s">
        <v>126</v>
      </c>
      <c r="C59" s="22">
        <f>VLOOKUP($B59,ESTIMATES!$C$18:$BS$290,34,FALSE)</f>
        <v>8293.6749999999993</v>
      </c>
      <c r="D59" s="22">
        <f>VLOOKUP($B59,ESTIMATES!$C$18:$BS$290,35,FALSE)</f>
        <v>8664.0570000000007</v>
      </c>
      <c r="E59" s="22">
        <f>VLOOKUP($B59,ESTIMATES!$C$18:$BS$290,36,FALSE)</f>
        <v>9044.473</v>
      </c>
      <c r="F59" s="22">
        <f>VLOOKUP($B59,ESTIMATES!$C$18:$BS$290,37,FALSE)</f>
        <v>9432.7309999999998</v>
      </c>
      <c r="G59" s="22">
        <f>VLOOKUP($B59,ESTIMATES!$C$18:$BS$290,38,FALSE)</f>
        <v>9826.0550000000003</v>
      </c>
      <c r="H59" s="22">
        <f>VLOOKUP($B59,ESTIMATES!$C$18:$BS$290,39,FALSE)</f>
        <v>10222.558000000001</v>
      </c>
      <c r="I59" s="22">
        <f>VLOOKUP($B59,ESTIMATES!$C$18:$BS$290,40,FALSE)</f>
        <v>10620.267</v>
      </c>
      <c r="J59" s="22">
        <f>VLOOKUP($B59,ESTIMATES!$C$18:$BS$290,41,FALSE)</f>
        <v>11019.651</v>
      </c>
      <c r="K59" s="22">
        <f>VLOOKUP($B59,ESTIMATES!$C$18:$BS$290,42,FALSE)</f>
        <v>11424.26</v>
      </c>
      <c r="L59" s="22">
        <f>VLOOKUP($B59,ESTIMATES!$C$18:$BS$290,43,FALSE)</f>
        <v>11839.243</v>
      </c>
      <c r="M59" s="22">
        <f>VLOOKUP($B59,ESTIMATES!$C$18:$BS$290,44,FALSE)</f>
        <v>12267.754000000001</v>
      </c>
      <c r="N59" s="22">
        <f>VLOOKUP($B59,ESTIMATES!$C$18:$BS$290,45,FALSE)</f>
        <v>12710.008</v>
      </c>
      <c r="O59" s="22">
        <f>VLOOKUP($B59,ESTIMATES!$C$18:$BS$290,46,FALSE)</f>
        <v>13163.019</v>
      </c>
      <c r="P59" s="22">
        <f>VLOOKUP($B59,ESTIMATES!$C$18:$BS$290,47,FALSE)</f>
        <v>13622.731</v>
      </c>
      <c r="Q59" s="22">
        <f>VLOOKUP($B59,ESTIMATES!$C$18:$BS$290,48,FALSE)</f>
        <v>14083.611000000001</v>
      </c>
      <c r="R59" s="22">
        <f>VLOOKUP($B59,ESTIMATES!$C$18:$BS$290,49,FALSE)</f>
        <v>14540.82</v>
      </c>
      <c r="S59" s="22">
        <f>VLOOKUP($B59,ESTIMATES!$C$18:$BS$290,50,FALSE)</f>
        <v>14995.249</v>
      </c>
      <c r="T59" s="22">
        <f>VLOOKUP($B59,ESTIMATES!$C$18:$BS$290,51,FALSE)</f>
        <v>15445.986000000001</v>
      </c>
      <c r="U59" s="22">
        <f>VLOOKUP($B59,ESTIMATES!$C$18:$BS$290,52,FALSE)</f>
        <v>15884.552</v>
      </c>
      <c r="V59" s="22">
        <f>VLOOKUP($B59,ESTIMATES!$C$18:$BS$290,53,FALSE)</f>
        <v>16300.233</v>
      </c>
      <c r="W59" s="22">
        <f>VLOOKUP($B59,ESTIMATES!$C$18:$BS$290,54,FALSE)</f>
        <v>16686.561000000002</v>
      </c>
      <c r="X59" s="22">
        <f>VLOOKUP($B59,ESTIMATES!$C$18:$BS$290,55,FALSE)</f>
        <v>17040.151999999998</v>
      </c>
      <c r="Y59" s="22">
        <f>VLOOKUP($B59,ESTIMATES!$C$18:$BS$290,56,FALSE)</f>
        <v>17366.517</v>
      </c>
      <c r="Z59" s="22">
        <f>VLOOKUP($B59,ESTIMATES!$C$18:$BS$290,57,FALSE)</f>
        <v>17679.355</v>
      </c>
      <c r="AA59" s="22">
        <f>VLOOKUP($B59,ESTIMATES!$C$18:$BS$290,58,FALSE)</f>
        <v>17997.738000000001</v>
      </c>
      <c r="AB59" s="22">
        <f>VLOOKUP($B59,ESTIMATES!$C$18:$BS$290,59,FALSE)</f>
        <v>18336.303</v>
      </c>
      <c r="AC59" s="22">
        <f>VLOOKUP($B59,ESTIMATES!$C$18:$BS$290,60,FALSE)</f>
        <v>18699.435000000001</v>
      </c>
      <c r="AD59" s="22">
        <f>VLOOKUP($B59,ESTIMATES!$C$18:$BS$290,61,FALSE)</f>
        <v>19085.940999999999</v>
      </c>
      <c r="AE59" s="22">
        <f>VLOOKUP($B59,ESTIMATES!$C$18:$BS$290,62,FALSE)</f>
        <v>19497.986000000001</v>
      </c>
      <c r="AF59" s="22">
        <f>VLOOKUP($B59,ESTIMATES!$C$18:$BS$290,63,FALSE)</f>
        <v>19936.366000000002</v>
      </c>
      <c r="AG59" s="22">
        <f>VLOOKUP($B59,ESTIMATES!$C$18:$BS$290,64,FALSE)</f>
        <v>20401.330999999998</v>
      </c>
      <c r="AH59" s="22">
        <f>VLOOKUP($B59,ESTIMATES!$C$18:$BS$290,65,FALSE)</f>
        <v>20895.311000000002</v>
      </c>
      <c r="AI59" s="22">
        <f>VLOOKUP($B59,ESTIMATES!$C$18:$BS$290,66,FALSE)</f>
        <v>21418.602999999999</v>
      </c>
      <c r="AJ59" s="22">
        <f>VLOOKUP($B59,ESTIMATES!$C$18:$BS$290,67,FALSE)</f>
        <v>21966.312000000002</v>
      </c>
      <c r="AK59" s="22">
        <f>VLOOKUP($B59,ESTIMATES!$C$18:$BS$290,68,FALSE)</f>
        <v>22531.35</v>
      </c>
      <c r="AL59" s="22">
        <f>VLOOKUP($B59,ESTIMATES!$C$18:$BS$290,69,FALSE)</f>
        <v>23108.472000000002</v>
      </c>
      <c r="AM59">
        <f>VLOOKUP($B59,'MEDIUM VARIANT'!$C$18:$AE$290,5,FALSE)</f>
        <v>23695.919000000002</v>
      </c>
      <c r="AN59">
        <f>VLOOKUP($B59,'MEDIUM VARIANT'!$C$18:$AE$290,6,FALSE)</f>
        <v>24294.75</v>
      </c>
      <c r="AO59">
        <f>VLOOKUP($B59,'MEDIUM VARIANT'!$C$18:$AE$290,7,FALSE)</f>
        <v>24905.843000000001</v>
      </c>
      <c r="AP59">
        <f>VLOOKUP($B59,'MEDIUM VARIANT'!$C$18:$AE$290,8,FALSE)</f>
        <v>25531.082999999999</v>
      </c>
      <c r="AQ59">
        <f>VLOOKUP($B59,'MEDIUM VARIANT'!$C$18:$AE$290,9,FALSE)</f>
        <v>26171.75</v>
      </c>
      <c r="AR59">
        <f>VLOOKUP($B59,'MEDIUM VARIANT'!$C$18:$AE$290,10,FALSE)</f>
        <v>26827.727999999999</v>
      </c>
      <c r="AS59">
        <f>VLOOKUP($B59,'MEDIUM VARIANT'!$C$18:$AE$290,11,FALSE)</f>
        <v>27498.056</v>
      </c>
      <c r="AT59">
        <f>VLOOKUP($B59,'MEDIUM VARIANT'!$C$18:$AE$290,12,FALSE)</f>
        <v>28182.319</v>
      </c>
      <c r="AU59">
        <f>VLOOKUP($B59,'MEDIUM VARIANT'!$C$18:$AE$290,13,FALSE)</f>
        <v>28879.988000000001</v>
      </c>
      <c r="AV59">
        <f>VLOOKUP($B59,'MEDIUM VARIANT'!$C$18:$AE$290,14,FALSE)</f>
        <v>29590.631000000001</v>
      </c>
      <c r="AW59">
        <f>VLOOKUP($B59,'MEDIUM VARIANT'!$C$18:$AE$290,15,FALSE)</f>
        <v>30314.030999999999</v>
      </c>
      <c r="AX59">
        <f>VLOOKUP($B59,'MEDIUM VARIANT'!$C$18:$AE$290,16,FALSE)</f>
        <v>31050.231</v>
      </c>
      <c r="AY59">
        <f>VLOOKUP($B59,'MEDIUM VARIANT'!$C$18:$AE$290,17,FALSE)</f>
        <v>31799.348999999998</v>
      </c>
      <c r="AZ59">
        <f>VLOOKUP($B59,'MEDIUM VARIANT'!$C$18:$AE$290,18,FALSE)</f>
        <v>32561.654999999999</v>
      </c>
      <c r="BA59">
        <f>VLOOKUP($B59,'MEDIUM VARIANT'!$C$18:$AE$290,19,FALSE)</f>
        <v>33337.305999999997</v>
      </c>
      <c r="BB59">
        <f>VLOOKUP($B59,'MEDIUM VARIANT'!$C$18:$AE$290,20,FALSE)</f>
        <v>34126.216999999997</v>
      </c>
      <c r="BC59">
        <f>VLOOKUP($B59,'MEDIUM VARIANT'!$C$18:$AE$290,21,FALSE)</f>
        <v>34928.213000000003</v>
      </c>
      <c r="BD59">
        <f>VLOOKUP($B59,'MEDIUM VARIANT'!$C$18:$AE$290,22,FALSE)</f>
        <v>35743.150999999998</v>
      </c>
      <c r="BE59">
        <f>VLOOKUP($B59,'MEDIUM VARIANT'!$C$18:$AE$290,23,FALSE)</f>
        <v>36570.885000000002</v>
      </c>
      <c r="BF59">
        <f>VLOOKUP($B59,'MEDIUM VARIANT'!$C$18:$AE$290,24,FALSE)</f>
        <v>37411.245999999999</v>
      </c>
      <c r="BG59">
        <f>VLOOKUP($B59,'MEDIUM VARIANT'!$C$18:$AE$290,25,FALSE)</f>
        <v>38264.046999999999</v>
      </c>
      <c r="BH59">
        <f>VLOOKUP($B59,'MEDIUM VARIANT'!$C$18:$AE$290,26,FALSE)</f>
        <v>39129.144</v>
      </c>
      <c r="BI59">
        <f>VLOOKUP($B59,'MEDIUM VARIANT'!$C$18:$AE$290,27,FALSE)</f>
        <v>40006.315999999999</v>
      </c>
      <c r="BJ59">
        <f>VLOOKUP($B59,'MEDIUM VARIANT'!$C$18:$AE$290,28,FALSE)</f>
        <v>40895.356</v>
      </c>
      <c r="BK59">
        <f>VLOOKUP($B59,'MEDIUM VARIANT'!$C$18:$AE$290,29,FALSE)</f>
        <v>41796.023999999998</v>
      </c>
      <c r="BL59">
        <f>VLOOKUP($B59,'MEDIUM VARIANT'!$C$18:$AE$290,29,FALSE)</f>
        <v>41796.023999999998</v>
      </c>
      <c r="BM59">
        <f>VLOOKUP($B59,'MEDIUM VARIANT'!$C$18:$AE$290,29,FALSE)</f>
        <v>41796.023999999998</v>
      </c>
      <c r="BN59">
        <f>VLOOKUP($B59,'MEDIUM VARIANT'!$C$18:$AE$290,29,FALSE)</f>
        <v>41796.023999999998</v>
      </c>
      <c r="BO59">
        <f>VLOOKUP($B59,'MEDIUM VARIANT'!$C$18:$AE$290,29,FALSE)</f>
        <v>41796.023999999998</v>
      </c>
      <c r="BP59">
        <f>VLOOKUP($B59,'MEDIUM VARIANT'!$C$18:$AE$290,29,FALSE)</f>
        <v>41796.023999999998</v>
      </c>
      <c r="BQ59">
        <f>VLOOKUP($B59,'MEDIUM VARIANT'!$C$18:$AE$290,29,FALSE)</f>
        <v>41796.023999999998</v>
      </c>
      <c r="BR59">
        <f>VLOOKUP($B59,'MEDIUM VARIANT'!$C$18:$AE$290,29,FALSE)</f>
        <v>41796.023999999998</v>
      </c>
      <c r="BS59">
        <f>VLOOKUP($B59,'MEDIUM VARIANT'!$C$18:$AE$290,29,FALSE)</f>
        <v>41796.023999999998</v>
      </c>
      <c r="BT59">
        <f>VLOOKUP($B59,'MEDIUM VARIANT'!$C$18:$AE$290,29,FALSE)</f>
        <v>41796.023999999998</v>
      </c>
      <c r="BU59">
        <f>VLOOKUP($B59,'MEDIUM VARIANT'!$C$18:$AE$290,29,FALSE)</f>
        <v>41796.023999999998</v>
      </c>
    </row>
    <row r="60" spans="1:73" ht="11.4" x14ac:dyDescent="0.2">
      <c r="A60" t="str">
        <f>VLOOKUP(B60,Codes_ISO!A$2:C$270,3,FALSE)</f>
        <v>HR</v>
      </c>
      <c r="B60" s="3" t="s">
        <v>226</v>
      </c>
      <c r="C60" s="22">
        <f>VLOOKUP($B60,ESTIMATES!$C$18:$BS$290,34,FALSE)</f>
        <v>4598.1289999999999</v>
      </c>
      <c r="D60" s="22">
        <f>VLOOKUP($B60,ESTIMATES!$C$18:$BS$290,35,FALSE)</f>
        <v>4621.4189999999999</v>
      </c>
      <c r="E60" s="22">
        <f>VLOOKUP($B60,ESTIMATES!$C$18:$BS$290,36,FALSE)</f>
        <v>4645.4129999999996</v>
      </c>
      <c r="F60" s="22">
        <f>VLOOKUP($B60,ESTIMATES!$C$18:$BS$290,37,FALSE)</f>
        <v>4669.6130000000003</v>
      </c>
      <c r="G60" s="22">
        <f>VLOOKUP($B60,ESTIMATES!$C$18:$BS$290,38,FALSE)</f>
        <v>4693.4309999999996</v>
      </c>
      <c r="H60" s="22">
        <f>VLOOKUP($B60,ESTIMATES!$C$18:$BS$290,39,FALSE)</f>
        <v>4716.1170000000002</v>
      </c>
      <c r="I60" s="22">
        <f>VLOOKUP($B60,ESTIMATES!$C$18:$BS$290,40,FALSE)</f>
        <v>4737.9489999999996</v>
      </c>
      <c r="J60" s="22">
        <f>VLOOKUP($B60,ESTIMATES!$C$18:$BS$290,41,FALSE)</f>
        <v>4758.1509999999998</v>
      </c>
      <c r="K60" s="22">
        <f>VLOOKUP($B60,ESTIMATES!$C$18:$BS$290,42,FALSE)</f>
        <v>4773.683</v>
      </c>
      <c r="L60" s="22">
        <f>VLOOKUP($B60,ESTIMATES!$C$18:$BS$290,43,FALSE)</f>
        <v>4780.6289999999999</v>
      </c>
      <c r="M60" s="22">
        <f>VLOOKUP($B60,ESTIMATES!$C$18:$BS$290,44,FALSE)</f>
        <v>4776.3720000000003</v>
      </c>
      <c r="N60" s="22">
        <f>VLOOKUP($B60,ESTIMATES!$C$18:$BS$290,45,FALSE)</f>
        <v>4760.0029999999997</v>
      </c>
      <c r="O60" s="22">
        <f>VLOOKUP($B60,ESTIMATES!$C$18:$BS$290,46,FALSE)</f>
        <v>4732.8620000000001</v>
      </c>
      <c r="P60" s="22">
        <f>VLOOKUP($B60,ESTIMATES!$C$18:$BS$290,47,FALSE)</f>
        <v>4697.5349999999999</v>
      </c>
      <c r="Q60" s="22">
        <f>VLOOKUP($B60,ESTIMATES!$C$18:$BS$290,48,FALSE)</f>
        <v>4657.8019999999997</v>
      </c>
      <c r="R60" s="22">
        <f>VLOOKUP($B60,ESTIMATES!$C$18:$BS$290,49,FALSE)</f>
        <v>4616.7629999999999</v>
      </c>
      <c r="S60" s="22">
        <f>VLOOKUP($B60,ESTIMATES!$C$18:$BS$290,50,FALSE)</f>
        <v>4574.8869999999997</v>
      </c>
      <c r="T60" s="22">
        <f>VLOOKUP($B60,ESTIMATES!$C$18:$BS$290,51,FALSE)</f>
        <v>4532.3990000000003</v>
      </c>
      <c r="U60" s="22">
        <f>VLOOKUP($B60,ESTIMATES!$C$18:$BS$290,52,FALSE)</f>
        <v>4491.902</v>
      </c>
      <c r="V60" s="22">
        <f>VLOOKUP($B60,ESTIMATES!$C$18:$BS$290,53,FALSE)</f>
        <v>4456.433</v>
      </c>
      <c r="W60" s="22">
        <f>VLOOKUP($B60,ESTIMATES!$C$18:$BS$290,54,FALSE)</f>
        <v>4428.0720000000001</v>
      </c>
      <c r="X60" s="22">
        <f>VLOOKUP($B60,ESTIMATES!$C$18:$BS$290,55,FALSE)</f>
        <v>4408.08</v>
      </c>
      <c r="Y60" s="22">
        <f>VLOOKUP($B60,ESTIMATES!$C$18:$BS$290,56,FALSE)</f>
        <v>4395.8190000000004</v>
      </c>
      <c r="Z60" s="22">
        <f>VLOOKUP($B60,ESTIMATES!$C$18:$BS$290,57,FALSE)</f>
        <v>4388.9459999999999</v>
      </c>
      <c r="AA60" s="22">
        <f>VLOOKUP($B60,ESTIMATES!$C$18:$BS$290,58,FALSE)</f>
        <v>4383.92</v>
      </c>
      <c r="AB60" s="22">
        <f>VLOOKUP($B60,ESTIMATES!$C$18:$BS$290,59,FALSE)</f>
        <v>4378.0569999999998</v>
      </c>
      <c r="AC60" s="22">
        <f>VLOOKUP($B60,ESTIMATES!$C$18:$BS$290,60,FALSE)</f>
        <v>4370.6989999999996</v>
      </c>
      <c r="AD60" s="22">
        <f>VLOOKUP($B60,ESTIMATES!$C$18:$BS$290,61,FALSE)</f>
        <v>4362.2659999999996</v>
      </c>
      <c r="AE60" s="22">
        <f>VLOOKUP($B60,ESTIMATES!$C$18:$BS$290,62,FALSE)</f>
        <v>4352.4279999999999</v>
      </c>
      <c r="AF60" s="22">
        <f>VLOOKUP($B60,ESTIMATES!$C$18:$BS$290,63,FALSE)</f>
        <v>4341.0839999999998</v>
      </c>
      <c r="AG60" s="22">
        <f>VLOOKUP($B60,ESTIMATES!$C$18:$BS$290,64,FALSE)</f>
        <v>4328.1530000000002</v>
      </c>
      <c r="AH60" s="22">
        <f>VLOOKUP($B60,ESTIMATES!$C$18:$BS$290,65,FALSE)</f>
        <v>4313.3710000000001</v>
      </c>
      <c r="AI60" s="22">
        <f>VLOOKUP($B60,ESTIMATES!$C$18:$BS$290,66,FALSE)</f>
        <v>4296.5259999999998</v>
      </c>
      <c r="AJ60" s="22">
        <f>VLOOKUP($B60,ESTIMATES!$C$18:$BS$290,67,FALSE)</f>
        <v>4277.8059999999996</v>
      </c>
      <c r="AK60" s="22">
        <f>VLOOKUP($B60,ESTIMATES!$C$18:$BS$290,68,FALSE)</f>
        <v>4257.5330000000004</v>
      </c>
      <c r="AL60" s="22">
        <f>VLOOKUP($B60,ESTIMATES!$C$18:$BS$290,69,FALSE)</f>
        <v>4236.0159999999996</v>
      </c>
      <c r="AM60">
        <f>VLOOKUP($B60,'MEDIUM VARIANT'!$C$18:$AE$290,5,FALSE)</f>
        <v>4213.2650000000003</v>
      </c>
      <c r="AN60">
        <f>VLOOKUP($B60,'MEDIUM VARIANT'!$C$18:$AE$290,6,FALSE)</f>
        <v>4189.3530000000001</v>
      </c>
      <c r="AO60">
        <f>VLOOKUP($B60,'MEDIUM VARIANT'!$C$18:$AE$290,7,FALSE)</f>
        <v>4164.7830000000004</v>
      </c>
      <c r="AP60">
        <f>VLOOKUP($B60,'MEDIUM VARIANT'!$C$18:$AE$290,8,FALSE)</f>
        <v>4140.1480000000001</v>
      </c>
      <c r="AQ60">
        <f>VLOOKUP($B60,'MEDIUM VARIANT'!$C$18:$AE$290,9,FALSE)</f>
        <v>4115.9470000000001</v>
      </c>
      <c r="AR60">
        <f>VLOOKUP($B60,'MEDIUM VARIANT'!$C$18:$AE$290,10,FALSE)</f>
        <v>4092.3780000000002</v>
      </c>
      <c r="AS60">
        <f>VLOOKUP($B60,'MEDIUM VARIANT'!$C$18:$AE$290,11,FALSE)</f>
        <v>4069.4209999999998</v>
      </c>
      <c r="AT60">
        <f>VLOOKUP($B60,'MEDIUM VARIANT'!$C$18:$AE$290,12,FALSE)</f>
        <v>4046.9830000000002</v>
      </c>
      <c r="AU60">
        <f>VLOOKUP($B60,'MEDIUM VARIANT'!$C$18:$AE$290,13,FALSE)</f>
        <v>4024.8519999999999</v>
      </c>
      <c r="AV60">
        <f>VLOOKUP($B60,'MEDIUM VARIANT'!$C$18:$AE$290,14,FALSE)</f>
        <v>4002.8850000000002</v>
      </c>
      <c r="AW60">
        <f>VLOOKUP($B60,'MEDIUM VARIANT'!$C$18:$AE$290,15,FALSE)</f>
        <v>3981.0970000000002</v>
      </c>
      <c r="AX60">
        <f>VLOOKUP($B60,'MEDIUM VARIANT'!$C$18:$AE$290,16,FALSE)</f>
        <v>3959.5369999999998</v>
      </c>
      <c r="AY60">
        <f>VLOOKUP($B60,'MEDIUM VARIANT'!$C$18:$AE$290,17,FALSE)</f>
        <v>3938.1680000000001</v>
      </c>
      <c r="AZ60">
        <f>VLOOKUP($B60,'MEDIUM VARIANT'!$C$18:$AE$290,18,FALSE)</f>
        <v>3916.9380000000001</v>
      </c>
      <c r="BA60">
        <f>VLOOKUP($B60,'MEDIUM VARIANT'!$C$18:$AE$290,19,FALSE)</f>
        <v>3895.7840000000001</v>
      </c>
      <c r="BB60">
        <f>VLOOKUP($B60,'MEDIUM VARIANT'!$C$18:$AE$290,20,FALSE)</f>
        <v>3874.6909999999998</v>
      </c>
      <c r="BC60">
        <f>VLOOKUP($B60,'MEDIUM VARIANT'!$C$18:$AE$290,21,FALSE)</f>
        <v>3853.6469999999999</v>
      </c>
      <c r="BD60">
        <f>VLOOKUP($B60,'MEDIUM VARIANT'!$C$18:$AE$290,22,FALSE)</f>
        <v>3832.5819999999999</v>
      </c>
      <c r="BE60">
        <f>VLOOKUP($B60,'MEDIUM VARIANT'!$C$18:$AE$290,23,FALSE)</f>
        <v>3811.4259999999999</v>
      </c>
      <c r="BF60">
        <f>VLOOKUP($B60,'MEDIUM VARIANT'!$C$18:$AE$290,24,FALSE)</f>
        <v>3790.127</v>
      </c>
      <c r="BG60">
        <f>VLOOKUP($B60,'MEDIUM VARIANT'!$C$18:$AE$290,25,FALSE)</f>
        <v>3768.66</v>
      </c>
      <c r="BH60">
        <f>VLOOKUP($B60,'MEDIUM VARIANT'!$C$18:$AE$290,26,FALSE)</f>
        <v>3747.0210000000002</v>
      </c>
      <c r="BI60">
        <f>VLOOKUP($B60,'MEDIUM VARIANT'!$C$18:$AE$290,27,FALSE)</f>
        <v>3725.2510000000002</v>
      </c>
      <c r="BJ60">
        <f>VLOOKUP($B60,'MEDIUM VARIANT'!$C$18:$AE$290,28,FALSE)</f>
        <v>3703.422</v>
      </c>
      <c r="BK60">
        <f>VLOOKUP($B60,'MEDIUM VARIANT'!$C$18:$AE$290,29,FALSE)</f>
        <v>3681.556</v>
      </c>
      <c r="BL60">
        <f>VLOOKUP($B60,'MEDIUM VARIANT'!$C$18:$AE$290,29,FALSE)</f>
        <v>3681.556</v>
      </c>
      <c r="BM60">
        <f>VLOOKUP($B60,'MEDIUM VARIANT'!$C$18:$AE$290,29,FALSE)</f>
        <v>3681.556</v>
      </c>
      <c r="BN60">
        <f>VLOOKUP($B60,'MEDIUM VARIANT'!$C$18:$AE$290,29,FALSE)</f>
        <v>3681.556</v>
      </c>
      <c r="BO60">
        <f>VLOOKUP($B60,'MEDIUM VARIANT'!$C$18:$AE$290,29,FALSE)</f>
        <v>3681.556</v>
      </c>
      <c r="BP60">
        <f>VLOOKUP($B60,'MEDIUM VARIANT'!$C$18:$AE$290,29,FALSE)</f>
        <v>3681.556</v>
      </c>
      <c r="BQ60">
        <f>VLOOKUP($B60,'MEDIUM VARIANT'!$C$18:$AE$290,29,FALSE)</f>
        <v>3681.556</v>
      </c>
      <c r="BR60">
        <f>VLOOKUP($B60,'MEDIUM VARIANT'!$C$18:$AE$290,29,FALSE)</f>
        <v>3681.556</v>
      </c>
      <c r="BS60">
        <f>VLOOKUP($B60,'MEDIUM VARIANT'!$C$18:$AE$290,29,FALSE)</f>
        <v>3681.556</v>
      </c>
      <c r="BT60">
        <f>VLOOKUP($B60,'MEDIUM VARIANT'!$C$18:$AE$290,29,FALSE)</f>
        <v>3681.556</v>
      </c>
      <c r="BU60">
        <f>VLOOKUP($B60,'MEDIUM VARIANT'!$C$18:$AE$290,29,FALSE)</f>
        <v>3681.556</v>
      </c>
    </row>
    <row r="61" spans="1:73" ht="11.4" x14ac:dyDescent="0.2">
      <c r="A61" t="str">
        <f>VLOOKUP(B61,Codes_ISO!A$2:C$270,3,FALSE)</f>
        <v>CU</v>
      </c>
      <c r="B61" s="3" t="s">
        <v>258</v>
      </c>
      <c r="C61" s="22">
        <f>VLOOKUP($B61,ESTIMATES!$C$18:$BS$290,34,FALSE)</f>
        <v>9835.1769999999997</v>
      </c>
      <c r="D61" s="22">
        <f>VLOOKUP($B61,ESTIMATES!$C$18:$BS$290,35,FALSE)</f>
        <v>9884.2129999999997</v>
      </c>
      <c r="E61" s="22">
        <f>VLOOKUP($B61,ESTIMATES!$C$18:$BS$290,36,FALSE)</f>
        <v>9925.6229999999996</v>
      </c>
      <c r="F61" s="22">
        <f>VLOOKUP($B61,ESTIMATES!$C$18:$BS$290,37,FALSE)</f>
        <v>9966.7330000000002</v>
      </c>
      <c r="G61" s="22">
        <f>VLOOKUP($B61,ESTIMATES!$C$18:$BS$290,38,FALSE)</f>
        <v>10017.058999999999</v>
      </c>
      <c r="H61" s="22">
        <f>VLOOKUP($B61,ESTIMATES!$C$18:$BS$290,39,FALSE)</f>
        <v>10082.989</v>
      </c>
      <c r="I61" s="22">
        <f>VLOOKUP($B61,ESTIMATES!$C$18:$BS$290,40,FALSE)</f>
        <v>10168.087</v>
      </c>
      <c r="J61" s="22">
        <f>VLOOKUP($B61,ESTIMATES!$C$18:$BS$290,41,FALSE)</f>
        <v>10269.566999999999</v>
      </c>
      <c r="K61" s="22">
        <f>VLOOKUP($B61,ESTIMATES!$C$18:$BS$290,42,FALSE)</f>
        <v>10379.548000000001</v>
      </c>
      <c r="L61" s="22">
        <f>VLOOKUP($B61,ESTIMATES!$C$18:$BS$290,43,FALSE)</f>
        <v>10486.509</v>
      </c>
      <c r="M61" s="22">
        <f>VLOOKUP($B61,ESTIMATES!$C$18:$BS$290,44,FALSE)</f>
        <v>10582.081</v>
      </c>
      <c r="N61" s="22">
        <f>VLOOKUP($B61,ESTIMATES!$C$18:$BS$290,45,FALSE)</f>
        <v>10663.584999999999</v>
      </c>
      <c r="O61" s="22">
        <f>VLOOKUP($B61,ESTIMATES!$C$18:$BS$290,46,FALSE)</f>
        <v>10733.362999999999</v>
      </c>
      <c r="P61" s="22">
        <f>VLOOKUP($B61,ESTIMATES!$C$18:$BS$290,47,FALSE)</f>
        <v>10794.135</v>
      </c>
      <c r="Q61" s="22">
        <f>VLOOKUP($B61,ESTIMATES!$C$18:$BS$290,48,FALSE)</f>
        <v>10850.584999999999</v>
      </c>
      <c r="R61" s="22">
        <f>VLOOKUP($B61,ESTIMATES!$C$18:$BS$290,49,FALSE)</f>
        <v>10906.043</v>
      </c>
      <c r="S61" s="22">
        <f>VLOOKUP($B61,ESTIMATES!$C$18:$BS$290,50,FALSE)</f>
        <v>10961.012000000001</v>
      </c>
      <c r="T61" s="22">
        <f>VLOOKUP($B61,ESTIMATES!$C$18:$BS$290,51,FALSE)</f>
        <v>11013.983</v>
      </c>
      <c r="U61" s="22">
        <f>VLOOKUP($B61,ESTIMATES!$C$18:$BS$290,52,FALSE)</f>
        <v>11064.097</v>
      </c>
      <c r="V61" s="22">
        <f>VLOOKUP($B61,ESTIMATES!$C$18:$BS$290,53,FALSE)</f>
        <v>11110.004000000001</v>
      </c>
      <c r="W61" s="22">
        <f>VLOOKUP($B61,ESTIMATES!$C$18:$BS$290,54,FALSE)</f>
        <v>11150.736000000001</v>
      </c>
      <c r="X61" s="22">
        <f>VLOOKUP($B61,ESTIMATES!$C$18:$BS$290,55,FALSE)</f>
        <v>11186.541999999999</v>
      </c>
      <c r="Y61" s="22">
        <f>VLOOKUP($B61,ESTIMATES!$C$18:$BS$290,56,FALSE)</f>
        <v>11217.998</v>
      </c>
      <c r="Z61" s="22">
        <f>VLOOKUP($B61,ESTIMATES!$C$18:$BS$290,57,FALSE)</f>
        <v>11244.885</v>
      </c>
      <c r="AA61" s="22">
        <f>VLOOKUP($B61,ESTIMATES!$C$18:$BS$290,58,FALSE)</f>
        <v>11266.941000000001</v>
      </c>
      <c r="AB61" s="22">
        <f>VLOOKUP($B61,ESTIMATES!$C$18:$BS$290,59,FALSE)</f>
        <v>11284.253000000001</v>
      </c>
      <c r="AC61" s="22">
        <f>VLOOKUP($B61,ESTIMATES!$C$18:$BS$290,60,FALSE)</f>
        <v>11296.233</v>
      </c>
      <c r="AD61" s="22">
        <f>VLOOKUP($B61,ESTIMATES!$C$18:$BS$290,61,FALSE)</f>
        <v>11303.687</v>
      </c>
      <c r="AE61" s="22">
        <f>VLOOKUP($B61,ESTIMATES!$C$18:$BS$290,62,FALSE)</f>
        <v>11309.754000000001</v>
      </c>
      <c r="AF61" s="22">
        <f>VLOOKUP($B61,ESTIMATES!$C$18:$BS$290,63,FALSE)</f>
        <v>11318.602000000001</v>
      </c>
      <c r="AG61" s="22">
        <f>VLOOKUP($B61,ESTIMATES!$C$18:$BS$290,64,FALSE)</f>
        <v>11333.050999999999</v>
      </c>
      <c r="AH61" s="22">
        <f>VLOOKUP($B61,ESTIMATES!$C$18:$BS$290,65,FALSE)</f>
        <v>11354.651</v>
      </c>
      <c r="AI61" s="22">
        <f>VLOOKUP($B61,ESTIMATES!$C$18:$BS$290,66,FALSE)</f>
        <v>11382.146000000001</v>
      </c>
      <c r="AJ61" s="22">
        <f>VLOOKUP($B61,ESTIMATES!$C$18:$BS$290,67,FALSE)</f>
        <v>11412.166999999999</v>
      </c>
      <c r="AK61" s="22">
        <f>VLOOKUP($B61,ESTIMATES!$C$18:$BS$290,68,FALSE)</f>
        <v>11439.767</v>
      </c>
      <c r="AL61" s="22">
        <f>VLOOKUP($B61,ESTIMATES!$C$18:$BS$290,69,FALSE)</f>
        <v>11461.432000000001</v>
      </c>
      <c r="AM61">
        <f>VLOOKUP($B61,'MEDIUM VARIANT'!$C$18:$AE$290,5,FALSE)</f>
        <v>11475.982</v>
      </c>
      <c r="AN61">
        <f>VLOOKUP($B61,'MEDIUM VARIANT'!$C$18:$AE$290,6,FALSE)</f>
        <v>11484.636</v>
      </c>
      <c r="AO61">
        <f>VLOOKUP($B61,'MEDIUM VARIANT'!$C$18:$AE$290,7,FALSE)</f>
        <v>11489.082</v>
      </c>
      <c r="AP61">
        <f>VLOOKUP($B61,'MEDIUM VARIANT'!$C$18:$AE$290,8,FALSE)</f>
        <v>11492.046</v>
      </c>
      <c r="AQ61">
        <f>VLOOKUP($B61,'MEDIUM VARIANT'!$C$18:$AE$290,9,FALSE)</f>
        <v>11495.492</v>
      </c>
      <c r="AR61">
        <f>VLOOKUP($B61,'MEDIUM VARIANT'!$C$18:$AE$290,10,FALSE)</f>
        <v>11499.731</v>
      </c>
      <c r="AS61">
        <f>VLOOKUP($B61,'MEDIUM VARIANT'!$C$18:$AE$290,11,FALSE)</f>
        <v>11504.041999999999</v>
      </c>
      <c r="AT61">
        <f>VLOOKUP($B61,'MEDIUM VARIANT'!$C$18:$AE$290,12,FALSE)</f>
        <v>11508.091</v>
      </c>
      <c r="AU61">
        <f>VLOOKUP($B61,'MEDIUM VARIANT'!$C$18:$AE$290,13,FALSE)</f>
        <v>11511.251</v>
      </c>
      <c r="AV61">
        <f>VLOOKUP($B61,'MEDIUM VARIANT'!$C$18:$AE$290,14,FALSE)</f>
        <v>11513.022999999999</v>
      </c>
      <c r="AW61">
        <f>VLOOKUP($B61,'MEDIUM VARIANT'!$C$18:$AE$290,15,FALSE)</f>
        <v>11513.391</v>
      </c>
      <c r="AX61">
        <f>VLOOKUP($B61,'MEDIUM VARIANT'!$C$18:$AE$290,16,FALSE)</f>
        <v>11512.406000000001</v>
      </c>
      <c r="AY61">
        <f>VLOOKUP($B61,'MEDIUM VARIANT'!$C$18:$AE$290,17,FALSE)</f>
        <v>11509.562</v>
      </c>
      <c r="AZ61">
        <f>VLOOKUP($B61,'MEDIUM VARIANT'!$C$18:$AE$290,18,FALSE)</f>
        <v>11504.248</v>
      </c>
      <c r="BA61">
        <f>VLOOKUP($B61,'MEDIUM VARIANT'!$C$18:$AE$290,19,FALSE)</f>
        <v>11496</v>
      </c>
      <c r="BB61">
        <f>VLOOKUP($B61,'MEDIUM VARIANT'!$C$18:$AE$290,20,FALSE)</f>
        <v>11484.602999999999</v>
      </c>
      <c r="BC61">
        <f>VLOOKUP($B61,'MEDIUM VARIANT'!$C$18:$AE$290,21,FALSE)</f>
        <v>11470.130999999999</v>
      </c>
      <c r="BD61">
        <f>VLOOKUP($B61,'MEDIUM VARIANT'!$C$18:$AE$290,22,FALSE)</f>
        <v>11452.767</v>
      </c>
      <c r="BE61">
        <f>VLOOKUP($B61,'MEDIUM VARIANT'!$C$18:$AE$290,23,FALSE)</f>
        <v>11432.859</v>
      </c>
      <c r="BF61">
        <f>VLOOKUP($B61,'MEDIUM VARIANT'!$C$18:$AE$290,24,FALSE)</f>
        <v>11410.652</v>
      </c>
      <c r="BG61">
        <f>VLOOKUP($B61,'MEDIUM VARIANT'!$C$18:$AE$290,25,FALSE)</f>
        <v>11386.169</v>
      </c>
      <c r="BH61">
        <f>VLOOKUP($B61,'MEDIUM VARIANT'!$C$18:$AE$290,26,FALSE)</f>
        <v>11359.359</v>
      </c>
      <c r="BI61">
        <f>VLOOKUP($B61,'MEDIUM VARIANT'!$C$18:$AE$290,27,FALSE)</f>
        <v>11330.341</v>
      </c>
      <c r="BJ61">
        <f>VLOOKUP($B61,'MEDIUM VARIANT'!$C$18:$AE$290,28,FALSE)</f>
        <v>11299.21</v>
      </c>
      <c r="BK61">
        <f>VLOOKUP($B61,'MEDIUM VARIANT'!$C$18:$AE$290,29,FALSE)</f>
        <v>11266.074000000001</v>
      </c>
      <c r="BL61">
        <f>VLOOKUP($B61,'MEDIUM VARIANT'!$C$18:$AE$290,29,FALSE)</f>
        <v>11266.074000000001</v>
      </c>
      <c r="BM61">
        <f>VLOOKUP($B61,'MEDIUM VARIANT'!$C$18:$AE$290,29,FALSE)</f>
        <v>11266.074000000001</v>
      </c>
      <c r="BN61">
        <f>VLOOKUP($B61,'MEDIUM VARIANT'!$C$18:$AE$290,29,FALSE)</f>
        <v>11266.074000000001</v>
      </c>
      <c r="BO61">
        <f>VLOOKUP($B61,'MEDIUM VARIANT'!$C$18:$AE$290,29,FALSE)</f>
        <v>11266.074000000001</v>
      </c>
      <c r="BP61">
        <f>VLOOKUP($B61,'MEDIUM VARIANT'!$C$18:$AE$290,29,FALSE)</f>
        <v>11266.074000000001</v>
      </c>
      <c r="BQ61">
        <f>VLOOKUP($B61,'MEDIUM VARIANT'!$C$18:$AE$290,29,FALSE)</f>
        <v>11266.074000000001</v>
      </c>
      <c r="BR61">
        <f>VLOOKUP($B61,'MEDIUM VARIANT'!$C$18:$AE$290,29,FALSE)</f>
        <v>11266.074000000001</v>
      </c>
      <c r="BS61">
        <f>VLOOKUP($B61,'MEDIUM VARIANT'!$C$18:$AE$290,29,FALSE)</f>
        <v>11266.074000000001</v>
      </c>
      <c r="BT61">
        <f>VLOOKUP($B61,'MEDIUM VARIANT'!$C$18:$AE$290,29,FALSE)</f>
        <v>11266.074000000001</v>
      </c>
      <c r="BU61">
        <f>VLOOKUP($B61,'MEDIUM VARIANT'!$C$18:$AE$290,29,FALSE)</f>
        <v>11266.074000000001</v>
      </c>
    </row>
    <row r="62" spans="1:73" ht="11.4" hidden="1" x14ac:dyDescent="0.2">
      <c r="A62" t="str">
        <f>VLOOKUP(B62,Codes_ISO!A$2:C$270,3,FALSE)</f>
        <v/>
      </c>
      <c r="B62" s="3" t="s">
        <v>259</v>
      </c>
      <c r="C62" s="22">
        <f>VLOOKUP($B62,ESTIMATES!$C$18:$BS$290,34,FALSE)</f>
        <v>147.99600000000001</v>
      </c>
      <c r="D62" s="22">
        <f>VLOOKUP($B62,ESTIMATES!$C$18:$BS$290,35,FALSE)</f>
        <v>148.21</v>
      </c>
      <c r="E62" s="22">
        <f>VLOOKUP($B62,ESTIMATES!$C$18:$BS$290,36,FALSE)</f>
        <v>148.81399999999999</v>
      </c>
      <c r="F62" s="22">
        <f>VLOOKUP($B62,ESTIMATES!$C$18:$BS$290,37,FALSE)</f>
        <v>149.58000000000001</v>
      </c>
      <c r="G62" s="22">
        <f>VLOOKUP($B62,ESTIMATES!$C$18:$BS$290,38,FALSE)</f>
        <v>150.18700000000001</v>
      </c>
      <c r="H62" s="22">
        <f>VLOOKUP($B62,ESTIMATES!$C$18:$BS$290,39,FALSE)</f>
        <v>150.37700000000001</v>
      </c>
      <c r="I62" s="22">
        <f>VLOOKUP($B62,ESTIMATES!$C$18:$BS$290,40,FALSE)</f>
        <v>150.05699999999999</v>
      </c>
      <c r="J62" s="22">
        <f>VLOOKUP($B62,ESTIMATES!$C$18:$BS$290,41,FALSE)</f>
        <v>149.32400000000001</v>
      </c>
      <c r="K62" s="22">
        <f>VLOOKUP($B62,ESTIMATES!$C$18:$BS$290,42,FALSE)</f>
        <v>148.35400000000001</v>
      </c>
      <c r="L62" s="22">
        <f>VLOOKUP($B62,ESTIMATES!$C$18:$BS$290,43,FALSE)</f>
        <v>147.41</v>
      </c>
      <c r="M62" s="22">
        <f>VLOOKUP($B62,ESTIMATES!$C$18:$BS$290,44,FALSE)</f>
        <v>146.67099999999999</v>
      </c>
      <c r="N62" s="22">
        <f>VLOOKUP($B62,ESTIMATES!$C$18:$BS$290,45,FALSE)</f>
        <v>146.239</v>
      </c>
      <c r="O62" s="22">
        <f>VLOOKUP($B62,ESTIMATES!$C$18:$BS$290,46,FALSE)</f>
        <v>146.02099999999999</v>
      </c>
      <c r="P62" s="22">
        <f>VLOOKUP($B62,ESTIMATES!$C$18:$BS$290,47,FALSE)</f>
        <v>145.76400000000001</v>
      </c>
      <c r="Q62" s="22">
        <f>VLOOKUP($B62,ESTIMATES!$C$18:$BS$290,48,FALSE)</f>
        <v>145.125</v>
      </c>
      <c r="R62" s="22">
        <f>VLOOKUP($B62,ESTIMATES!$C$18:$BS$290,49,FALSE)</f>
        <v>143.88399999999999</v>
      </c>
      <c r="S62" s="22">
        <f>VLOOKUP($B62,ESTIMATES!$C$18:$BS$290,50,FALSE)</f>
        <v>141.983</v>
      </c>
      <c r="T62" s="22">
        <f>VLOOKUP($B62,ESTIMATES!$C$18:$BS$290,51,FALSE)</f>
        <v>139.56899999999999</v>
      </c>
      <c r="U62" s="22">
        <f>VLOOKUP($B62,ESTIMATES!$C$18:$BS$290,52,FALSE)</f>
        <v>136.89099999999999</v>
      </c>
      <c r="V62" s="22">
        <f>VLOOKUP($B62,ESTIMATES!$C$18:$BS$290,53,FALSE)</f>
        <v>134.31100000000001</v>
      </c>
      <c r="W62" s="22">
        <f>VLOOKUP($B62,ESTIMATES!$C$18:$BS$290,54,FALSE)</f>
        <v>132.09899999999999</v>
      </c>
      <c r="X62" s="22">
        <f>VLOOKUP($B62,ESTIMATES!$C$18:$BS$290,55,FALSE)</f>
        <v>130.27699999999999</v>
      </c>
      <c r="Y62" s="22">
        <f>VLOOKUP($B62,ESTIMATES!$C$18:$BS$290,56,FALSE)</f>
        <v>128.82900000000001</v>
      </c>
      <c r="Z62" s="22">
        <f>VLOOKUP($B62,ESTIMATES!$C$18:$BS$290,57,FALSE)</f>
        <v>128.02099999999999</v>
      </c>
      <c r="AA62" s="22">
        <f>VLOOKUP($B62,ESTIMATES!$C$18:$BS$290,58,FALSE)</f>
        <v>128.15700000000001</v>
      </c>
      <c r="AB62" s="22">
        <f>VLOOKUP($B62,ESTIMATES!$C$18:$BS$290,59,FALSE)</f>
        <v>129.39400000000001</v>
      </c>
      <c r="AC62" s="22">
        <f>VLOOKUP($B62,ESTIMATES!$C$18:$BS$290,60,FALSE)</f>
        <v>131.898</v>
      </c>
      <c r="AD62" s="22">
        <f>VLOOKUP($B62,ESTIMATES!$C$18:$BS$290,61,FALSE)</f>
        <v>135.49799999999999</v>
      </c>
      <c r="AE62" s="22">
        <f>VLOOKUP($B62,ESTIMATES!$C$18:$BS$290,62,FALSE)</f>
        <v>139.72999999999999</v>
      </c>
      <c r="AF62" s="22">
        <f>VLOOKUP($B62,ESTIMATES!$C$18:$BS$290,63,FALSE)</f>
        <v>143.93299999999999</v>
      </c>
      <c r="AG62" s="22">
        <f>VLOOKUP($B62,ESTIMATES!$C$18:$BS$290,64,FALSE)</f>
        <v>147.608</v>
      </c>
      <c r="AH62" s="22">
        <f>VLOOKUP($B62,ESTIMATES!$C$18:$BS$290,65,FALSE)</f>
        <v>150.59299999999999</v>
      </c>
      <c r="AI62" s="22">
        <f>VLOOKUP($B62,ESTIMATES!$C$18:$BS$290,66,FALSE)</f>
        <v>152.98500000000001</v>
      </c>
      <c r="AJ62" s="22">
        <f>VLOOKUP($B62,ESTIMATES!$C$18:$BS$290,67,FALSE)</f>
        <v>154.89500000000001</v>
      </c>
      <c r="AK62" s="22">
        <f>VLOOKUP($B62,ESTIMATES!$C$18:$BS$290,68,FALSE)</f>
        <v>156.512</v>
      </c>
      <c r="AL62" s="22">
        <f>VLOOKUP($B62,ESTIMATES!$C$18:$BS$290,69,FALSE)</f>
        <v>158.01</v>
      </c>
      <c r="AM62">
        <f>VLOOKUP($B62,'MEDIUM VARIANT'!$C$18:$AE$290,5,FALSE)</f>
        <v>159.37100000000001</v>
      </c>
      <c r="AN62">
        <f>VLOOKUP($B62,'MEDIUM VARIANT'!$C$18:$AE$290,6,FALSE)</f>
        <v>160.53899999999999</v>
      </c>
      <c r="AO62">
        <f>VLOOKUP($B62,'MEDIUM VARIANT'!$C$18:$AE$290,7,FALSE)</f>
        <v>161.577</v>
      </c>
      <c r="AP62">
        <f>VLOOKUP($B62,'MEDIUM VARIANT'!$C$18:$AE$290,8,FALSE)</f>
        <v>162.547</v>
      </c>
      <c r="AQ62">
        <f>VLOOKUP($B62,'MEDIUM VARIANT'!$C$18:$AE$290,9,FALSE)</f>
        <v>163.495</v>
      </c>
      <c r="AR62">
        <f>VLOOKUP($B62,'MEDIUM VARIANT'!$C$18:$AE$290,10,FALSE)</f>
        <v>164.458</v>
      </c>
      <c r="AS62">
        <f>VLOOKUP($B62,'MEDIUM VARIANT'!$C$18:$AE$290,11,FALSE)</f>
        <v>165.43</v>
      </c>
      <c r="AT62">
        <f>VLOOKUP($B62,'MEDIUM VARIANT'!$C$18:$AE$290,12,FALSE)</f>
        <v>166.4</v>
      </c>
      <c r="AU62">
        <f>VLOOKUP($B62,'MEDIUM VARIANT'!$C$18:$AE$290,13,FALSE)</f>
        <v>167.34299999999999</v>
      </c>
      <c r="AV62">
        <f>VLOOKUP($B62,'MEDIUM VARIANT'!$C$18:$AE$290,14,FALSE)</f>
        <v>168.23599999999999</v>
      </c>
      <c r="AW62">
        <f>VLOOKUP($B62,'MEDIUM VARIANT'!$C$18:$AE$290,15,FALSE)</f>
        <v>169.08500000000001</v>
      </c>
      <c r="AX62">
        <f>VLOOKUP($B62,'MEDIUM VARIANT'!$C$18:$AE$290,16,FALSE)</f>
        <v>169.90799999999999</v>
      </c>
      <c r="AY62">
        <f>VLOOKUP($B62,'MEDIUM VARIANT'!$C$18:$AE$290,17,FALSE)</f>
        <v>170.70099999999999</v>
      </c>
      <c r="AZ62">
        <f>VLOOKUP($B62,'MEDIUM VARIANT'!$C$18:$AE$290,18,FALSE)</f>
        <v>171.45</v>
      </c>
      <c r="BA62">
        <f>VLOOKUP($B62,'MEDIUM VARIANT'!$C$18:$AE$290,19,FALSE)</f>
        <v>172.17</v>
      </c>
      <c r="BB62">
        <f>VLOOKUP($B62,'MEDIUM VARIANT'!$C$18:$AE$290,20,FALSE)</f>
        <v>172.85599999999999</v>
      </c>
      <c r="BC62">
        <f>VLOOKUP($B62,'MEDIUM VARIANT'!$C$18:$AE$290,21,FALSE)</f>
        <v>173.50800000000001</v>
      </c>
      <c r="BD62">
        <f>VLOOKUP($B62,'MEDIUM VARIANT'!$C$18:$AE$290,22,FALSE)</f>
        <v>174.12700000000001</v>
      </c>
      <c r="BE62">
        <f>VLOOKUP($B62,'MEDIUM VARIANT'!$C$18:$AE$290,23,FALSE)</f>
        <v>174.72300000000001</v>
      </c>
      <c r="BF62">
        <f>VLOOKUP($B62,'MEDIUM VARIANT'!$C$18:$AE$290,24,FALSE)</f>
        <v>175.28</v>
      </c>
      <c r="BG62">
        <f>VLOOKUP($B62,'MEDIUM VARIANT'!$C$18:$AE$290,25,FALSE)</f>
        <v>175.81</v>
      </c>
      <c r="BH62">
        <f>VLOOKUP($B62,'MEDIUM VARIANT'!$C$18:$AE$290,26,FALSE)</f>
        <v>176.30600000000001</v>
      </c>
      <c r="BI62">
        <f>VLOOKUP($B62,'MEDIUM VARIANT'!$C$18:$AE$290,27,FALSE)</f>
        <v>176.78800000000001</v>
      </c>
      <c r="BJ62">
        <f>VLOOKUP($B62,'MEDIUM VARIANT'!$C$18:$AE$290,28,FALSE)</f>
        <v>177.24600000000001</v>
      </c>
      <c r="BK62">
        <f>VLOOKUP($B62,'MEDIUM VARIANT'!$C$18:$AE$290,29,FALSE)</f>
        <v>177.673</v>
      </c>
      <c r="BL62">
        <f>VLOOKUP($B62,'MEDIUM VARIANT'!$C$18:$AE$290,29,FALSE)</f>
        <v>177.673</v>
      </c>
      <c r="BM62">
        <f>VLOOKUP($B62,'MEDIUM VARIANT'!$C$18:$AE$290,29,FALSE)</f>
        <v>177.673</v>
      </c>
      <c r="BN62">
        <f>VLOOKUP($B62,'MEDIUM VARIANT'!$C$18:$AE$290,29,FALSE)</f>
        <v>177.673</v>
      </c>
      <c r="BO62">
        <f>VLOOKUP($B62,'MEDIUM VARIANT'!$C$18:$AE$290,29,FALSE)</f>
        <v>177.673</v>
      </c>
      <c r="BP62">
        <f>VLOOKUP($B62,'MEDIUM VARIANT'!$C$18:$AE$290,29,FALSE)</f>
        <v>177.673</v>
      </c>
      <c r="BQ62">
        <f>VLOOKUP($B62,'MEDIUM VARIANT'!$C$18:$AE$290,29,FALSE)</f>
        <v>177.673</v>
      </c>
      <c r="BR62">
        <f>VLOOKUP($B62,'MEDIUM VARIANT'!$C$18:$AE$290,29,FALSE)</f>
        <v>177.673</v>
      </c>
      <c r="BS62">
        <f>VLOOKUP($B62,'MEDIUM VARIANT'!$C$18:$AE$290,29,FALSE)</f>
        <v>177.673</v>
      </c>
      <c r="BT62">
        <f>VLOOKUP($B62,'MEDIUM VARIANT'!$C$18:$AE$290,29,FALSE)</f>
        <v>177.673</v>
      </c>
      <c r="BU62">
        <f>VLOOKUP($B62,'MEDIUM VARIANT'!$C$18:$AE$290,29,FALSE)</f>
        <v>177.673</v>
      </c>
    </row>
    <row r="63" spans="1:73" ht="11.4" x14ac:dyDescent="0.2">
      <c r="A63" t="str">
        <f>VLOOKUP(B63,Codes_ISO!A$2:C$270,3,FALSE)</f>
        <v>CY</v>
      </c>
      <c r="B63" s="3" t="s">
        <v>182</v>
      </c>
      <c r="C63" s="22">
        <f>VLOOKUP($B63,ESTIMATES!$C$18:$BS$290,34,FALSE)</f>
        <v>685.40599999999995</v>
      </c>
      <c r="D63" s="22">
        <f>VLOOKUP($B63,ESTIMATES!$C$18:$BS$290,35,FALSE)</f>
        <v>689.173</v>
      </c>
      <c r="E63" s="22">
        <f>VLOOKUP($B63,ESTIMATES!$C$18:$BS$290,36,FALSE)</f>
        <v>691.702</v>
      </c>
      <c r="F63" s="22">
        <f>VLOOKUP($B63,ESTIMATES!$C$18:$BS$290,37,FALSE)</f>
        <v>694.077</v>
      </c>
      <c r="G63" s="22">
        <f>VLOOKUP($B63,ESTIMATES!$C$18:$BS$290,38,FALSE)</f>
        <v>697.71699999999998</v>
      </c>
      <c r="H63" s="22">
        <f>VLOOKUP($B63,ESTIMATES!$C$18:$BS$290,39,FALSE)</f>
        <v>703.68700000000001</v>
      </c>
      <c r="I63" s="22">
        <f>VLOOKUP($B63,ESTIMATES!$C$18:$BS$290,40,FALSE)</f>
        <v>712.34100000000001</v>
      </c>
      <c r="J63" s="22">
        <f>VLOOKUP($B63,ESTIMATES!$C$18:$BS$290,41,FALSE)</f>
        <v>723.38</v>
      </c>
      <c r="K63" s="22">
        <f>VLOOKUP($B63,ESTIMATES!$C$18:$BS$290,42,FALSE)</f>
        <v>736.47900000000004</v>
      </c>
      <c r="L63" s="22">
        <f>VLOOKUP($B63,ESTIMATES!$C$18:$BS$290,43,FALSE)</f>
        <v>751.04399999999998</v>
      </c>
      <c r="M63" s="22">
        <f>VLOOKUP($B63,ESTIMATES!$C$18:$BS$290,44,FALSE)</f>
        <v>766.61400000000003</v>
      </c>
      <c r="N63" s="22">
        <f>VLOOKUP($B63,ESTIMATES!$C$18:$BS$290,45,FALSE)</f>
        <v>783.12900000000002</v>
      </c>
      <c r="O63" s="22">
        <f>VLOOKUP($B63,ESTIMATES!$C$18:$BS$290,46,FALSE)</f>
        <v>800.60900000000004</v>
      </c>
      <c r="P63" s="22">
        <f>VLOOKUP($B63,ESTIMATES!$C$18:$BS$290,47,FALSE)</f>
        <v>818.75099999999998</v>
      </c>
      <c r="Q63" s="22">
        <f>VLOOKUP($B63,ESTIMATES!$C$18:$BS$290,48,FALSE)</f>
        <v>837.11</v>
      </c>
      <c r="R63" s="22">
        <f>VLOOKUP($B63,ESTIMATES!$C$18:$BS$290,49,FALSE)</f>
        <v>855.38400000000001</v>
      </c>
      <c r="S63" s="22">
        <f>VLOOKUP($B63,ESTIMATES!$C$18:$BS$290,50,FALSE)</f>
        <v>873.423</v>
      </c>
      <c r="T63" s="22">
        <f>VLOOKUP($B63,ESTIMATES!$C$18:$BS$290,51,FALSE)</f>
        <v>891.19200000000001</v>
      </c>
      <c r="U63" s="22">
        <f>VLOOKUP($B63,ESTIMATES!$C$18:$BS$290,52,FALSE)</f>
        <v>908.70399999999995</v>
      </c>
      <c r="V63" s="22">
        <f>VLOOKUP($B63,ESTIMATES!$C$18:$BS$290,53,FALSE)</f>
        <v>926.05</v>
      </c>
      <c r="W63" s="22">
        <f>VLOOKUP($B63,ESTIMATES!$C$18:$BS$290,54,FALSE)</f>
        <v>943.28599999999994</v>
      </c>
      <c r="X63" s="22">
        <f>VLOOKUP($B63,ESTIMATES!$C$18:$BS$290,55,FALSE)</f>
        <v>960.28200000000004</v>
      </c>
      <c r="Y63" s="22">
        <f>VLOOKUP($B63,ESTIMATES!$C$18:$BS$290,56,FALSE)</f>
        <v>976.96600000000001</v>
      </c>
      <c r="Z63" s="22">
        <f>VLOOKUP($B63,ESTIMATES!$C$18:$BS$290,57,FALSE)</f>
        <v>993.56299999999999</v>
      </c>
      <c r="AA63" s="22">
        <f>VLOOKUP($B63,ESTIMATES!$C$18:$BS$290,58,FALSE)</f>
        <v>1010.41</v>
      </c>
      <c r="AB63" s="22">
        <f>VLOOKUP($B63,ESTIMATES!$C$18:$BS$290,59,FALSE)</f>
        <v>1027.6579999999999</v>
      </c>
      <c r="AC63" s="22">
        <f>VLOOKUP($B63,ESTIMATES!$C$18:$BS$290,60,FALSE)</f>
        <v>1045.509</v>
      </c>
      <c r="AD63" s="22">
        <f>VLOOKUP($B63,ESTIMATES!$C$18:$BS$290,61,FALSE)</f>
        <v>1063.712</v>
      </c>
      <c r="AE63" s="22">
        <f>VLOOKUP($B63,ESTIMATES!$C$18:$BS$290,62,FALSE)</f>
        <v>1081.5630000000001</v>
      </c>
      <c r="AF63" s="22">
        <f>VLOOKUP($B63,ESTIMATES!$C$18:$BS$290,63,FALSE)</f>
        <v>1098.076</v>
      </c>
      <c r="AG63" s="22">
        <f>VLOOKUP($B63,ESTIMATES!$C$18:$BS$290,64,FALSE)</f>
        <v>1112.607</v>
      </c>
      <c r="AH63" s="22">
        <f>VLOOKUP($B63,ESTIMATES!$C$18:$BS$290,65,FALSE)</f>
        <v>1124.835</v>
      </c>
      <c r="AI63" s="22">
        <f>VLOOKUP($B63,ESTIMATES!$C$18:$BS$290,66,FALSE)</f>
        <v>1135.0619999999999</v>
      </c>
      <c r="AJ63" s="22">
        <f>VLOOKUP($B63,ESTIMATES!$C$18:$BS$290,67,FALSE)</f>
        <v>1143.896</v>
      </c>
      <c r="AK63" s="22">
        <f>VLOOKUP($B63,ESTIMATES!$C$18:$BS$290,68,FALSE)</f>
        <v>1152.309</v>
      </c>
      <c r="AL63" s="22">
        <f>VLOOKUP($B63,ESTIMATES!$C$18:$BS$290,69,FALSE)</f>
        <v>1160.9849999999999</v>
      </c>
      <c r="AM63">
        <f>VLOOKUP($B63,'MEDIUM VARIANT'!$C$18:$AE$290,5,FALSE)</f>
        <v>1170.125</v>
      </c>
      <c r="AN63">
        <f>VLOOKUP($B63,'MEDIUM VARIANT'!$C$18:$AE$290,6,FALSE)</f>
        <v>1179.5509999999999</v>
      </c>
      <c r="AO63">
        <f>VLOOKUP($B63,'MEDIUM VARIANT'!$C$18:$AE$290,7,FALSE)</f>
        <v>1189.085</v>
      </c>
      <c r="AP63">
        <f>VLOOKUP($B63,'MEDIUM VARIANT'!$C$18:$AE$290,8,FALSE)</f>
        <v>1198.4269999999999</v>
      </c>
      <c r="AQ63">
        <f>VLOOKUP($B63,'MEDIUM VARIANT'!$C$18:$AE$290,9,FALSE)</f>
        <v>1207.3430000000001</v>
      </c>
      <c r="AR63">
        <f>VLOOKUP($B63,'MEDIUM VARIANT'!$C$18:$AE$290,10,FALSE)</f>
        <v>1215.8499999999999</v>
      </c>
      <c r="AS63">
        <f>VLOOKUP($B63,'MEDIUM VARIANT'!$C$18:$AE$290,11,FALSE)</f>
        <v>1224.028</v>
      </c>
      <c r="AT63">
        <f>VLOOKUP($B63,'MEDIUM VARIANT'!$C$18:$AE$290,12,FALSE)</f>
        <v>1231.9369999999999</v>
      </c>
      <c r="AU63">
        <f>VLOOKUP($B63,'MEDIUM VARIANT'!$C$18:$AE$290,13,FALSE)</f>
        <v>1239.6300000000001</v>
      </c>
      <c r="AV63">
        <f>VLOOKUP($B63,'MEDIUM VARIANT'!$C$18:$AE$290,14,FALSE)</f>
        <v>1247.1400000000001</v>
      </c>
      <c r="AW63">
        <f>VLOOKUP($B63,'MEDIUM VARIANT'!$C$18:$AE$290,15,FALSE)</f>
        <v>1254.4849999999999</v>
      </c>
      <c r="AX63">
        <f>VLOOKUP($B63,'MEDIUM VARIANT'!$C$18:$AE$290,16,FALSE)</f>
        <v>1261.654</v>
      </c>
      <c r="AY63">
        <f>VLOOKUP($B63,'MEDIUM VARIANT'!$C$18:$AE$290,17,FALSE)</f>
        <v>1268.6579999999999</v>
      </c>
      <c r="AZ63">
        <f>VLOOKUP($B63,'MEDIUM VARIANT'!$C$18:$AE$290,18,FALSE)</f>
        <v>1275.508</v>
      </c>
      <c r="BA63">
        <f>VLOOKUP($B63,'MEDIUM VARIANT'!$C$18:$AE$290,19,FALSE)</f>
        <v>1282.204</v>
      </c>
      <c r="BB63">
        <f>VLOOKUP($B63,'MEDIUM VARIANT'!$C$18:$AE$290,20,FALSE)</f>
        <v>1288.7439999999999</v>
      </c>
      <c r="BC63">
        <f>VLOOKUP($B63,'MEDIUM VARIANT'!$C$18:$AE$290,21,FALSE)</f>
        <v>1295.1469999999999</v>
      </c>
      <c r="BD63">
        <f>VLOOKUP($B63,'MEDIUM VARIANT'!$C$18:$AE$290,22,FALSE)</f>
        <v>1301.4079999999999</v>
      </c>
      <c r="BE63">
        <f>VLOOKUP($B63,'MEDIUM VARIANT'!$C$18:$AE$290,23,FALSE)</f>
        <v>1307.5450000000001</v>
      </c>
      <c r="BF63">
        <f>VLOOKUP($B63,'MEDIUM VARIANT'!$C$18:$AE$290,24,FALSE)</f>
        <v>1313.5419999999999</v>
      </c>
      <c r="BG63">
        <f>VLOOKUP($B63,'MEDIUM VARIANT'!$C$18:$AE$290,25,FALSE)</f>
        <v>1319.414</v>
      </c>
      <c r="BH63">
        <f>VLOOKUP($B63,'MEDIUM VARIANT'!$C$18:$AE$290,26,FALSE)</f>
        <v>1325.1610000000001</v>
      </c>
      <c r="BI63">
        <f>VLOOKUP($B63,'MEDIUM VARIANT'!$C$18:$AE$290,27,FALSE)</f>
        <v>1330.7570000000001</v>
      </c>
      <c r="BJ63">
        <f>VLOOKUP($B63,'MEDIUM VARIANT'!$C$18:$AE$290,28,FALSE)</f>
        <v>1336.202</v>
      </c>
      <c r="BK63">
        <f>VLOOKUP($B63,'MEDIUM VARIANT'!$C$18:$AE$290,29,FALSE)</f>
        <v>1341.4649999999999</v>
      </c>
      <c r="BL63">
        <f>VLOOKUP($B63,'MEDIUM VARIANT'!$C$18:$AE$290,29,FALSE)</f>
        <v>1341.4649999999999</v>
      </c>
      <c r="BM63">
        <f>VLOOKUP($B63,'MEDIUM VARIANT'!$C$18:$AE$290,29,FALSE)</f>
        <v>1341.4649999999999</v>
      </c>
      <c r="BN63">
        <f>VLOOKUP($B63,'MEDIUM VARIANT'!$C$18:$AE$290,29,FALSE)</f>
        <v>1341.4649999999999</v>
      </c>
      <c r="BO63">
        <f>VLOOKUP($B63,'MEDIUM VARIANT'!$C$18:$AE$290,29,FALSE)</f>
        <v>1341.4649999999999</v>
      </c>
      <c r="BP63">
        <f>VLOOKUP($B63,'MEDIUM VARIANT'!$C$18:$AE$290,29,FALSE)</f>
        <v>1341.4649999999999</v>
      </c>
      <c r="BQ63">
        <f>VLOOKUP($B63,'MEDIUM VARIANT'!$C$18:$AE$290,29,FALSE)</f>
        <v>1341.4649999999999</v>
      </c>
      <c r="BR63">
        <f>VLOOKUP($B63,'MEDIUM VARIANT'!$C$18:$AE$290,29,FALSE)</f>
        <v>1341.4649999999999</v>
      </c>
      <c r="BS63">
        <f>VLOOKUP($B63,'MEDIUM VARIANT'!$C$18:$AE$290,29,FALSE)</f>
        <v>1341.4649999999999</v>
      </c>
      <c r="BT63">
        <f>VLOOKUP($B63,'MEDIUM VARIANT'!$C$18:$AE$290,29,FALSE)</f>
        <v>1341.4649999999999</v>
      </c>
      <c r="BU63">
        <f>VLOOKUP($B63,'MEDIUM VARIANT'!$C$18:$AE$290,29,FALSE)</f>
        <v>1341.4649999999999</v>
      </c>
    </row>
    <row r="64" spans="1:73" ht="11.4" x14ac:dyDescent="0.2">
      <c r="A64" t="str">
        <f>VLOOKUP(B64,Codes_ISO!A$2:C$270,3,FALSE)</f>
        <v>CZ</v>
      </c>
      <c r="B64" s="3" t="s">
        <v>200</v>
      </c>
      <c r="C64" s="22">
        <f>VLOOKUP($B64,ESTIMATES!$C$18:$BS$290,34,FALSE)</f>
        <v>10349.271000000001</v>
      </c>
      <c r="D64" s="22">
        <f>VLOOKUP($B64,ESTIMATES!$C$18:$BS$290,35,FALSE)</f>
        <v>10365.718000000001</v>
      </c>
      <c r="E64" s="22">
        <f>VLOOKUP($B64,ESTIMATES!$C$18:$BS$290,36,FALSE)</f>
        <v>10365.453</v>
      </c>
      <c r="F64" s="22">
        <f>VLOOKUP($B64,ESTIMATES!$C$18:$BS$290,37,FALSE)</f>
        <v>10354.307000000001</v>
      </c>
      <c r="G64" s="22">
        <f>VLOOKUP($B64,ESTIMATES!$C$18:$BS$290,38,FALSE)</f>
        <v>10340.848</v>
      </c>
      <c r="H64" s="22">
        <f>VLOOKUP($B64,ESTIMATES!$C$18:$BS$290,39,FALSE)</f>
        <v>10331.370000000001</v>
      </c>
      <c r="I64" s="22">
        <f>VLOOKUP($B64,ESTIMATES!$C$18:$BS$290,40,FALSE)</f>
        <v>10327.528</v>
      </c>
      <c r="J64" s="22">
        <f>VLOOKUP($B64,ESTIMATES!$C$18:$BS$290,41,FALSE)</f>
        <v>10327.732</v>
      </c>
      <c r="K64" s="22">
        <f>VLOOKUP($B64,ESTIMATES!$C$18:$BS$290,42,FALSE)</f>
        <v>10331.215</v>
      </c>
      <c r="L64" s="22">
        <f>VLOOKUP($B64,ESTIMATES!$C$18:$BS$290,43,FALSE)</f>
        <v>10336.17</v>
      </c>
      <c r="M64" s="22">
        <f>VLOOKUP($B64,ESTIMATES!$C$18:$BS$290,44,FALSE)</f>
        <v>10341.169</v>
      </c>
      <c r="N64" s="22">
        <f>VLOOKUP($B64,ESTIMATES!$C$18:$BS$290,45,FALSE)</f>
        <v>10346.75</v>
      </c>
      <c r="O64" s="22">
        <f>VLOOKUP($B64,ESTIMATES!$C$18:$BS$290,46,FALSE)</f>
        <v>10353.317999999999</v>
      </c>
      <c r="P64" s="22">
        <f>VLOOKUP($B64,ESTIMATES!$C$18:$BS$290,47,FALSE)</f>
        <v>10358.972</v>
      </c>
      <c r="Q64" s="22">
        <f>VLOOKUP($B64,ESTIMATES!$C$18:$BS$290,48,FALSE)</f>
        <v>10361.242</v>
      </c>
      <c r="R64" s="22">
        <f>VLOOKUP($B64,ESTIMATES!$C$18:$BS$290,49,FALSE)</f>
        <v>10358.456</v>
      </c>
      <c r="S64" s="22">
        <f>VLOOKUP($B64,ESTIMATES!$C$18:$BS$290,50,FALSE)</f>
        <v>10350.57</v>
      </c>
      <c r="T64" s="22">
        <f>VLOOKUP($B64,ESTIMATES!$C$18:$BS$290,51,FALSE)</f>
        <v>10338.593000000001</v>
      </c>
      <c r="U64" s="22">
        <f>VLOOKUP($B64,ESTIMATES!$C$18:$BS$290,52,FALSE)</f>
        <v>10323.487999999999</v>
      </c>
      <c r="V64" s="22">
        <f>VLOOKUP($B64,ESTIMATES!$C$18:$BS$290,53,FALSE)</f>
        <v>10306.645</v>
      </c>
      <c r="W64" s="22">
        <f>VLOOKUP($B64,ESTIMATES!$C$18:$BS$290,54,FALSE)</f>
        <v>10289.593999999999</v>
      </c>
      <c r="X64" s="22">
        <f>VLOOKUP($B64,ESTIMATES!$C$18:$BS$290,55,FALSE)</f>
        <v>10271.204</v>
      </c>
      <c r="Y64" s="22">
        <f>VLOOKUP($B64,ESTIMATES!$C$18:$BS$290,56,FALSE)</f>
        <v>10252.439</v>
      </c>
      <c r="Z64" s="22">
        <f>VLOOKUP($B64,ESTIMATES!$C$18:$BS$290,57,FALSE)</f>
        <v>10239.277</v>
      </c>
      <c r="AA64" s="22">
        <f>VLOOKUP($B64,ESTIMATES!$C$18:$BS$290,58,FALSE)</f>
        <v>10239.536</v>
      </c>
      <c r="AB64" s="22">
        <f>VLOOKUP($B64,ESTIMATES!$C$18:$BS$290,59,FALSE)</f>
        <v>10258.175999999999</v>
      </c>
      <c r="AC64" s="22">
        <f>VLOOKUP($B64,ESTIMATES!$C$18:$BS$290,60,FALSE)</f>
        <v>10298.288</v>
      </c>
      <c r="AD64" s="22">
        <f>VLOOKUP($B64,ESTIMATES!$C$18:$BS$290,61,FALSE)</f>
        <v>10356.585999999999</v>
      </c>
      <c r="AE64" s="22">
        <f>VLOOKUP($B64,ESTIMATES!$C$18:$BS$290,62,FALSE)</f>
        <v>10423.794</v>
      </c>
      <c r="AF64" s="22">
        <f>VLOOKUP($B64,ESTIMATES!$C$18:$BS$290,63,FALSE)</f>
        <v>10486.844999999999</v>
      </c>
      <c r="AG64" s="22">
        <f>VLOOKUP($B64,ESTIMATES!$C$18:$BS$290,64,FALSE)</f>
        <v>10536.286</v>
      </c>
      <c r="AH64" s="22">
        <f>VLOOKUP($B64,ESTIMATES!$C$18:$BS$290,65,FALSE)</f>
        <v>10568.715</v>
      </c>
      <c r="AI64" s="22">
        <f>VLOOKUP($B64,ESTIMATES!$C$18:$BS$290,66,FALSE)</f>
        <v>10586.754999999999</v>
      </c>
      <c r="AJ64" s="22">
        <f>VLOOKUP($B64,ESTIMATES!$C$18:$BS$290,67,FALSE)</f>
        <v>10594.481</v>
      </c>
      <c r="AK64" s="22">
        <f>VLOOKUP($B64,ESTIMATES!$C$18:$BS$290,68,FALSE)</f>
        <v>10598.526</v>
      </c>
      <c r="AL64" s="22">
        <f>VLOOKUP($B64,ESTIMATES!$C$18:$BS$290,69,FALSE)</f>
        <v>10603.762000000001</v>
      </c>
      <c r="AM64">
        <f>VLOOKUP($B64,'MEDIUM VARIANT'!$C$18:$AE$290,5,FALSE)</f>
        <v>10610.947</v>
      </c>
      <c r="AN64">
        <f>VLOOKUP($B64,'MEDIUM VARIANT'!$C$18:$AE$290,6,FALSE)</f>
        <v>10618.303</v>
      </c>
      <c r="AO64">
        <f>VLOOKUP($B64,'MEDIUM VARIANT'!$C$18:$AE$290,7,FALSE)</f>
        <v>10625.25</v>
      </c>
      <c r="AP64">
        <f>VLOOKUP($B64,'MEDIUM VARIANT'!$C$18:$AE$290,8,FALSE)</f>
        <v>10630.589</v>
      </c>
      <c r="AQ64">
        <f>VLOOKUP($B64,'MEDIUM VARIANT'!$C$18:$AE$290,9,FALSE)</f>
        <v>10633.424000000001</v>
      </c>
      <c r="AR64">
        <f>VLOOKUP($B64,'MEDIUM VARIANT'!$C$18:$AE$290,10,FALSE)</f>
        <v>10633.85</v>
      </c>
      <c r="AS64">
        <f>VLOOKUP($B64,'MEDIUM VARIANT'!$C$18:$AE$290,11,FALSE)</f>
        <v>10632.288</v>
      </c>
      <c r="AT64">
        <f>VLOOKUP($B64,'MEDIUM VARIANT'!$C$18:$AE$290,12,FALSE)</f>
        <v>10628.468999999999</v>
      </c>
      <c r="AU64">
        <f>VLOOKUP($B64,'MEDIUM VARIANT'!$C$18:$AE$290,13,FALSE)</f>
        <v>10622.091</v>
      </c>
      <c r="AV64">
        <f>VLOOKUP($B64,'MEDIUM VARIANT'!$C$18:$AE$290,14,FALSE)</f>
        <v>10612.937</v>
      </c>
      <c r="AW64">
        <f>VLOOKUP($B64,'MEDIUM VARIANT'!$C$18:$AE$290,15,FALSE)</f>
        <v>10601.013000000001</v>
      </c>
      <c r="AX64">
        <f>VLOOKUP($B64,'MEDIUM VARIANT'!$C$18:$AE$290,16,FALSE)</f>
        <v>10586.451999999999</v>
      </c>
      <c r="AY64">
        <f>VLOOKUP($B64,'MEDIUM VARIANT'!$C$18:$AE$290,17,FALSE)</f>
        <v>10569.339</v>
      </c>
      <c r="AZ64">
        <f>VLOOKUP($B64,'MEDIUM VARIANT'!$C$18:$AE$290,18,FALSE)</f>
        <v>10549.861999999999</v>
      </c>
      <c r="BA64">
        <f>VLOOKUP($B64,'MEDIUM VARIANT'!$C$18:$AE$290,19,FALSE)</f>
        <v>10528.196</v>
      </c>
      <c r="BB64">
        <f>VLOOKUP($B64,'MEDIUM VARIANT'!$C$18:$AE$290,20,FALSE)</f>
        <v>10504.439</v>
      </c>
      <c r="BC64">
        <f>VLOOKUP($B64,'MEDIUM VARIANT'!$C$18:$AE$290,21,FALSE)</f>
        <v>10478.832</v>
      </c>
      <c r="BD64">
        <f>VLOOKUP($B64,'MEDIUM VARIANT'!$C$18:$AE$290,22,FALSE)</f>
        <v>10451.919</v>
      </c>
      <c r="BE64">
        <f>VLOOKUP($B64,'MEDIUM VARIANT'!$C$18:$AE$290,23,FALSE)</f>
        <v>10424.374</v>
      </c>
      <c r="BF64">
        <f>VLOOKUP($B64,'MEDIUM VARIANT'!$C$18:$AE$290,24,FALSE)</f>
        <v>10396.772999999999</v>
      </c>
      <c r="BG64">
        <f>VLOOKUP($B64,'MEDIUM VARIANT'!$C$18:$AE$290,25,FALSE)</f>
        <v>10369.331</v>
      </c>
      <c r="BH64">
        <f>VLOOKUP($B64,'MEDIUM VARIANT'!$C$18:$AE$290,26,FALSE)</f>
        <v>10342.163</v>
      </c>
      <c r="BI64">
        <f>VLOOKUP($B64,'MEDIUM VARIANT'!$C$18:$AE$290,27,FALSE)</f>
        <v>10315.531999999999</v>
      </c>
      <c r="BJ64">
        <f>VLOOKUP($B64,'MEDIUM VARIANT'!$C$18:$AE$290,28,FALSE)</f>
        <v>10289.698</v>
      </c>
      <c r="BK64">
        <f>VLOOKUP($B64,'MEDIUM VARIANT'!$C$18:$AE$290,29,FALSE)</f>
        <v>10264.847</v>
      </c>
      <c r="BL64">
        <f>VLOOKUP($B64,'MEDIUM VARIANT'!$C$18:$AE$290,29,FALSE)</f>
        <v>10264.847</v>
      </c>
      <c r="BM64">
        <f>VLOOKUP($B64,'MEDIUM VARIANT'!$C$18:$AE$290,29,FALSE)</f>
        <v>10264.847</v>
      </c>
      <c r="BN64">
        <f>VLOOKUP($B64,'MEDIUM VARIANT'!$C$18:$AE$290,29,FALSE)</f>
        <v>10264.847</v>
      </c>
      <c r="BO64">
        <f>VLOOKUP($B64,'MEDIUM VARIANT'!$C$18:$AE$290,29,FALSE)</f>
        <v>10264.847</v>
      </c>
      <c r="BP64">
        <f>VLOOKUP($B64,'MEDIUM VARIANT'!$C$18:$AE$290,29,FALSE)</f>
        <v>10264.847</v>
      </c>
      <c r="BQ64">
        <f>VLOOKUP($B64,'MEDIUM VARIANT'!$C$18:$AE$290,29,FALSE)</f>
        <v>10264.847</v>
      </c>
      <c r="BR64">
        <f>VLOOKUP($B64,'MEDIUM VARIANT'!$C$18:$AE$290,29,FALSE)</f>
        <v>10264.847</v>
      </c>
      <c r="BS64">
        <f>VLOOKUP($B64,'MEDIUM VARIANT'!$C$18:$AE$290,29,FALSE)</f>
        <v>10264.847</v>
      </c>
      <c r="BT64">
        <f>VLOOKUP($B64,'MEDIUM VARIANT'!$C$18:$AE$290,29,FALSE)</f>
        <v>10264.847</v>
      </c>
      <c r="BU64">
        <f>VLOOKUP($B64,'MEDIUM VARIANT'!$C$18:$AE$290,29,FALSE)</f>
        <v>10264.847</v>
      </c>
    </row>
    <row r="65" spans="1:73" ht="11.4" x14ac:dyDescent="0.2">
      <c r="A65" t="str">
        <f>VLOOKUP(B65,Codes_ISO!A$2:C$270,3,FALSE)</f>
        <v>KP</v>
      </c>
      <c r="B65" s="3" t="s">
        <v>144</v>
      </c>
      <c r="C65" s="22">
        <f>VLOOKUP($B65,ESTIMATES!$C$18:$BS$290,34,FALSE)</f>
        <v>17472.14</v>
      </c>
      <c r="D65" s="22">
        <f>VLOOKUP($B65,ESTIMATES!$C$18:$BS$290,35,FALSE)</f>
        <v>17731.23</v>
      </c>
      <c r="E65" s="22">
        <f>VLOOKUP($B65,ESTIMATES!$C$18:$BS$290,36,FALSE)</f>
        <v>18008.563999999998</v>
      </c>
      <c r="F65" s="22">
        <f>VLOOKUP($B65,ESTIMATES!$C$18:$BS$290,37,FALSE)</f>
        <v>18298.214</v>
      </c>
      <c r="G65" s="22">
        <f>VLOOKUP($B65,ESTIMATES!$C$18:$BS$290,38,FALSE)</f>
        <v>18590.137999999999</v>
      </c>
      <c r="H65" s="22">
        <f>VLOOKUP($B65,ESTIMATES!$C$18:$BS$290,39,FALSE)</f>
        <v>18877.238000000001</v>
      </c>
      <c r="I65" s="22">
        <f>VLOOKUP($B65,ESTIMATES!$C$18:$BS$290,40,FALSE)</f>
        <v>19156.794999999998</v>
      </c>
      <c r="J65" s="22">
        <f>VLOOKUP($B65,ESTIMATES!$C$18:$BS$290,41,FALSE)</f>
        <v>19431.986000000001</v>
      </c>
      <c r="K65" s="22">
        <f>VLOOKUP($B65,ESTIMATES!$C$18:$BS$290,42,FALSE)</f>
        <v>19708.323</v>
      </c>
      <c r="L65" s="22">
        <f>VLOOKUP($B65,ESTIMATES!$C$18:$BS$290,43,FALSE)</f>
        <v>19993.755000000001</v>
      </c>
      <c r="M65" s="22">
        <f>VLOOKUP($B65,ESTIMATES!$C$18:$BS$290,44,FALSE)</f>
        <v>20293.054</v>
      </c>
      <c r="N65" s="22">
        <f>VLOOKUP($B65,ESTIMATES!$C$18:$BS$290,45,FALSE)</f>
        <v>20609.150000000001</v>
      </c>
      <c r="O65" s="22">
        <f>VLOOKUP($B65,ESTIMATES!$C$18:$BS$290,46,FALSE)</f>
        <v>20937.403999999999</v>
      </c>
      <c r="P65" s="22">
        <f>VLOOKUP($B65,ESTIMATES!$C$18:$BS$290,47,FALSE)</f>
        <v>21265.833999999999</v>
      </c>
      <c r="Q65" s="22">
        <f>VLOOKUP($B65,ESTIMATES!$C$18:$BS$290,48,FALSE)</f>
        <v>21577.982</v>
      </c>
      <c r="R65" s="22">
        <f>VLOOKUP($B65,ESTIMATES!$C$18:$BS$290,49,FALSE)</f>
        <v>21862.298999999999</v>
      </c>
      <c r="S65" s="22">
        <f>VLOOKUP($B65,ESTIMATES!$C$18:$BS$290,50,FALSE)</f>
        <v>22113.547999999999</v>
      </c>
      <c r="T65" s="22">
        <f>VLOOKUP($B65,ESTIMATES!$C$18:$BS$290,51,FALSE)</f>
        <v>22335.637999999999</v>
      </c>
      <c r="U65" s="22">
        <f>VLOOKUP($B65,ESTIMATES!$C$18:$BS$290,52,FALSE)</f>
        <v>22537.335999999999</v>
      </c>
      <c r="V65" s="22">
        <f>VLOOKUP($B65,ESTIMATES!$C$18:$BS$290,53,FALSE)</f>
        <v>22731.985000000001</v>
      </c>
      <c r="W65" s="22">
        <f>VLOOKUP($B65,ESTIMATES!$C$18:$BS$290,54,FALSE)</f>
        <v>22929.075000000001</v>
      </c>
      <c r="X65" s="22">
        <f>VLOOKUP($B65,ESTIMATES!$C$18:$BS$290,55,FALSE)</f>
        <v>23131.81</v>
      </c>
      <c r="Y65" s="22">
        <f>VLOOKUP($B65,ESTIMATES!$C$18:$BS$290,56,FALSE)</f>
        <v>23336.681</v>
      </c>
      <c r="Z65" s="22">
        <f>VLOOKUP($B65,ESTIMATES!$C$18:$BS$290,57,FALSE)</f>
        <v>23538.54</v>
      </c>
      <c r="AA65" s="22">
        <f>VLOOKUP($B65,ESTIMATES!$C$18:$BS$290,58,FALSE)</f>
        <v>23729.498</v>
      </c>
      <c r="AB65" s="22">
        <f>VLOOKUP($B65,ESTIMATES!$C$18:$BS$290,59,FALSE)</f>
        <v>23904.167000000001</v>
      </c>
      <c r="AC65" s="22">
        <f>VLOOKUP($B65,ESTIMATES!$C$18:$BS$290,60,FALSE)</f>
        <v>24061.097000000002</v>
      </c>
      <c r="AD65" s="22">
        <f>VLOOKUP($B65,ESTIMATES!$C$18:$BS$290,61,FALSE)</f>
        <v>24203.289000000001</v>
      </c>
      <c r="AE65" s="22">
        <f>VLOOKUP($B65,ESTIMATES!$C$18:$BS$290,62,FALSE)</f>
        <v>24335.146000000001</v>
      </c>
      <c r="AF65" s="22">
        <f>VLOOKUP($B65,ESTIMATES!$C$18:$BS$290,63,FALSE)</f>
        <v>24463.021000000001</v>
      </c>
      <c r="AG65" s="22">
        <f>VLOOKUP($B65,ESTIMATES!$C$18:$BS$290,64,FALSE)</f>
        <v>24591.598999999998</v>
      </c>
      <c r="AH65" s="22">
        <f>VLOOKUP($B65,ESTIMATES!$C$18:$BS$290,65,FALSE)</f>
        <v>24722.297999999999</v>
      </c>
      <c r="AI65" s="22">
        <f>VLOOKUP($B65,ESTIMATES!$C$18:$BS$290,66,FALSE)</f>
        <v>24854.034</v>
      </c>
      <c r="AJ65" s="22">
        <f>VLOOKUP($B65,ESTIMATES!$C$18:$BS$290,67,FALSE)</f>
        <v>24985.975999999999</v>
      </c>
      <c r="AK65" s="22">
        <f>VLOOKUP($B65,ESTIMATES!$C$18:$BS$290,68,FALSE)</f>
        <v>25116.363000000001</v>
      </c>
      <c r="AL65" s="22">
        <f>VLOOKUP($B65,ESTIMATES!$C$18:$BS$290,69,FALSE)</f>
        <v>25243.917000000001</v>
      </c>
      <c r="AM65">
        <f>VLOOKUP($B65,'MEDIUM VARIANT'!$C$18:$AE$290,5,FALSE)</f>
        <v>25368.62</v>
      </c>
      <c r="AN65">
        <f>VLOOKUP($B65,'MEDIUM VARIANT'!$C$18:$AE$290,6,FALSE)</f>
        <v>25490.965</v>
      </c>
      <c r="AO65">
        <f>VLOOKUP($B65,'MEDIUM VARIANT'!$C$18:$AE$290,7,FALSE)</f>
        <v>25610.671999999999</v>
      </c>
      <c r="AP65">
        <f>VLOOKUP($B65,'MEDIUM VARIANT'!$C$18:$AE$290,8,FALSE)</f>
        <v>25727.407999999999</v>
      </c>
      <c r="AQ65">
        <f>VLOOKUP($B65,'MEDIUM VARIANT'!$C$18:$AE$290,9,FALSE)</f>
        <v>25840.863000000001</v>
      </c>
      <c r="AR65">
        <f>VLOOKUP($B65,'MEDIUM VARIANT'!$C$18:$AE$290,10,FALSE)</f>
        <v>25950.761999999999</v>
      </c>
      <c r="AS65">
        <f>VLOOKUP($B65,'MEDIUM VARIANT'!$C$18:$AE$290,11,FALSE)</f>
        <v>26056.853999999999</v>
      </c>
      <c r="AT65">
        <f>VLOOKUP($B65,'MEDIUM VARIANT'!$C$18:$AE$290,12,FALSE)</f>
        <v>26158.991000000002</v>
      </c>
      <c r="AU65">
        <f>VLOOKUP($B65,'MEDIUM VARIANT'!$C$18:$AE$290,13,FALSE)</f>
        <v>26257.062999999998</v>
      </c>
      <c r="AV65">
        <f>VLOOKUP($B65,'MEDIUM VARIANT'!$C$18:$AE$290,14,FALSE)</f>
        <v>26350.877</v>
      </c>
      <c r="AW65">
        <f>VLOOKUP($B65,'MEDIUM VARIANT'!$C$18:$AE$290,15,FALSE)</f>
        <v>26440.287</v>
      </c>
      <c r="AX65">
        <f>VLOOKUP($B65,'MEDIUM VARIANT'!$C$18:$AE$290,16,FALSE)</f>
        <v>26524.974999999999</v>
      </c>
      <c r="AY65">
        <f>VLOOKUP($B65,'MEDIUM VARIANT'!$C$18:$AE$290,17,FALSE)</f>
        <v>26604.29</v>
      </c>
      <c r="AZ65">
        <f>VLOOKUP($B65,'MEDIUM VARIANT'!$C$18:$AE$290,18,FALSE)</f>
        <v>26677.453000000001</v>
      </c>
      <c r="BA65">
        <f>VLOOKUP($B65,'MEDIUM VARIANT'!$C$18:$AE$290,19,FALSE)</f>
        <v>26743.895</v>
      </c>
      <c r="BB65">
        <f>VLOOKUP($B65,'MEDIUM VARIANT'!$C$18:$AE$290,20,FALSE)</f>
        <v>26803.383999999998</v>
      </c>
      <c r="BC65">
        <f>VLOOKUP($B65,'MEDIUM VARIANT'!$C$18:$AE$290,21,FALSE)</f>
        <v>26855.924999999999</v>
      </c>
      <c r="BD65">
        <f>VLOOKUP($B65,'MEDIUM VARIANT'!$C$18:$AE$290,22,FALSE)</f>
        <v>26901.502</v>
      </c>
      <c r="BE65">
        <f>VLOOKUP($B65,'MEDIUM VARIANT'!$C$18:$AE$290,23,FALSE)</f>
        <v>26940.152999999998</v>
      </c>
      <c r="BF65">
        <f>VLOOKUP($B65,'MEDIUM VARIANT'!$C$18:$AE$290,24,FALSE)</f>
        <v>26971.999</v>
      </c>
      <c r="BG65">
        <f>VLOOKUP($B65,'MEDIUM VARIANT'!$C$18:$AE$290,25,FALSE)</f>
        <v>26997.036</v>
      </c>
      <c r="BH65">
        <f>VLOOKUP($B65,'MEDIUM VARIANT'!$C$18:$AE$290,26,FALSE)</f>
        <v>27015.392</v>
      </c>
      <c r="BI65">
        <f>VLOOKUP($B65,'MEDIUM VARIANT'!$C$18:$AE$290,27,FALSE)</f>
        <v>27027.442999999999</v>
      </c>
      <c r="BJ65">
        <f>VLOOKUP($B65,'MEDIUM VARIANT'!$C$18:$AE$290,28,FALSE)</f>
        <v>27033.684000000001</v>
      </c>
      <c r="BK65">
        <f>VLOOKUP($B65,'MEDIUM VARIANT'!$C$18:$AE$290,29,FALSE)</f>
        <v>27034.527999999998</v>
      </c>
      <c r="BL65">
        <f>VLOOKUP($B65,'MEDIUM VARIANT'!$C$18:$AE$290,29,FALSE)</f>
        <v>27034.527999999998</v>
      </c>
      <c r="BM65">
        <f>VLOOKUP($B65,'MEDIUM VARIANT'!$C$18:$AE$290,29,FALSE)</f>
        <v>27034.527999999998</v>
      </c>
      <c r="BN65">
        <f>VLOOKUP($B65,'MEDIUM VARIANT'!$C$18:$AE$290,29,FALSE)</f>
        <v>27034.527999999998</v>
      </c>
      <c r="BO65">
        <f>VLOOKUP($B65,'MEDIUM VARIANT'!$C$18:$AE$290,29,FALSE)</f>
        <v>27034.527999999998</v>
      </c>
      <c r="BP65">
        <f>VLOOKUP($B65,'MEDIUM VARIANT'!$C$18:$AE$290,29,FALSE)</f>
        <v>27034.527999999998</v>
      </c>
      <c r="BQ65">
        <f>VLOOKUP($B65,'MEDIUM VARIANT'!$C$18:$AE$290,29,FALSE)</f>
        <v>27034.527999999998</v>
      </c>
      <c r="BR65">
        <f>VLOOKUP($B65,'MEDIUM VARIANT'!$C$18:$AE$290,29,FALSE)</f>
        <v>27034.527999999998</v>
      </c>
      <c r="BS65">
        <f>VLOOKUP($B65,'MEDIUM VARIANT'!$C$18:$AE$290,29,FALSE)</f>
        <v>27034.527999999998</v>
      </c>
      <c r="BT65">
        <f>VLOOKUP($B65,'MEDIUM VARIANT'!$C$18:$AE$290,29,FALSE)</f>
        <v>27034.527999999998</v>
      </c>
      <c r="BU65">
        <f>VLOOKUP($B65,'MEDIUM VARIANT'!$C$18:$AE$290,29,FALSE)</f>
        <v>27034.527999999998</v>
      </c>
    </row>
    <row r="66" spans="1:73" ht="11.4" x14ac:dyDescent="0.2">
      <c r="A66" t="str">
        <f>VLOOKUP(B66,Codes_ISO!A$2:C$270,3,FALSE)</f>
        <v>CD</v>
      </c>
      <c r="B66" s="3" t="s">
        <v>104</v>
      </c>
      <c r="C66" s="22">
        <f>VLOOKUP($B66,ESTIMATES!$C$18:$BS$290,34,FALSE)</f>
        <v>26357.462</v>
      </c>
      <c r="D66" s="22">
        <f>VLOOKUP($B66,ESTIMATES!$C$18:$BS$290,35,FALSE)</f>
        <v>27039.468000000001</v>
      </c>
      <c r="E66" s="22">
        <f>VLOOKUP($B66,ESTIMATES!$C$18:$BS$290,36,FALSE)</f>
        <v>27717.337</v>
      </c>
      <c r="F66" s="22">
        <f>VLOOKUP($B66,ESTIMATES!$C$18:$BS$290,37,FALSE)</f>
        <v>28404.876</v>
      </c>
      <c r="G66" s="22">
        <f>VLOOKUP($B66,ESTIMATES!$C$18:$BS$290,38,FALSE)</f>
        <v>29121.473999999998</v>
      </c>
      <c r="H66" s="22">
        <f>VLOOKUP($B66,ESTIMATES!$C$18:$BS$290,39,FALSE)</f>
        <v>29883.446</v>
      </c>
      <c r="I66" s="22">
        <f>VLOOKUP($B66,ESTIMATES!$C$18:$BS$290,40,FALSE)</f>
        <v>30685.824000000001</v>
      </c>
      <c r="J66" s="22">
        <f>VLOOKUP($B66,ESTIMATES!$C$18:$BS$290,41,FALSE)</f>
        <v>31529.823</v>
      </c>
      <c r="K66" s="22">
        <f>VLOOKUP($B66,ESTIMATES!$C$18:$BS$290,42,FALSE)</f>
        <v>32444.155999999999</v>
      </c>
      <c r="L66" s="22">
        <f>VLOOKUP($B66,ESTIMATES!$C$18:$BS$290,43,FALSE)</f>
        <v>33465.440999999999</v>
      </c>
      <c r="M66" s="22">
        <f>VLOOKUP($B66,ESTIMATES!$C$18:$BS$290,44,FALSE)</f>
        <v>34614.580999999998</v>
      </c>
      <c r="N66" s="22">
        <f>VLOOKUP($B66,ESTIMATES!$C$18:$BS$290,45,FALSE)</f>
        <v>35914.824999999997</v>
      </c>
      <c r="O66" s="22">
        <f>VLOOKUP($B66,ESTIMATES!$C$18:$BS$290,46,FALSE)</f>
        <v>37346.146999999997</v>
      </c>
      <c r="P66" s="22">
        <f>VLOOKUP($B66,ESTIMATES!$C$18:$BS$290,47,FALSE)</f>
        <v>38833.595000000001</v>
      </c>
      <c r="Q66" s="22">
        <f>VLOOKUP($B66,ESTIMATES!$C$18:$BS$290,48,FALSE)</f>
        <v>40273.701000000001</v>
      </c>
      <c r="R66" s="22">
        <f>VLOOKUP($B66,ESTIMATES!$C$18:$BS$290,49,FALSE)</f>
        <v>41595.743999999999</v>
      </c>
      <c r="S66" s="22">
        <f>VLOOKUP($B66,ESTIMATES!$C$18:$BS$290,50,FALSE)</f>
        <v>42770.544000000002</v>
      </c>
      <c r="T66" s="22">
        <f>VLOOKUP($B66,ESTIMATES!$C$18:$BS$290,51,FALSE)</f>
        <v>43830.146000000001</v>
      </c>
      <c r="U66" s="22">
        <f>VLOOKUP($B66,ESTIMATES!$C$18:$BS$290,52,FALSE)</f>
        <v>44840.529000000002</v>
      </c>
      <c r="V66" s="22">
        <f>VLOOKUP($B66,ESTIMATES!$C$18:$BS$290,53,FALSE)</f>
        <v>45898.667000000001</v>
      </c>
      <c r="W66" s="22">
        <f>VLOOKUP($B66,ESTIMATES!$C$18:$BS$290,54,FALSE)</f>
        <v>47076.387000000002</v>
      </c>
      <c r="X66" s="22">
        <f>VLOOKUP($B66,ESTIMATES!$C$18:$BS$290,55,FALSE)</f>
        <v>48394.338000000003</v>
      </c>
      <c r="Y66" s="22">
        <f>VLOOKUP($B66,ESTIMATES!$C$18:$BS$290,56,FALSE)</f>
        <v>49835.756000000001</v>
      </c>
      <c r="Z66" s="22">
        <f>VLOOKUP($B66,ESTIMATES!$C$18:$BS$290,57,FALSE)</f>
        <v>51390.033000000003</v>
      </c>
      <c r="AA66" s="22">
        <f>VLOOKUP($B66,ESTIMATES!$C$18:$BS$290,58,FALSE)</f>
        <v>53034.216999999997</v>
      </c>
      <c r="AB66" s="22">
        <f>VLOOKUP($B66,ESTIMATES!$C$18:$BS$290,59,FALSE)</f>
        <v>54751.476000000002</v>
      </c>
      <c r="AC66" s="22">
        <f>VLOOKUP($B66,ESTIMATES!$C$18:$BS$290,60,FALSE)</f>
        <v>56543.010999999999</v>
      </c>
      <c r="AD66" s="22">
        <f>VLOOKUP($B66,ESTIMATES!$C$18:$BS$290,61,FALSE)</f>
        <v>58417.561999999998</v>
      </c>
      <c r="AE66" s="22">
        <f>VLOOKUP($B66,ESTIMATES!$C$18:$BS$290,62,FALSE)</f>
        <v>60373.608</v>
      </c>
      <c r="AF66" s="22">
        <f>VLOOKUP($B66,ESTIMATES!$C$18:$BS$290,63,FALSE)</f>
        <v>62409.434999999998</v>
      </c>
      <c r="AG66" s="22">
        <f>VLOOKUP($B66,ESTIMATES!$C$18:$BS$290,64,FALSE)</f>
        <v>64523.262999999999</v>
      </c>
      <c r="AH66" s="22">
        <f>VLOOKUP($B66,ESTIMATES!$C$18:$BS$290,65,FALSE)</f>
        <v>66713.596999999994</v>
      </c>
      <c r="AI66" s="22">
        <f>VLOOKUP($B66,ESTIMATES!$C$18:$BS$290,66,FALSE)</f>
        <v>68978.682000000001</v>
      </c>
      <c r="AJ66" s="22">
        <f>VLOOKUP($B66,ESTIMATES!$C$18:$BS$290,67,FALSE)</f>
        <v>71316.032999999996</v>
      </c>
      <c r="AK66" s="22">
        <f>VLOOKUP($B66,ESTIMATES!$C$18:$BS$290,68,FALSE)</f>
        <v>73722.86</v>
      </c>
      <c r="AL66" s="22">
        <f>VLOOKUP($B66,ESTIMATES!$C$18:$BS$290,69,FALSE)</f>
        <v>76196.619000000006</v>
      </c>
      <c r="AM66">
        <f>VLOOKUP($B66,'MEDIUM VARIANT'!$C$18:$AE$290,5,FALSE)</f>
        <v>78736.153000000006</v>
      </c>
      <c r="AN66">
        <f>VLOOKUP($B66,'MEDIUM VARIANT'!$C$18:$AE$290,6,FALSE)</f>
        <v>81339.987999999998</v>
      </c>
      <c r="AO66">
        <f>VLOOKUP($B66,'MEDIUM VARIANT'!$C$18:$AE$290,7,FALSE)</f>
        <v>84004.989000000001</v>
      </c>
      <c r="AP66">
        <f>VLOOKUP($B66,'MEDIUM VARIANT'!$C$18:$AE$290,8,FALSE)</f>
        <v>86727.573000000004</v>
      </c>
      <c r="AQ66">
        <f>VLOOKUP($B66,'MEDIUM VARIANT'!$C$18:$AE$290,9,FALSE)</f>
        <v>89505.201000000001</v>
      </c>
      <c r="AR66">
        <f>VLOOKUP($B66,'MEDIUM VARIANT'!$C$18:$AE$290,10,FALSE)</f>
        <v>92336.044999999998</v>
      </c>
      <c r="AS66">
        <f>VLOOKUP($B66,'MEDIUM VARIANT'!$C$18:$AE$290,11,FALSE)</f>
        <v>95220.379000000001</v>
      </c>
      <c r="AT66">
        <f>VLOOKUP($B66,'MEDIUM VARIANT'!$C$18:$AE$290,12,FALSE)</f>
        <v>98160.403999999995</v>
      </c>
      <c r="AU66">
        <f>VLOOKUP($B66,'MEDIUM VARIANT'!$C$18:$AE$290,13,FALSE)</f>
        <v>101159.625</v>
      </c>
      <c r="AV66">
        <f>VLOOKUP($B66,'MEDIUM VARIANT'!$C$18:$AE$290,14,FALSE)</f>
        <v>104220.558</v>
      </c>
      <c r="AW66">
        <f>VLOOKUP($B66,'MEDIUM VARIANT'!$C$18:$AE$290,15,FALSE)</f>
        <v>107343.095</v>
      </c>
      <c r="AX66">
        <f>VLOOKUP($B66,'MEDIUM VARIANT'!$C$18:$AE$290,16,FALSE)</f>
        <v>110526.19899999999</v>
      </c>
      <c r="AY66">
        <f>VLOOKUP($B66,'MEDIUM VARIANT'!$C$18:$AE$290,17,FALSE)</f>
        <v>113770.32799999999</v>
      </c>
      <c r="AZ66">
        <f>VLOOKUP($B66,'MEDIUM VARIANT'!$C$18:$AE$290,18,FALSE)</f>
        <v>117075.93700000001</v>
      </c>
      <c r="BA66">
        <f>VLOOKUP($B66,'MEDIUM VARIANT'!$C$18:$AE$290,19,FALSE)</f>
        <v>120442.943</v>
      </c>
      <c r="BB66">
        <f>VLOOKUP($B66,'MEDIUM VARIANT'!$C$18:$AE$290,20,FALSE)</f>
        <v>123870.68399999999</v>
      </c>
      <c r="BC66">
        <f>VLOOKUP($B66,'MEDIUM VARIANT'!$C$18:$AE$290,21,FALSE)</f>
        <v>127357.745</v>
      </c>
      <c r="BD66">
        <f>VLOOKUP($B66,'MEDIUM VARIANT'!$C$18:$AE$290,22,FALSE)</f>
        <v>130902.18</v>
      </c>
      <c r="BE66">
        <f>VLOOKUP($B66,'MEDIUM VARIANT'!$C$18:$AE$290,23,FALSE)</f>
        <v>134501.533</v>
      </c>
      <c r="BF66">
        <f>VLOOKUP($B66,'MEDIUM VARIANT'!$C$18:$AE$290,24,FALSE)</f>
        <v>138153.30900000001</v>
      </c>
      <c r="BG66">
        <f>VLOOKUP($B66,'MEDIUM VARIANT'!$C$18:$AE$290,25,FALSE)</f>
        <v>141855.79699999999</v>
      </c>
      <c r="BH66">
        <f>VLOOKUP($B66,'MEDIUM VARIANT'!$C$18:$AE$290,26,FALSE)</f>
        <v>145606.856</v>
      </c>
      <c r="BI66">
        <f>VLOOKUP($B66,'MEDIUM VARIANT'!$C$18:$AE$290,27,FALSE)</f>
        <v>149402.91200000001</v>
      </c>
      <c r="BJ66">
        <f>VLOOKUP($B66,'MEDIUM VARIANT'!$C$18:$AE$290,28,FALSE)</f>
        <v>153239.842</v>
      </c>
      <c r="BK66">
        <f>VLOOKUP($B66,'MEDIUM VARIANT'!$C$18:$AE$290,29,FALSE)</f>
        <v>157114</v>
      </c>
      <c r="BL66">
        <f>VLOOKUP($B66,'MEDIUM VARIANT'!$C$18:$AE$290,29,FALSE)</f>
        <v>157114</v>
      </c>
      <c r="BM66">
        <f>VLOOKUP($B66,'MEDIUM VARIANT'!$C$18:$AE$290,29,FALSE)</f>
        <v>157114</v>
      </c>
      <c r="BN66">
        <f>VLOOKUP($B66,'MEDIUM VARIANT'!$C$18:$AE$290,29,FALSE)</f>
        <v>157114</v>
      </c>
      <c r="BO66">
        <f>VLOOKUP($B66,'MEDIUM VARIANT'!$C$18:$AE$290,29,FALSE)</f>
        <v>157114</v>
      </c>
      <c r="BP66">
        <f>VLOOKUP($B66,'MEDIUM VARIANT'!$C$18:$AE$290,29,FALSE)</f>
        <v>157114</v>
      </c>
      <c r="BQ66">
        <f>VLOOKUP($B66,'MEDIUM VARIANT'!$C$18:$AE$290,29,FALSE)</f>
        <v>157114</v>
      </c>
      <c r="BR66">
        <f>VLOOKUP($B66,'MEDIUM VARIANT'!$C$18:$AE$290,29,FALSE)</f>
        <v>157114</v>
      </c>
      <c r="BS66">
        <f>VLOOKUP($B66,'MEDIUM VARIANT'!$C$18:$AE$290,29,FALSE)</f>
        <v>157114</v>
      </c>
      <c r="BT66">
        <f>VLOOKUP($B66,'MEDIUM VARIANT'!$C$18:$AE$290,29,FALSE)</f>
        <v>157114</v>
      </c>
      <c r="BU66">
        <f>VLOOKUP($B66,'MEDIUM VARIANT'!$C$18:$AE$290,29,FALSE)</f>
        <v>157114</v>
      </c>
    </row>
    <row r="67" spans="1:73" ht="11.4" x14ac:dyDescent="0.2">
      <c r="A67" t="str">
        <f>VLOOKUP(B67,Codes_ISO!A$2:C$270,3,FALSE)</f>
        <v>DK</v>
      </c>
      <c r="B67" s="3" t="s">
        <v>210</v>
      </c>
      <c r="C67" s="22">
        <f>VLOOKUP($B67,ESTIMATES!$C$18:$BS$290,34,FALSE)</f>
        <v>5123.9449999999997</v>
      </c>
      <c r="D67" s="22">
        <f>VLOOKUP($B67,ESTIMATES!$C$18:$BS$290,35,FALSE)</f>
        <v>5125.2979999999998</v>
      </c>
      <c r="E67" s="22">
        <f>VLOOKUP($B67,ESTIMATES!$C$18:$BS$290,36,FALSE)</f>
        <v>5123.3490000000002</v>
      </c>
      <c r="F67" s="22">
        <f>VLOOKUP($B67,ESTIMATES!$C$18:$BS$290,37,FALSE)</f>
        <v>5119.607</v>
      </c>
      <c r="G67" s="22">
        <f>VLOOKUP($B67,ESTIMATES!$C$18:$BS$290,38,FALSE)</f>
        <v>5116.058</v>
      </c>
      <c r="H67" s="22">
        <f>VLOOKUP($B67,ESTIMATES!$C$18:$BS$290,39,FALSE)</f>
        <v>5114.2430000000004</v>
      </c>
      <c r="I67" s="22">
        <f>VLOOKUP($B67,ESTIMATES!$C$18:$BS$290,40,FALSE)</f>
        <v>5114.6570000000002</v>
      </c>
      <c r="J67" s="22">
        <f>VLOOKUP($B67,ESTIMATES!$C$18:$BS$290,41,FALSE)</f>
        <v>5117.277</v>
      </c>
      <c r="K67" s="22">
        <f>VLOOKUP($B67,ESTIMATES!$C$18:$BS$290,42,FALSE)</f>
        <v>5122.4409999999998</v>
      </c>
      <c r="L67" s="22">
        <f>VLOOKUP($B67,ESTIMATES!$C$18:$BS$290,43,FALSE)</f>
        <v>5130.3609999999999</v>
      </c>
      <c r="M67" s="22">
        <f>VLOOKUP($B67,ESTIMATES!$C$18:$BS$290,44,FALSE)</f>
        <v>5141.1149999999998</v>
      </c>
      <c r="N67" s="22">
        <f>VLOOKUP($B67,ESTIMATES!$C$18:$BS$290,45,FALSE)</f>
        <v>5154.9080000000004</v>
      </c>
      <c r="O67" s="22">
        <f>VLOOKUP($B67,ESTIMATES!$C$18:$BS$290,46,FALSE)</f>
        <v>5171.6499999999996</v>
      </c>
      <c r="P67" s="22">
        <f>VLOOKUP($B67,ESTIMATES!$C$18:$BS$290,47,FALSE)</f>
        <v>5190.7420000000002</v>
      </c>
      <c r="Q67" s="22">
        <f>VLOOKUP($B67,ESTIMATES!$C$18:$BS$290,48,FALSE)</f>
        <v>5211.3339999999998</v>
      </c>
      <c r="R67" s="22">
        <f>VLOOKUP($B67,ESTIMATES!$C$18:$BS$290,49,FALSE)</f>
        <v>5232.7039999999997</v>
      </c>
      <c r="S67" s="22">
        <f>VLOOKUP($B67,ESTIMATES!$C$18:$BS$290,50,FALSE)</f>
        <v>5254.86</v>
      </c>
      <c r="T67" s="22">
        <f>VLOOKUP($B67,ESTIMATES!$C$18:$BS$290,51,FALSE)</f>
        <v>5277.7110000000002</v>
      </c>
      <c r="U67" s="22">
        <f>VLOOKUP($B67,ESTIMATES!$C$18:$BS$290,52,FALSE)</f>
        <v>5300.3789999999999</v>
      </c>
      <c r="V67" s="22">
        <f>VLOOKUP($B67,ESTIMATES!$C$18:$BS$290,53,FALSE)</f>
        <v>5321.7740000000003</v>
      </c>
      <c r="W67" s="22">
        <f>VLOOKUP($B67,ESTIMATES!$C$18:$BS$290,54,FALSE)</f>
        <v>5341.1940000000004</v>
      </c>
      <c r="X67" s="22">
        <f>VLOOKUP($B67,ESTIMATES!$C$18:$BS$290,55,FALSE)</f>
        <v>5358.0619999999999</v>
      </c>
      <c r="Y67" s="22">
        <f>VLOOKUP($B67,ESTIMATES!$C$18:$BS$290,56,FALSE)</f>
        <v>5372.8010000000004</v>
      </c>
      <c r="Z67" s="22">
        <f>VLOOKUP($B67,ESTIMATES!$C$18:$BS$290,57,FALSE)</f>
        <v>5386.9679999999998</v>
      </c>
      <c r="AA67" s="22">
        <f>VLOOKUP($B67,ESTIMATES!$C$18:$BS$290,58,FALSE)</f>
        <v>5402.7610000000004</v>
      </c>
      <c r="AB67" s="22">
        <f>VLOOKUP($B67,ESTIMATES!$C$18:$BS$290,59,FALSE)</f>
        <v>5421.7020000000002</v>
      </c>
      <c r="AC67" s="22">
        <f>VLOOKUP($B67,ESTIMATES!$C$18:$BS$290,60,FALSE)</f>
        <v>5444.3029999999999</v>
      </c>
      <c r="AD67" s="22">
        <f>VLOOKUP($B67,ESTIMATES!$C$18:$BS$290,61,FALSE)</f>
        <v>5469.9570000000003</v>
      </c>
      <c r="AE67" s="22">
        <f>VLOOKUP($B67,ESTIMATES!$C$18:$BS$290,62,FALSE)</f>
        <v>5497.7950000000001</v>
      </c>
      <c r="AF67" s="22">
        <f>VLOOKUP($B67,ESTIMATES!$C$18:$BS$290,63,FALSE)</f>
        <v>5526.4470000000001</v>
      </c>
      <c r="AG67" s="22">
        <f>VLOOKUP($B67,ESTIMATES!$C$18:$BS$290,64,FALSE)</f>
        <v>5554.8440000000001</v>
      </c>
      <c r="AH67" s="22">
        <f>VLOOKUP($B67,ESTIMATES!$C$18:$BS$290,65,FALSE)</f>
        <v>5582.8729999999996</v>
      </c>
      <c r="AI67" s="22">
        <f>VLOOKUP($B67,ESTIMATES!$C$18:$BS$290,66,FALSE)</f>
        <v>5610.66</v>
      </c>
      <c r="AJ67" s="22">
        <f>VLOOKUP($B67,ESTIMATES!$C$18:$BS$290,67,FALSE)</f>
        <v>5637.817</v>
      </c>
      <c r="AK67" s="22">
        <f>VLOOKUP($B67,ESTIMATES!$C$18:$BS$290,68,FALSE)</f>
        <v>5663.9139999999998</v>
      </c>
      <c r="AL67" s="22">
        <f>VLOOKUP($B67,ESTIMATES!$C$18:$BS$290,69,FALSE)</f>
        <v>5688.6949999999997</v>
      </c>
      <c r="AM67">
        <f>VLOOKUP($B67,'MEDIUM VARIANT'!$C$18:$AE$290,5,FALSE)</f>
        <v>5711.87</v>
      </c>
      <c r="AN67">
        <f>VLOOKUP($B67,'MEDIUM VARIANT'!$C$18:$AE$290,6,FALSE)</f>
        <v>5733.5510000000004</v>
      </c>
      <c r="AO67">
        <f>VLOOKUP($B67,'MEDIUM VARIANT'!$C$18:$AE$290,7,FALSE)</f>
        <v>5754.3559999999998</v>
      </c>
      <c r="AP67">
        <f>VLOOKUP($B67,'MEDIUM VARIANT'!$C$18:$AE$290,8,FALSE)</f>
        <v>5775.2240000000002</v>
      </c>
      <c r="AQ67">
        <f>VLOOKUP($B67,'MEDIUM VARIANT'!$C$18:$AE$290,9,FALSE)</f>
        <v>5796.8</v>
      </c>
      <c r="AR67">
        <f>VLOOKUP($B67,'MEDIUM VARIANT'!$C$18:$AE$290,10,FALSE)</f>
        <v>5819.2619999999997</v>
      </c>
      <c r="AS67">
        <f>VLOOKUP($B67,'MEDIUM VARIANT'!$C$18:$AE$290,11,FALSE)</f>
        <v>5842.4219999999996</v>
      </c>
      <c r="AT67">
        <f>VLOOKUP($B67,'MEDIUM VARIANT'!$C$18:$AE$290,12,FALSE)</f>
        <v>5866.0150000000003</v>
      </c>
      <c r="AU67">
        <f>VLOOKUP($B67,'MEDIUM VARIANT'!$C$18:$AE$290,13,FALSE)</f>
        <v>5889.6729999999998</v>
      </c>
      <c r="AV67">
        <f>VLOOKUP($B67,'MEDIUM VARIANT'!$C$18:$AE$290,14,FALSE)</f>
        <v>5913.085</v>
      </c>
      <c r="AW67">
        <f>VLOOKUP($B67,'MEDIUM VARIANT'!$C$18:$AE$290,15,FALSE)</f>
        <v>5936.2120000000004</v>
      </c>
      <c r="AX67">
        <f>VLOOKUP($B67,'MEDIUM VARIANT'!$C$18:$AE$290,16,FALSE)</f>
        <v>5959.0889999999999</v>
      </c>
      <c r="AY67">
        <f>VLOOKUP($B67,'MEDIUM VARIANT'!$C$18:$AE$290,17,FALSE)</f>
        <v>5981.5450000000001</v>
      </c>
      <c r="AZ67">
        <f>VLOOKUP($B67,'MEDIUM VARIANT'!$C$18:$AE$290,18,FALSE)</f>
        <v>6003.3980000000001</v>
      </c>
      <c r="BA67">
        <f>VLOOKUP($B67,'MEDIUM VARIANT'!$C$18:$AE$290,19,FALSE)</f>
        <v>6024.5159999999996</v>
      </c>
      <c r="BB67">
        <f>VLOOKUP($B67,'MEDIUM VARIANT'!$C$18:$AE$290,20,FALSE)</f>
        <v>6044.817</v>
      </c>
      <c r="BC67">
        <f>VLOOKUP($B67,'MEDIUM VARIANT'!$C$18:$AE$290,21,FALSE)</f>
        <v>6064.2969999999996</v>
      </c>
      <c r="BD67">
        <f>VLOOKUP($B67,'MEDIUM VARIANT'!$C$18:$AE$290,22,FALSE)</f>
        <v>6082.9470000000001</v>
      </c>
      <c r="BE67">
        <f>VLOOKUP($B67,'MEDIUM VARIANT'!$C$18:$AE$290,23,FALSE)</f>
        <v>6100.7839999999997</v>
      </c>
      <c r="BF67">
        <f>VLOOKUP($B67,'MEDIUM VARIANT'!$C$18:$AE$290,24,FALSE)</f>
        <v>6117.85</v>
      </c>
      <c r="BG67">
        <f>VLOOKUP($B67,'MEDIUM VARIANT'!$C$18:$AE$290,25,FALSE)</f>
        <v>6134.1279999999997</v>
      </c>
      <c r="BH67">
        <f>VLOOKUP($B67,'MEDIUM VARIANT'!$C$18:$AE$290,26,FALSE)</f>
        <v>6149.6570000000002</v>
      </c>
      <c r="BI67">
        <f>VLOOKUP($B67,'MEDIUM VARIANT'!$C$18:$AE$290,27,FALSE)</f>
        <v>6164.4780000000001</v>
      </c>
      <c r="BJ67">
        <f>VLOOKUP($B67,'MEDIUM VARIANT'!$C$18:$AE$290,28,FALSE)</f>
        <v>6178.6660000000002</v>
      </c>
      <c r="BK67">
        <f>VLOOKUP($B67,'MEDIUM VARIANT'!$C$18:$AE$290,29,FALSE)</f>
        <v>6192.2830000000004</v>
      </c>
      <c r="BL67">
        <f>VLOOKUP($B67,'MEDIUM VARIANT'!$C$18:$AE$290,29,FALSE)</f>
        <v>6192.2830000000004</v>
      </c>
      <c r="BM67">
        <f>VLOOKUP($B67,'MEDIUM VARIANT'!$C$18:$AE$290,29,FALSE)</f>
        <v>6192.2830000000004</v>
      </c>
      <c r="BN67">
        <f>VLOOKUP($B67,'MEDIUM VARIANT'!$C$18:$AE$290,29,FALSE)</f>
        <v>6192.2830000000004</v>
      </c>
      <c r="BO67">
        <f>VLOOKUP($B67,'MEDIUM VARIANT'!$C$18:$AE$290,29,FALSE)</f>
        <v>6192.2830000000004</v>
      </c>
      <c r="BP67">
        <f>VLOOKUP($B67,'MEDIUM VARIANT'!$C$18:$AE$290,29,FALSE)</f>
        <v>6192.2830000000004</v>
      </c>
      <c r="BQ67">
        <f>VLOOKUP($B67,'MEDIUM VARIANT'!$C$18:$AE$290,29,FALSE)</f>
        <v>6192.2830000000004</v>
      </c>
      <c r="BR67">
        <f>VLOOKUP($B67,'MEDIUM VARIANT'!$C$18:$AE$290,29,FALSE)</f>
        <v>6192.2830000000004</v>
      </c>
      <c r="BS67">
        <f>VLOOKUP($B67,'MEDIUM VARIANT'!$C$18:$AE$290,29,FALSE)</f>
        <v>6192.2830000000004</v>
      </c>
      <c r="BT67">
        <f>VLOOKUP($B67,'MEDIUM VARIANT'!$C$18:$AE$290,29,FALSE)</f>
        <v>6192.2830000000004</v>
      </c>
      <c r="BU67">
        <f>VLOOKUP($B67,'MEDIUM VARIANT'!$C$18:$AE$290,29,FALSE)</f>
        <v>6192.2830000000004</v>
      </c>
    </row>
    <row r="68" spans="1:73" ht="11.4" x14ac:dyDescent="0.2">
      <c r="A68" t="str">
        <f>VLOOKUP(B68,Codes_ISO!A$2:C$270,3,FALSE)</f>
        <v>DJ</v>
      </c>
      <c r="B68" s="3" t="s">
        <v>80</v>
      </c>
      <c r="C68" s="22">
        <f>VLOOKUP($B68,ESTIMATES!$C$18:$BS$290,34,FALSE)</f>
        <v>358.96</v>
      </c>
      <c r="D68" s="22">
        <f>VLOOKUP($B68,ESTIMATES!$C$18:$BS$290,35,FALSE)</f>
        <v>374.93700000000001</v>
      </c>
      <c r="E68" s="22">
        <f>VLOOKUP($B68,ESTIMATES!$C$18:$BS$290,36,FALSE)</f>
        <v>385.27100000000002</v>
      </c>
      <c r="F68" s="22">
        <f>VLOOKUP($B68,ESTIMATES!$C$18:$BS$290,37,FALSE)</f>
        <v>393.80200000000002</v>
      </c>
      <c r="G68" s="22">
        <f>VLOOKUP($B68,ESTIMATES!$C$18:$BS$290,38,FALSE)</f>
        <v>406.017</v>
      </c>
      <c r="H68" s="22">
        <f>VLOOKUP($B68,ESTIMATES!$C$18:$BS$290,39,FALSE)</f>
        <v>425.613</v>
      </c>
      <c r="I68" s="22">
        <f>VLOOKUP($B68,ESTIMATES!$C$18:$BS$290,40,FALSE)</f>
        <v>454.36099999999999</v>
      </c>
      <c r="J68" s="22">
        <f>VLOOKUP($B68,ESTIMATES!$C$18:$BS$290,41,FALSE)</f>
        <v>490.33</v>
      </c>
      <c r="K68" s="22">
        <f>VLOOKUP($B68,ESTIMATES!$C$18:$BS$290,42,FALSE)</f>
        <v>528.99900000000002</v>
      </c>
      <c r="L68" s="22">
        <f>VLOOKUP($B68,ESTIMATES!$C$18:$BS$290,43,FALSE)</f>
        <v>563.86400000000003</v>
      </c>
      <c r="M68" s="22">
        <f>VLOOKUP($B68,ESTIMATES!$C$18:$BS$290,44,FALSE)</f>
        <v>590.39800000000002</v>
      </c>
      <c r="N68" s="22">
        <f>VLOOKUP($B68,ESTIMATES!$C$18:$BS$290,45,FALSE)</f>
        <v>606.84400000000005</v>
      </c>
      <c r="O68" s="22">
        <f>VLOOKUP($B68,ESTIMATES!$C$18:$BS$290,46,FALSE)</f>
        <v>615.05399999999997</v>
      </c>
      <c r="P68" s="22">
        <f>VLOOKUP($B68,ESTIMATES!$C$18:$BS$290,47,FALSE)</f>
        <v>618.495</v>
      </c>
      <c r="Q68" s="22">
        <f>VLOOKUP($B68,ESTIMATES!$C$18:$BS$290,48,FALSE)</f>
        <v>622.36599999999999</v>
      </c>
      <c r="R68" s="22">
        <f>VLOOKUP($B68,ESTIMATES!$C$18:$BS$290,49,FALSE)</f>
        <v>630.38800000000003</v>
      </c>
      <c r="S68" s="22">
        <f>VLOOKUP($B68,ESTIMATES!$C$18:$BS$290,50,FALSE)</f>
        <v>643.68200000000002</v>
      </c>
      <c r="T68" s="22">
        <f>VLOOKUP($B68,ESTIMATES!$C$18:$BS$290,51,FALSE)</f>
        <v>660.95299999999997</v>
      </c>
      <c r="U68" s="22">
        <f>VLOOKUP($B68,ESTIMATES!$C$18:$BS$290,52,FALSE)</f>
        <v>680.61199999999997</v>
      </c>
      <c r="V68" s="22">
        <f>VLOOKUP($B68,ESTIMATES!$C$18:$BS$290,53,FALSE)</f>
        <v>700.09900000000005</v>
      </c>
      <c r="W68" s="22">
        <f>VLOOKUP($B68,ESTIMATES!$C$18:$BS$290,54,FALSE)</f>
        <v>717.58399999999995</v>
      </c>
      <c r="X68" s="22">
        <f>VLOOKUP($B68,ESTIMATES!$C$18:$BS$290,55,FALSE)</f>
        <v>732.71100000000001</v>
      </c>
      <c r="Y68" s="22">
        <f>VLOOKUP($B68,ESTIMATES!$C$18:$BS$290,56,FALSE)</f>
        <v>746.221</v>
      </c>
      <c r="Z68" s="22">
        <f>VLOOKUP($B68,ESTIMATES!$C$18:$BS$290,57,FALSE)</f>
        <v>758.61500000000001</v>
      </c>
      <c r="AA68" s="22">
        <f>VLOOKUP($B68,ESTIMATES!$C$18:$BS$290,58,FALSE)</f>
        <v>770.75199999999995</v>
      </c>
      <c r="AB68" s="22">
        <f>VLOOKUP($B68,ESTIMATES!$C$18:$BS$290,59,FALSE)</f>
        <v>783.25400000000002</v>
      </c>
      <c r="AC68" s="22">
        <f>VLOOKUP($B68,ESTIMATES!$C$18:$BS$290,60,FALSE)</f>
        <v>796.20799999999997</v>
      </c>
      <c r="AD68" s="22">
        <f>VLOOKUP($B68,ESTIMATES!$C$18:$BS$290,61,FALSE)</f>
        <v>809.40200000000004</v>
      </c>
      <c r="AE68" s="22">
        <f>VLOOKUP($B68,ESTIMATES!$C$18:$BS$290,62,FALSE)</f>
        <v>822.93399999999997</v>
      </c>
      <c r="AF68" s="22">
        <f>VLOOKUP($B68,ESTIMATES!$C$18:$BS$290,63,FALSE)</f>
        <v>836.84</v>
      </c>
      <c r="AG68" s="22">
        <f>VLOOKUP($B68,ESTIMATES!$C$18:$BS$290,64,FALSE)</f>
        <v>851.14599999999996</v>
      </c>
      <c r="AH68" s="22">
        <f>VLOOKUP($B68,ESTIMATES!$C$18:$BS$290,65,FALSE)</f>
        <v>865.93700000000001</v>
      </c>
      <c r="AI68" s="22">
        <f>VLOOKUP($B68,ESTIMATES!$C$18:$BS$290,66,FALSE)</f>
        <v>881.18499999999995</v>
      </c>
      <c r="AJ68" s="22">
        <f>VLOOKUP($B68,ESTIMATES!$C$18:$BS$290,67,FALSE)</f>
        <v>896.68799999999999</v>
      </c>
      <c r="AK68" s="22">
        <f>VLOOKUP($B68,ESTIMATES!$C$18:$BS$290,68,FALSE)</f>
        <v>912.16399999999999</v>
      </c>
      <c r="AL68" s="22">
        <f>VLOOKUP($B68,ESTIMATES!$C$18:$BS$290,69,FALSE)</f>
        <v>927.41399999999999</v>
      </c>
      <c r="AM68">
        <f>VLOOKUP($B68,'MEDIUM VARIANT'!$C$18:$AE$290,5,FALSE)</f>
        <v>942.33299999999997</v>
      </c>
      <c r="AN68">
        <f>VLOOKUP($B68,'MEDIUM VARIANT'!$C$18:$AE$290,6,FALSE)</f>
        <v>956.98500000000001</v>
      </c>
      <c r="AO68">
        <f>VLOOKUP($B68,'MEDIUM VARIANT'!$C$18:$AE$290,7,FALSE)</f>
        <v>971.40800000000002</v>
      </c>
      <c r="AP68">
        <f>VLOOKUP($B68,'MEDIUM VARIANT'!$C$18:$AE$290,8,FALSE)</f>
        <v>985.69</v>
      </c>
      <c r="AQ68">
        <f>VLOOKUP($B68,'MEDIUM VARIANT'!$C$18:$AE$290,9,FALSE)</f>
        <v>999.899</v>
      </c>
      <c r="AR68">
        <f>VLOOKUP($B68,'MEDIUM VARIANT'!$C$18:$AE$290,10,FALSE)</f>
        <v>1014.025</v>
      </c>
      <c r="AS68">
        <f>VLOOKUP($B68,'MEDIUM VARIANT'!$C$18:$AE$290,11,FALSE)</f>
        <v>1028.0309999999999</v>
      </c>
      <c r="AT68">
        <f>VLOOKUP($B68,'MEDIUM VARIANT'!$C$18:$AE$290,12,FALSE)</f>
        <v>1041.8800000000001</v>
      </c>
      <c r="AU68">
        <f>VLOOKUP($B68,'MEDIUM VARIANT'!$C$18:$AE$290,13,FALSE)</f>
        <v>1055.5519999999999</v>
      </c>
      <c r="AV68">
        <f>VLOOKUP($B68,'MEDIUM VARIANT'!$C$18:$AE$290,14,FALSE)</f>
        <v>1069.009</v>
      </c>
      <c r="AW68">
        <f>VLOOKUP($B68,'MEDIUM VARIANT'!$C$18:$AE$290,15,FALSE)</f>
        <v>1082.248</v>
      </c>
      <c r="AX68">
        <f>VLOOKUP($B68,'MEDIUM VARIANT'!$C$18:$AE$290,16,FALSE)</f>
        <v>1095.2619999999999</v>
      </c>
      <c r="AY68">
        <f>VLOOKUP($B68,'MEDIUM VARIANT'!$C$18:$AE$290,17,FALSE)</f>
        <v>1108.021</v>
      </c>
      <c r="AZ68">
        <f>VLOOKUP($B68,'MEDIUM VARIANT'!$C$18:$AE$290,18,FALSE)</f>
        <v>1120.511</v>
      </c>
      <c r="BA68">
        <f>VLOOKUP($B68,'MEDIUM VARIANT'!$C$18:$AE$290,19,FALSE)</f>
        <v>1132.71</v>
      </c>
      <c r="BB68">
        <f>VLOOKUP($B68,'MEDIUM VARIANT'!$C$18:$AE$290,20,FALSE)</f>
        <v>1144.6089999999999</v>
      </c>
      <c r="BC68">
        <f>VLOOKUP($B68,'MEDIUM VARIANT'!$C$18:$AE$290,21,FALSE)</f>
        <v>1156.203</v>
      </c>
      <c r="BD68">
        <f>VLOOKUP($B68,'MEDIUM VARIANT'!$C$18:$AE$290,22,FALSE)</f>
        <v>1167.462</v>
      </c>
      <c r="BE68">
        <f>VLOOKUP($B68,'MEDIUM VARIANT'!$C$18:$AE$290,23,FALSE)</f>
        <v>1178.4010000000001</v>
      </c>
      <c r="BF68">
        <f>VLOOKUP($B68,'MEDIUM VARIANT'!$C$18:$AE$290,24,FALSE)</f>
        <v>1189.001</v>
      </c>
      <c r="BG68">
        <f>VLOOKUP($B68,'MEDIUM VARIANT'!$C$18:$AE$290,25,FALSE)</f>
        <v>1199.2560000000001</v>
      </c>
      <c r="BH68">
        <f>VLOOKUP($B68,'MEDIUM VARIANT'!$C$18:$AE$290,26,FALSE)</f>
        <v>1209.17</v>
      </c>
      <c r="BI68">
        <f>VLOOKUP($B68,'MEDIUM VARIANT'!$C$18:$AE$290,27,FALSE)</f>
        <v>1218.739</v>
      </c>
      <c r="BJ68">
        <f>VLOOKUP($B68,'MEDIUM VARIANT'!$C$18:$AE$290,28,FALSE)</f>
        <v>1227.9670000000001</v>
      </c>
      <c r="BK68">
        <f>VLOOKUP($B68,'MEDIUM VARIANT'!$C$18:$AE$290,29,FALSE)</f>
        <v>1236.8499999999999</v>
      </c>
      <c r="BL68">
        <f>VLOOKUP($B68,'MEDIUM VARIANT'!$C$18:$AE$290,29,FALSE)</f>
        <v>1236.8499999999999</v>
      </c>
      <c r="BM68">
        <f>VLOOKUP($B68,'MEDIUM VARIANT'!$C$18:$AE$290,29,FALSE)</f>
        <v>1236.8499999999999</v>
      </c>
      <c r="BN68">
        <f>VLOOKUP($B68,'MEDIUM VARIANT'!$C$18:$AE$290,29,FALSE)</f>
        <v>1236.8499999999999</v>
      </c>
      <c r="BO68">
        <f>VLOOKUP($B68,'MEDIUM VARIANT'!$C$18:$AE$290,29,FALSE)</f>
        <v>1236.8499999999999</v>
      </c>
      <c r="BP68">
        <f>VLOOKUP($B68,'MEDIUM VARIANT'!$C$18:$AE$290,29,FALSE)</f>
        <v>1236.8499999999999</v>
      </c>
      <c r="BQ68">
        <f>VLOOKUP($B68,'MEDIUM VARIANT'!$C$18:$AE$290,29,FALSE)</f>
        <v>1236.8499999999999</v>
      </c>
      <c r="BR68">
        <f>VLOOKUP($B68,'MEDIUM VARIANT'!$C$18:$AE$290,29,FALSE)</f>
        <v>1236.8499999999999</v>
      </c>
      <c r="BS68">
        <f>VLOOKUP($B68,'MEDIUM VARIANT'!$C$18:$AE$290,29,FALSE)</f>
        <v>1236.8499999999999</v>
      </c>
      <c r="BT68">
        <f>VLOOKUP($B68,'MEDIUM VARIANT'!$C$18:$AE$290,29,FALSE)</f>
        <v>1236.8499999999999</v>
      </c>
      <c r="BU68">
        <f>VLOOKUP($B68,'MEDIUM VARIANT'!$C$18:$AE$290,29,FALSE)</f>
        <v>1236.8499999999999</v>
      </c>
    </row>
    <row r="69" spans="1:73" ht="11.4" x14ac:dyDescent="0.2">
      <c r="A69" t="str">
        <f>VLOOKUP(B69,Codes_ISO!A$2:C$270,3,FALSE)</f>
        <v>DM</v>
      </c>
      <c r="B69" s="3" t="s">
        <v>260</v>
      </c>
      <c r="C69" s="22">
        <f>VLOOKUP($B69,ESTIMATES!$C$18:$BS$290,34,FALSE)</f>
        <v>75.313999999999993</v>
      </c>
      <c r="D69" s="22">
        <f>VLOOKUP($B69,ESTIMATES!$C$18:$BS$290,35,FALSE)</f>
        <v>75.375</v>
      </c>
      <c r="E69" s="22">
        <f>VLOOKUP($B69,ESTIMATES!$C$18:$BS$290,36,FALSE)</f>
        <v>75.17</v>
      </c>
      <c r="F69" s="22">
        <f>VLOOKUP($B69,ESTIMATES!$C$18:$BS$290,37,FALSE)</f>
        <v>74.747</v>
      </c>
      <c r="G69" s="22">
        <f>VLOOKUP($B69,ESTIMATES!$C$18:$BS$290,38,FALSE)</f>
        <v>74.212999999999994</v>
      </c>
      <c r="H69" s="22">
        <f>VLOOKUP($B69,ESTIMATES!$C$18:$BS$290,39,FALSE)</f>
        <v>73.643000000000001</v>
      </c>
      <c r="I69" s="22">
        <f>VLOOKUP($B69,ESTIMATES!$C$18:$BS$290,40,FALSE)</f>
        <v>73.025000000000006</v>
      </c>
      <c r="J69" s="22">
        <f>VLOOKUP($B69,ESTIMATES!$C$18:$BS$290,41,FALSE)</f>
        <v>72.37</v>
      </c>
      <c r="K69" s="22">
        <f>VLOOKUP($B69,ESTIMATES!$C$18:$BS$290,42,FALSE)</f>
        <v>71.742000000000004</v>
      </c>
      <c r="L69" s="22">
        <f>VLOOKUP($B69,ESTIMATES!$C$18:$BS$290,43,FALSE)</f>
        <v>71.242000000000004</v>
      </c>
      <c r="M69" s="22">
        <f>VLOOKUP($B69,ESTIMATES!$C$18:$BS$290,44,FALSE)</f>
        <v>70.926000000000002</v>
      </c>
      <c r="N69" s="22">
        <f>VLOOKUP($B69,ESTIMATES!$C$18:$BS$290,45,FALSE)</f>
        <v>70.841999999999999</v>
      </c>
      <c r="O69" s="22">
        <f>VLOOKUP($B69,ESTIMATES!$C$18:$BS$290,46,FALSE)</f>
        <v>70.97</v>
      </c>
      <c r="P69" s="22">
        <f>VLOOKUP($B69,ESTIMATES!$C$18:$BS$290,47,FALSE)</f>
        <v>71.209999999999994</v>
      </c>
      <c r="Q69" s="22">
        <f>VLOOKUP($B69,ESTIMATES!$C$18:$BS$290,48,FALSE)</f>
        <v>71.373000000000005</v>
      </c>
      <c r="R69" s="22">
        <f>VLOOKUP($B69,ESTIMATES!$C$18:$BS$290,49,FALSE)</f>
        <v>71.367999999999995</v>
      </c>
      <c r="S69" s="22">
        <f>VLOOKUP($B69,ESTIMATES!$C$18:$BS$290,50,FALSE)</f>
        <v>71.144999999999996</v>
      </c>
      <c r="T69" s="22">
        <f>VLOOKUP($B69,ESTIMATES!$C$18:$BS$290,51,FALSE)</f>
        <v>70.753</v>
      </c>
      <c r="U69" s="22">
        <f>VLOOKUP($B69,ESTIMATES!$C$18:$BS$290,52,FALSE)</f>
        <v>70.290000000000006</v>
      </c>
      <c r="V69" s="22">
        <f>VLOOKUP($B69,ESTIMATES!$C$18:$BS$290,53,FALSE)</f>
        <v>69.903000000000006</v>
      </c>
      <c r="W69" s="22">
        <f>VLOOKUP($B69,ESTIMATES!$C$18:$BS$290,54,FALSE)</f>
        <v>69.676000000000002</v>
      </c>
      <c r="X69" s="22">
        <f>VLOOKUP($B69,ESTIMATES!$C$18:$BS$290,55,FALSE)</f>
        <v>69.67</v>
      </c>
      <c r="Y69" s="22">
        <f>VLOOKUP($B69,ESTIMATES!$C$18:$BS$290,56,FALSE)</f>
        <v>69.823999999999998</v>
      </c>
      <c r="Z69" s="22">
        <f>VLOOKUP($B69,ESTIMATES!$C$18:$BS$290,57,FALSE)</f>
        <v>70.093000000000004</v>
      </c>
      <c r="AA69" s="22">
        <f>VLOOKUP($B69,ESTIMATES!$C$18:$BS$290,58,FALSE)</f>
        <v>70.379000000000005</v>
      </c>
      <c r="AB69" s="22">
        <f>VLOOKUP($B69,ESTIMATES!$C$18:$BS$290,59,FALSE)</f>
        <v>70.626999999999995</v>
      </c>
      <c r="AC69" s="22">
        <f>VLOOKUP($B69,ESTIMATES!$C$18:$BS$290,60,FALSE)</f>
        <v>70.807000000000002</v>
      </c>
      <c r="AD69" s="22">
        <f>VLOOKUP($B69,ESTIMATES!$C$18:$BS$290,61,FALSE)</f>
        <v>70.95</v>
      </c>
      <c r="AE69" s="22">
        <f>VLOOKUP($B69,ESTIMATES!$C$18:$BS$290,62,FALSE)</f>
        <v>71.073999999999998</v>
      </c>
      <c r="AF69" s="22">
        <f>VLOOKUP($B69,ESTIMATES!$C$18:$BS$290,63,FALSE)</f>
        <v>71.228999999999999</v>
      </c>
      <c r="AG69" s="22">
        <f>VLOOKUP($B69,ESTIMATES!$C$18:$BS$290,64,FALSE)</f>
        <v>71.44</v>
      </c>
      <c r="AH69" s="22">
        <f>VLOOKUP($B69,ESTIMATES!$C$18:$BS$290,65,FALSE)</f>
        <v>71.718000000000004</v>
      </c>
      <c r="AI69" s="22">
        <f>VLOOKUP($B69,ESTIMATES!$C$18:$BS$290,66,FALSE)</f>
        <v>72.043999999999997</v>
      </c>
      <c r="AJ69" s="22">
        <f>VLOOKUP($B69,ESTIMATES!$C$18:$BS$290,67,FALSE)</f>
        <v>72.400000000000006</v>
      </c>
      <c r="AK69" s="22">
        <f>VLOOKUP($B69,ESTIMATES!$C$18:$BS$290,68,FALSE)</f>
        <v>72.778000000000006</v>
      </c>
      <c r="AL69" s="22">
        <f>VLOOKUP($B69,ESTIMATES!$C$18:$BS$290,69,FALSE)</f>
        <v>73.162000000000006</v>
      </c>
      <c r="AM69">
        <f>VLOOKUP($B69,'MEDIUM VARIANT'!$C$18:$AE$290,5,FALSE)</f>
        <v>73.543000000000006</v>
      </c>
      <c r="AN69">
        <f>VLOOKUP($B69,'MEDIUM VARIANT'!$C$18:$AE$290,6,FALSE)</f>
        <v>73.924999999999997</v>
      </c>
      <c r="AO69">
        <f>VLOOKUP($B69,'MEDIUM VARIANT'!$C$18:$AE$290,7,FALSE)</f>
        <v>74.308000000000007</v>
      </c>
      <c r="AP69">
        <f>VLOOKUP($B69,'MEDIUM VARIANT'!$C$18:$AE$290,8,FALSE)</f>
        <v>74.679000000000002</v>
      </c>
      <c r="AQ69">
        <f>VLOOKUP($B69,'MEDIUM VARIANT'!$C$18:$AE$290,9,FALSE)</f>
        <v>75.052000000000007</v>
      </c>
      <c r="AR69">
        <f>VLOOKUP($B69,'MEDIUM VARIANT'!$C$18:$AE$290,10,FALSE)</f>
        <v>75.400999999999996</v>
      </c>
      <c r="AS69">
        <f>VLOOKUP($B69,'MEDIUM VARIANT'!$C$18:$AE$290,11,FALSE)</f>
        <v>75.748000000000005</v>
      </c>
      <c r="AT69">
        <f>VLOOKUP($B69,'MEDIUM VARIANT'!$C$18:$AE$290,12,FALSE)</f>
        <v>76.069999999999993</v>
      </c>
      <c r="AU69">
        <f>VLOOKUP($B69,'MEDIUM VARIANT'!$C$18:$AE$290,13,FALSE)</f>
        <v>76.369</v>
      </c>
      <c r="AV69">
        <f>VLOOKUP($B69,'MEDIUM VARIANT'!$C$18:$AE$290,14,FALSE)</f>
        <v>76.643000000000001</v>
      </c>
      <c r="AW69">
        <f>VLOOKUP($B69,'MEDIUM VARIANT'!$C$18:$AE$290,15,FALSE)</f>
        <v>76.884</v>
      </c>
      <c r="AX69">
        <f>VLOOKUP($B69,'MEDIUM VARIANT'!$C$18:$AE$290,16,FALSE)</f>
        <v>77.105999999999995</v>
      </c>
      <c r="AY69">
        <f>VLOOKUP($B69,'MEDIUM VARIANT'!$C$18:$AE$290,17,FALSE)</f>
        <v>77.295000000000002</v>
      </c>
      <c r="AZ69">
        <f>VLOOKUP($B69,'MEDIUM VARIANT'!$C$18:$AE$290,18,FALSE)</f>
        <v>77.453000000000003</v>
      </c>
      <c r="BA69">
        <f>VLOOKUP($B69,'MEDIUM VARIANT'!$C$18:$AE$290,19,FALSE)</f>
        <v>77.593000000000004</v>
      </c>
      <c r="BB69">
        <f>VLOOKUP($B69,'MEDIUM VARIANT'!$C$18:$AE$290,20,FALSE)</f>
        <v>77.694000000000003</v>
      </c>
      <c r="BC69">
        <f>VLOOKUP($B69,'MEDIUM VARIANT'!$C$18:$AE$290,21,FALSE)</f>
        <v>77.778000000000006</v>
      </c>
      <c r="BD69">
        <f>VLOOKUP($B69,'MEDIUM VARIANT'!$C$18:$AE$290,22,FALSE)</f>
        <v>77.831999999999994</v>
      </c>
      <c r="BE69">
        <f>VLOOKUP($B69,'MEDIUM VARIANT'!$C$18:$AE$290,23,FALSE)</f>
        <v>77.867999999999995</v>
      </c>
      <c r="BF69">
        <f>VLOOKUP($B69,'MEDIUM VARIANT'!$C$18:$AE$290,24,FALSE)</f>
        <v>77.882999999999996</v>
      </c>
      <c r="BG69">
        <f>VLOOKUP($B69,'MEDIUM VARIANT'!$C$18:$AE$290,25,FALSE)</f>
        <v>77.884</v>
      </c>
      <c r="BH69">
        <f>VLOOKUP($B69,'MEDIUM VARIANT'!$C$18:$AE$290,26,FALSE)</f>
        <v>77.866</v>
      </c>
      <c r="BI69">
        <f>VLOOKUP($B69,'MEDIUM VARIANT'!$C$18:$AE$290,27,FALSE)</f>
        <v>77.847999999999999</v>
      </c>
      <c r="BJ69">
        <f>VLOOKUP($B69,'MEDIUM VARIANT'!$C$18:$AE$290,28,FALSE)</f>
        <v>77.811000000000007</v>
      </c>
      <c r="BK69">
        <f>VLOOKUP($B69,'MEDIUM VARIANT'!$C$18:$AE$290,29,FALSE)</f>
        <v>77.766000000000005</v>
      </c>
      <c r="BL69">
        <f>VLOOKUP($B69,'MEDIUM VARIANT'!$C$18:$AE$290,29,FALSE)</f>
        <v>77.766000000000005</v>
      </c>
      <c r="BM69">
        <f>VLOOKUP($B69,'MEDIUM VARIANT'!$C$18:$AE$290,29,FALSE)</f>
        <v>77.766000000000005</v>
      </c>
      <c r="BN69">
        <f>VLOOKUP($B69,'MEDIUM VARIANT'!$C$18:$AE$290,29,FALSE)</f>
        <v>77.766000000000005</v>
      </c>
      <c r="BO69">
        <f>VLOOKUP($B69,'MEDIUM VARIANT'!$C$18:$AE$290,29,FALSE)</f>
        <v>77.766000000000005</v>
      </c>
      <c r="BP69">
        <f>VLOOKUP($B69,'MEDIUM VARIANT'!$C$18:$AE$290,29,FALSE)</f>
        <v>77.766000000000005</v>
      </c>
      <c r="BQ69">
        <f>VLOOKUP($B69,'MEDIUM VARIANT'!$C$18:$AE$290,29,FALSE)</f>
        <v>77.766000000000005</v>
      </c>
      <c r="BR69">
        <f>VLOOKUP($B69,'MEDIUM VARIANT'!$C$18:$AE$290,29,FALSE)</f>
        <v>77.766000000000005</v>
      </c>
      <c r="BS69">
        <f>VLOOKUP($B69,'MEDIUM VARIANT'!$C$18:$AE$290,29,FALSE)</f>
        <v>77.766000000000005</v>
      </c>
      <c r="BT69">
        <f>VLOOKUP($B69,'MEDIUM VARIANT'!$C$18:$AE$290,29,FALSE)</f>
        <v>77.766000000000005</v>
      </c>
      <c r="BU69">
        <f>VLOOKUP($B69,'MEDIUM VARIANT'!$C$18:$AE$290,29,FALSE)</f>
        <v>77.766000000000005</v>
      </c>
    </row>
    <row r="70" spans="1:73" ht="11.4" x14ac:dyDescent="0.2">
      <c r="A70" t="str">
        <f>VLOOKUP(B70,Codes_ISO!A$2:C$270,3,FALSE)</f>
        <v>DM</v>
      </c>
      <c r="B70" s="3" t="s">
        <v>261</v>
      </c>
      <c r="C70" s="22">
        <f>VLOOKUP($B70,ESTIMATES!$C$18:$BS$290,34,FALSE)</f>
        <v>5809.2690000000002</v>
      </c>
      <c r="D70" s="22">
        <f>VLOOKUP($B70,ESTIMATES!$C$18:$BS$290,35,FALSE)</f>
        <v>5943.5910000000003</v>
      </c>
      <c r="E70" s="22">
        <f>VLOOKUP($B70,ESTIMATES!$C$18:$BS$290,36,FALSE)</f>
        <v>6078.82</v>
      </c>
      <c r="F70" s="22">
        <f>VLOOKUP($B70,ESTIMATES!$C$18:$BS$290,37,FALSE)</f>
        <v>6214.857</v>
      </c>
      <c r="G70" s="22">
        <f>VLOOKUP($B70,ESTIMATES!$C$18:$BS$290,38,FALSE)</f>
        <v>6351.5720000000001</v>
      </c>
      <c r="H70" s="22">
        <f>VLOOKUP($B70,ESTIMATES!$C$18:$BS$290,39,FALSE)</f>
        <v>6488.8559999999998</v>
      </c>
      <c r="I70" s="22">
        <f>VLOOKUP($B70,ESTIMATES!$C$18:$BS$290,40,FALSE)</f>
        <v>6626.5420000000004</v>
      </c>
      <c r="J70" s="22">
        <f>VLOOKUP($B70,ESTIMATES!$C$18:$BS$290,41,FALSE)</f>
        <v>6764.6239999999998</v>
      </c>
      <c r="K70" s="22">
        <f>VLOOKUP($B70,ESTIMATES!$C$18:$BS$290,42,FALSE)</f>
        <v>6903.3159999999998</v>
      </c>
      <c r="L70" s="22">
        <f>VLOOKUP($B70,ESTIMATES!$C$18:$BS$290,43,FALSE)</f>
        <v>7042.9369999999999</v>
      </c>
      <c r="M70" s="22">
        <f>VLOOKUP($B70,ESTIMATES!$C$18:$BS$290,44,FALSE)</f>
        <v>7183.6469999999999</v>
      </c>
      <c r="N70" s="22">
        <f>VLOOKUP($B70,ESTIMATES!$C$18:$BS$290,45,FALSE)</f>
        <v>7325.6220000000003</v>
      </c>
      <c r="O70" s="22">
        <f>VLOOKUP($B70,ESTIMATES!$C$18:$BS$290,46,FALSE)</f>
        <v>7468.5510000000004</v>
      </c>
      <c r="P70" s="22">
        <f>VLOOKUP($B70,ESTIMATES!$C$18:$BS$290,47,FALSE)</f>
        <v>7611.4650000000001</v>
      </c>
      <c r="Q70" s="22">
        <f>VLOOKUP($B70,ESTIMATES!$C$18:$BS$290,48,FALSE)</f>
        <v>7753.0519999999997</v>
      </c>
      <c r="R70" s="22">
        <f>VLOOKUP($B70,ESTIMATES!$C$18:$BS$290,49,FALSE)</f>
        <v>7892.4229999999998</v>
      </c>
      <c r="S70" s="22">
        <f>VLOOKUP($B70,ESTIMATES!$C$18:$BS$290,50,FALSE)</f>
        <v>8029.1130000000003</v>
      </c>
      <c r="T70" s="22">
        <f>VLOOKUP($B70,ESTIMATES!$C$18:$BS$290,51,FALSE)</f>
        <v>8163.4719999999998</v>
      </c>
      <c r="U70" s="22">
        <f>VLOOKUP($B70,ESTIMATES!$C$18:$BS$290,52,FALSE)</f>
        <v>8296.375</v>
      </c>
      <c r="V70" s="22">
        <f>VLOOKUP($B70,ESTIMATES!$C$18:$BS$290,53,FALSE)</f>
        <v>8429.1119999999992</v>
      </c>
      <c r="W70" s="22">
        <f>VLOOKUP($B70,ESTIMATES!$C$18:$BS$290,54,FALSE)</f>
        <v>8562.6219999999994</v>
      </c>
      <c r="X70" s="22">
        <f>VLOOKUP($B70,ESTIMATES!$C$18:$BS$290,55,FALSE)</f>
        <v>8697.1260000000002</v>
      </c>
      <c r="Y70" s="22">
        <f>VLOOKUP($B70,ESTIMATES!$C$18:$BS$290,56,FALSE)</f>
        <v>8832.2849999999999</v>
      </c>
      <c r="Z70" s="22">
        <f>VLOOKUP($B70,ESTIMATES!$C$18:$BS$290,57,FALSE)</f>
        <v>8967.76</v>
      </c>
      <c r="AA70" s="22">
        <f>VLOOKUP($B70,ESTIMATES!$C$18:$BS$290,58,FALSE)</f>
        <v>9102.9979999999996</v>
      </c>
      <c r="AB70" s="22">
        <f>VLOOKUP($B70,ESTIMATES!$C$18:$BS$290,59,FALSE)</f>
        <v>9237.5660000000007</v>
      </c>
      <c r="AC70" s="22">
        <f>VLOOKUP($B70,ESTIMATES!$C$18:$BS$290,60,FALSE)</f>
        <v>9371.3379999999997</v>
      </c>
      <c r="AD70" s="22">
        <f>VLOOKUP($B70,ESTIMATES!$C$18:$BS$290,61,FALSE)</f>
        <v>9504.3529999999992</v>
      </c>
      <c r="AE70" s="22">
        <f>VLOOKUP($B70,ESTIMATES!$C$18:$BS$290,62,FALSE)</f>
        <v>9636.52</v>
      </c>
      <c r="AF70" s="22">
        <f>VLOOKUP($B70,ESTIMATES!$C$18:$BS$290,63,FALSE)</f>
        <v>9767.7579999999998</v>
      </c>
      <c r="AG70" s="22">
        <f>VLOOKUP($B70,ESTIMATES!$C$18:$BS$290,64,FALSE)</f>
        <v>9897.9850000000006</v>
      </c>
      <c r="AH70" s="22">
        <f>VLOOKUP($B70,ESTIMATES!$C$18:$BS$290,65,FALSE)</f>
        <v>10027.094999999999</v>
      </c>
      <c r="AI70" s="22">
        <f>VLOOKUP($B70,ESTIMATES!$C$18:$BS$290,66,FALSE)</f>
        <v>10154.950000000001</v>
      </c>
      <c r="AJ70" s="22">
        <f>VLOOKUP($B70,ESTIMATES!$C$18:$BS$290,67,FALSE)</f>
        <v>10281.296</v>
      </c>
      <c r="AK70" s="22">
        <f>VLOOKUP($B70,ESTIMATES!$C$18:$BS$290,68,FALSE)</f>
        <v>10405.843999999999</v>
      </c>
      <c r="AL70" s="22">
        <f>VLOOKUP($B70,ESTIMATES!$C$18:$BS$290,69,FALSE)</f>
        <v>10528.394</v>
      </c>
      <c r="AM70">
        <f>VLOOKUP($B70,'MEDIUM VARIANT'!$C$18:$AE$290,5,FALSE)</f>
        <v>10648.790999999999</v>
      </c>
      <c r="AN70">
        <f>VLOOKUP($B70,'MEDIUM VARIANT'!$C$18:$AE$290,6,FALSE)</f>
        <v>10766.998</v>
      </c>
      <c r="AO70">
        <f>VLOOKUP($B70,'MEDIUM VARIANT'!$C$18:$AE$290,7,FALSE)</f>
        <v>10882.995999999999</v>
      </c>
      <c r="AP70">
        <f>VLOOKUP($B70,'MEDIUM VARIANT'!$C$18:$AE$290,8,FALSE)</f>
        <v>10996.773999999999</v>
      </c>
      <c r="AQ70">
        <f>VLOOKUP($B70,'MEDIUM VARIANT'!$C$18:$AE$290,9,FALSE)</f>
        <v>11108.358</v>
      </c>
      <c r="AR70">
        <f>VLOOKUP($B70,'MEDIUM VARIANT'!$C$18:$AE$290,10,FALSE)</f>
        <v>11217.656000000001</v>
      </c>
      <c r="AS70">
        <f>VLOOKUP($B70,'MEDIUM VARIANT'!$C$18:$AE$290,11,FALSE)</f>
        <v>11324.614</v>
      </c>
      <c r="AT70">
        <f>VLOOKUP($B70,'MEDIUM VARIANT'!$C$18:$AE$290,12,FALSE)</f>
        <v>11429.275</v>
      </c>
      <c r="AU70">
        <f>VLOOKUP($B70,'MEDIUM VARIANT'!$C$18:$AE$290,13,FALSE)</f>
        <v>11531.725</v>
      </c>
      <c r="AV70">
        <f>VLOOKUP($B70,'MEDIUM VARIANT'!$C$18:$AE$290,14,FALSE)</f>
        <v>11631.994000000001</v>
      </c>
      <c r="AW70">
        <f>VLOOKUP($B70,'MEDIUM VARIANT'!$C$18:$AE$290,15,FALSE)</f>
        <v>11730.102000000001</v>
      </c>
      <c r="AX70">
        <f>VLOOKUP($B70,'MEDIUM VARIANT'!$C$18:$AE$290,16,FALSE)</f>
        <v>11825.968999999999</v>
      </c>
      <c r="AY70">
        <f>VLOOKUP($B70,'MEDIUM VARIANT'!$C$18:$AE$290,17,FALSE)</f>
        <v>11919.438</v>
      </c>
      <c r="AZ70">
        <f>VLOOKUP($B70,'MEDIUM VARIANT'!$C$18:$AE$290,18,FALSE)</f>
        <v>12010.267</v>
      </c>
      <c r="BA70">
        <f>VLOOKUP($B70,'MEDIUM VARIANT'!$C$18:$AE$290,19,FALSE)</f>
        <v>12098.32</v>
      </c>
      <c r="BB70">
        <f>VLOOKUP($B70,'MEDIUM VARIANT'!$C$18:$AE$290,20,FALSE)</f>
        <v>12183.473</v>
      </c>
      <c r="BC70">
        <f>VLOOKUP($B70,'MEDIUM VARIANT'!$C$18:$AE$290,21,FALSE)</f>
        <v>12265.75</v>
      </c>
      <c r="BD70">
        <f>VLOOKUP($B70,'MEDIUM VARIANT'!$C$18:$AE$290,22,FALSE)</f>
        <v>12345.299000000001</v>
      </c>
      <c r="BE70">
        <f>VLOOKUP($B70,'MEDIUM VARIANT'!$C$18:$AE$290,23,FALSE)</f>
        <v>12422.304</v>
      </c>
      <c r="BF70">
        <f>VLOOKUP($B70,'MEDIUM VARIANT'!$C$18:$AE$290,24,FALSE)</f>
        <v>12496.897000000001</v>
      </c>
      <c r="BG70">
        <f>VLOOKUP($B70,'MEDIUM VARIANT'!$C$18:$AE$290,25,FALSE)</f>
        <v>12569.11</v>
      </c>
      <c r="BH70">
        <f>VLOOKUP($B70,'MEDIUM VARIANT'!$C$18:$AE$290,26,FALSE)</f>
        <v>12638.824000000001</v>
      </c>
      <c r="BI70">
        <f>VLOOKUP($B70,'MEDIUM VARIANT'!$C$18:$AE$290,27,FALSE)</f>
        <v>12705.838</v>
      </c>
      <c r="BJ70">
        <f>VLOOKUP($B70,'MEDIUM VARIANT'!$C$18:$AE$290,28,FALSE)</f>
        <v>12769.88</v>
      </c>
      <c r="BK70">
        <f>VLOOKUP($B70,'MEDIUM VARIANT'!$C$18:$AE$290,29,FALSE)</f>
        <v>12830.731</v>
      </c>
      <c r="BL70">
        <f>VLOOKUP($B70,'MEDIUM VARIANT'!$C$18:$AE$290,29,FALSE)</f>
        <v>12830.731</v>
      </c>
      <c r="BM70">
        <f>VLOOKUP($B70,'MEDIUM VARIANT'!$C$18:$AE$290,29,FALSE)</f>
        <v>12830.731</v>
      </c>
      <c r="BN70">
        <f>VLOOKUP($B70,'MEDIUM VARIANT'!$C$18:$AE$290,29,FALSE)</f>
        <v>12830.731</v>
      </c>
      <c r="BO70">
        <f>VLOOKUP($B70,'MEDIUM VARIANT'!$C$18:$AE$290,29,FALSE)</f>
        <v>12830.731</v>
      </c>
      <c r="BP70">
        <f>VLOOKUP($B70,'MEDIUM VARIANT'!$C$18:$AE$290,29,FALSE)</f>
        <v>12830.731</v>
      </c>
      <c r="BQ70">
        <f>VLOOKUP($B70,'MEDIUM VARIANT'!$C$18:$AE$290,29,FALSE)</f>
        <v>12830.731</v>
      </c>
      <c r="BR70">
        <f>VLOOKUP($B70,'MEDIUM VARIANT'!$C$18:$AE$290,29,FALSE)</f>
        <v>12830.731</v>
      </c>
      <c r="BS70">
        <f>VLOOKUP($B70,'MEDIUM VARIANT'!$C$18:$AE$290,29,FALSE)</f>
        <v>12830.731</v>
      </c>
      <c r="BT70">
        <f>VLOOKUP($B70,'MEDIUM VARIANT'!$C$18:$AE$290,29,FALSE)</f>
        <v>12830.731</v>
      </c>
      <c r="BU70">
        <f>VLOOKUP($B70,'MEDIUM VARIANT'!$C$18:$AE$290,29,FALSE)</f>
        <v>12830.731</v>
      </c>
    </row>
    <row r="71" spans="1:73" ht="12" hidden="1" x14ac:dyDescent="0.25">
      <c r="A71" t="str">
        <f>VLOOKUP(B71,Codes_ISO!A$2:C$270,3,FALSE)</f>
        <v/>
      </c>
      <c r="B71" s="4" t="s">
        <v>77</v>
      </c>
      <c r="C71" s="22">
        <f>VLOOKUP($B71,ESTIMATES!$C$18:$BS$290,34,FALSE)</f>
        <v>147518.89000000001</v>
      </c>
      <c r="D71" s="22">
        <f>VLOOKUP($B71,ESTIMATES!$C$18:$BS$290,35,FALSE)</f>
        <v>151952.43799999999</v>
      </c>
      <c r="E71" s="22">
        <f>VLOOKUP($B71,ESTIMATES!$C$18:$BS$290,36,FALSE)</f>
        <v>156499.89499999999</v>
      </c>
      <c r="F71" s="22">
        <f>VLOOKUP($B71,ESTIMATES!$C$18:$BS$290,37,FALSE)</f>
        <v>161188.53700000001</v>
      </c>
      <c r="G71" s="22">
        <f>VLOOKUP($B71,ESTIMATES!$C$18:$BS$290,38,FALSE)</f>
        <v>166055.965</v>
      </c>
      <c r="H71" s="22">
        <f>VLOOKUP($B71,ESTIMATES!$C$18:$BS$290,39,FALSE)</f>
        <v>171123.08</v>
      </c>
      <c r="I71" s="22">
        <f>VLOOKUP($B71,ESTIMATES!$C$18:$BS$290,40,FALSE)</f>
        <v>176421.56099999999</v>
      </c>
      <c r="J71" s="22">
        <f>VLOOKUP($B71,ESTIMATES!$C$18:$BS$290,41,FALSE)</f>
        <v>181929.18700000001</v>
      </c>
      <c r="K71" s="22">
        <f>VLOOKUP($B71,ESTIMATES!$C$18:$BS$290,42,FALSE)</f>
        <v>187549.42</v>
      </c>
      <c r="L71" s="22">
        <f>VLOOKUP($B71,ESTIMATES!$C$18:$BS$290,43,FALSE)</f>
        <v>193150.02100000001</v>
      </c>
      <c r="M71" s="22">
        <f>VLOOKUP($B71,ESTIMATES!$C$18:$BS$290,44,FALSE)</f>
        <v>198645.93700000001</v>
      </c>
      <c r="N71" s="22">
        <f>VLOOKUP($B71,ESTIMATES!$C$18:$BS$290,45,FALSE)</f>
        <v>203990.50599999999</v>
      </c>
      <c r="O71" s="22">
        <f>VLOOKUP($B71,ESTIMATES!$C$18:$BS$290,46,FALSE)</f>
        <v>209239.37599999999</v>
      </c>
      <c r="P71" s="22">
        <f>VLOOKUP($B71,ESTIMATES!$C$18:$BS$290,47,FALSE)</f>
        <v>214535.842</v>
      </c>
      <c r="Q71" s="22">
        <f>VLOOKUP($B71,ESTIMATES!$C$18:$BS$290,48,FALSE)</f>
        <v>220081.611</v>
      </c>
      <c r="R71" s="22">
        <f>VLOOKUP($B71,ESTIMATES!$C$18:$BS$290,49,FALSE)</f>
        <v>226021.03400000001</v>
      </c>
      <c r="S71" s="22">
        <f>VLOOKUP($B71,ESTIMATES!$C$18:$BS$290,50,FALSE)</f>
        <v>232413.44399999999</v>
      </c>
      <c r="T71" s="22">
        <f>VLOOKUP($B71,ESTIMATES!$C$18:$BS$290,51,FALSE)</f>
        <v>239215.71799999999</v>
      </c>
      <c r="U71" s="22">
        <f>VLOOKUP($B71,ESTIMATES!$C$18:$BS$290,52,FALSE)</f>
        <v>246345.989</v>
      </c>
      <c r="V71" s="22">
        <f>VLOOKUP($B71,ESTIMATES!$C$18:$BS$290,53,FALSE)</f>
        <v>253675.516</v>
      </c>
      <c r="W71" s="22">
        <f>VLOOKUP($B71,ESTIMATES!$C$18:$BS$290,54,FALSE)</f>
        <v>261113.89</v>
      </c>
      <c r="X71" s="22">
        <f>VLOOKUP($B71,ESTIMATES!$C$18:$BS$290,55,FALSE)</f>
        <v>268638.61200000002</v>
      </c>
      <c r="Y71" s="22">
        <f>VLOOKUP($B71,ESTIMATES!$C$18:$BS$290,56,FALSE)</f>
        <v>276291.511</v>
      </c>
      <c r="Z71" s="22">
        <f>VLOOKUP($B71,ESTIMATES!$C$18:$BS$290,57,FALSE)</f>
        <v>284122.79300000001</v>
      </c>
      <c r="AA71" s="22">
        <f>VLOOKUP($B71,ESTIMATES!$C$18:$BS$290,58,FALSE)</f>
        <v>292207.49200000003</v>
      </c>
      <c r="AB71" s="22">
        <f>VLOOKUP($B71,ESTIMATES!$C$18:$BS$290,59,FALSE)</f>
        <v>300599.70600000001</v>
      </c>
      <c r="AC71" s="22">
        <f>VLOOKUP($B71,ESTIMATES!$C$18:$BS$290,60,FALSE)</f>
        <v>309313.054</v>
      </c>
      <c r="AD71" s="22">
        <f>VLOOKUP($B71,ESTIMATES!$C$18:$BS$290,61,FALSE)</f>
        <v>318329.03200000001</v>
      </c>
      <c r="AE71" s="22">
        <f>VLOOKUP($B71,ESTIMATES!$C$18:$BS$290,62,FALSE)</f>
        <v>327631.03200000001</v>
      </c>
      <c r="AF71" s="22">
        <f>VLOOKUP($B71,ESTIMATES!$C$18:$BS$290,63,FALSE)</f>
        <v>337191.04300000001</v>
      </c>
      <c r="AG71" s="22">
        <f>VLOOKUP($B71,ESTIMATES!$C$18:$BS$290,64,FALSE)</f>
        <v>346987.49800000002</v>
      </c>
      <c r="AH71" s="22">
        <f>VLOOKUP($B71,ESTIMATES!$C$18:$BS$290,65,FALSE)</f>
        <v>357015.56300000002</v>
      </c>
      <c r="AI71" s="22">
        <f>VLOOKUP($B71,ESTIMATES!$C$18:$BS$290,66,FALSE)</f>
        <v>367279.16399999999</v>
      </c>
      <c r="AJ71" s="22">
        <f>VLOOKUP($B71,ESTIMATES!$C$18:$BS$290,67,FALSE)</f>
        <v>377775.44300000003</v>
      </c>
      <c r="AK71" s="22">
        <f>VLOOKUP($B71,ESTIMATES!$C$18:$BS$290,68,FALSE)</f>
        <v>388502.71600000001</v>
      </c>
      <c r="AL71" s="22">
        <f>VLOOKUP($B71,ESTIMATES!$C$18:$BS$290,69,FALSE)</f>
        <v>399458.02600000001</v>
      </c>
      <c r="AM71">
        <f>VLOOKUP($B71,'MEDIUM VARIANT'!$C$18:$AE$290,5,FALSE)</f>
        <v>410637.98700000002</v>
      </c>
      <c r="AN71">
        <f>VLOOKUP($B71,'MEDIUM VARIANT'!$C$18:$AE$290,6,FALSE)</f>
        <v>422036.24300000002</v>
      </c>
      <c r="AO71">
        <f>VLOOKUP($B71,'MEDIUM VARIANT'!$C$18:$AE$290,7,FALSE)</f>
        <v>433643.13199999998</v>
      </c>
      <c r="AP71">
        <f>VLOOKUP($B71,'MEDIUM VARIANT'!$C$18:$AE$290,8,FALSE)</f>
        <v>445447.28700000001</v>
      </c>
      <c r="AQ71">
        <f>VLOOKUP($B71,'MEDIUM VARIANT'!$C$18:$AE$290,9,FALSE)</f>
        <v>457439.68</v>
      </c>
      <c r="AR71">
        <f>VLOOKUP($B71,'MEDIUM VARIANT'!$C$18:$AE$290,10,FALSE)</f>
        <v>469613.83899999998</v>
      </c>
      <c r="AS71">
        <f>VLOOKUP($B71,'MEDIUM VARIANT'!$C$18:$AE$290,11,FALSE)</f>
        <v>481967.93099999998</v>
      </c>
      <c r="AT71">
        <f>VLOOKUP($B71,'MEDIUM VARIANT'!$C$18:$AE$290,12,FALSE)</f>
        <v>494503.359</v>
      </c>
      <c r="AU71">
        <f>VLOOKUP($B71,'MEDIUM VARIANT'!$C$18:$AE$290,13,FALSE)</f>
        <v>507223.87099999998</v>
      </c>
      <c r="AV71">
        <f>VLOOKUP($B71,'MEDIUM VARIANT'!$C$18:$AE$290,14,FALSE)</f>
        <v>520131.27600000001</v>
      </c>
      <c r="AW71">
        <f>VLOOKUP($B71,'MEDIUM VARIANT'!$C$18:$AE$290,15,FALSE)</f>
        <v>533222.58499999996</v>
      </c>
      <c r="AX71">
        <f>VLOOKUP($B71,'MEDIUM VARIANT'!$C$18:$AE$290,16,FALSE)</f>
        <v>546492.09499999997</v>
      </c>
      <c r="AY71">
        <f>VLOOKUP($B71,'MEDIUM VARIANT'!$C$18:$AE$290,17,FALSE)</f>
        <v>559936.15700000001</v>
      </c>
      <c r="AZ71">
        <f>VLOOKUP($B71,'MEDIUM VARIANT'!$C$18:$AE$290,18,FALSE)</f>
        <v>573550.36</v>
      </c>
      <c r="BA71">
        <f>VLOOKUP($B71,'MEDIUM VARIANT'!$C$18:$AE$290,19,FALSE)</f>
        <v>587330.09600000002</v>
      </c>
      <c r="BB71">
        <f>VLOOKUP($B71,'MEDIUM VARIANT'!$C$18:$AE$290,20,FALSE)</f>
        <v>601271.13500000001</v>
      </c>
      <c r="BC71">
        <f>VLOOKUP($B71,'MEDIUM VARIANT'!$C$18:$AE$290,21,FALSE)</f>
        <v>615368.353</v>
      </c>
      <c r="BD71">
        <f>VLOOKUP($B71,'MEDIUM VARIANT'!$C$18:$AE$290,22,FALSE)</f>
        <v>629614.38</v>
      </c>
      <c r="BE71">
        <f>VLOOKUP($B71,'MEDIUM VARIANT'!$C$18:$AE$290,23,FALSE)</f>
        <v>644001.00899999996</v>
      </c>
      <c r="BF71">
        <f>VLOOKUP($B71,'MEDIUM VARIANT'!$C$18:$AE$290,24,FALSE)</f>
        <v>658520.52800000005</v>
      </c>
      <c r="BG71">
        <f>VLOOKUP($B71,'MEDIUM VARIANT'!$C$18:$AE$290,25,FALSE)</f>
        <v>673166.51</v>
      </c>
      <c r="BH71">
        <f>VLOOKUP($B71,'MEDIUM VARIANT'!$C$18:$AE$290,26,FALSE)</f>
        <v>687933.55</v>
      </c>
      <c r="BI71">
        <f>VLOOKUP($B71,'MEDIUM VARIANT'!$C$18:$AE$290,27,FALSE)</f>
        <v>702816.12600000005</v>
      </c>
      <c r="BJ71">
        <f>VLOOKUP($B71,'MEDIUM VARIANT'!$C$18:$AE$290,28,FALSE)</f>
        <v>717808.92200000002</v>
      </c>
      <c r="BK71">
        <f>VLOOKUP($B71,'MEDIUM VARIANT'!$C$18:$AE$290,29,FALSE)</f>
        <v>732906.37699999998</v>
      </c>
      <c r="BL71">
        <f>VLOOKUP($B71,'MEDIUM VARIANT'!$C$18:$AE$290,29,FALSE)</f>
        <v>732906.37699999998</v>
      </c>
      <c r="BM71">
        <f>VLOOKUP($B71,'MEDIUM VARIANT'!$C$18:$AE$290,29,FALSE)</f>
        <v>732906.37699999998</v>
      </c>
      <c r="BN71">
        <f>VLOOKUP($B71,'MEDIUM VARIANT'!$C$18:$AE$290,29,FALSE)</f>
        <v>732906.37699999998</v>
      </c>
      <c r="BO71">
        <f>VLOOKUP($B71,'MEDIUM VARIANT'!$C$18:$AE$290,29,FALSE)</f>
        <v>732906.37699999998</v>
      </c>
      <c r="BP71">
        <f>VLOOKUP($B71,'MEDIUM VARIANT'!$C$18:$AE$290,29,FALSE)</f>
        <v>732906.37699999998</v>
      </c>
      <c r="BQ71">
        <f>VLOOKUP($B71,'MEDIUM VARIANT'!$C$18:$AE$290,29,FALSE)</f>
        <v>732906.37699999998</v>
      </c>
      <c r="BR71">
        <f>VLOOKUP($B71,'MEDIUM VARIANT'!$C$18:$AE$290,29,FALSE)</f>
        <v>732906.37699999998</v>
      </c>
      <c r="BS71">
        <f>VLOOKUP($B71,'MEDIUM VARIANT'!$C$18:$AE$290,29,FALSE)</f>
        <v>732906.37699999998</v>
      </c>
      <c r="BT71">
        <f>VLOOKUP($B71,'MEDIUM VARIANT'!$C$18:$AE$290,29,FALSE)</f>
        <v>732906.37699999998</v>
      </c>
      <c r="BU71">
        <f>VLOOKUP($B71,'MEDIUM VARIANT'!$C$18:$AE$290,29,FALSE)</f>
        <v>732906.37699999998</v>
      </c>
    </row>
    <row r="72" spans="1:73" ht="12" hidden="1" x14ac:dyDescent="0.25">
      <c r="A72" t="str">
        <f>VLOOKUP(B72,Codes_ISO!A$2:C$270,3,FALSE)</f>
        <v/>
      </c>
      <c r="B72" s="4" t="s">
        <v>140</v>
      </c>
      <c r="C72" s="22">
        <f>VLOOKUP($B72,ESTIMATES!$C$18:$BS$290,34,FALSE)</f>
        <v>1191787.808</v>
      </c>
      <c r="D72" s="22">
        <f>VLOOKUP($B72,ESTIMATES!$C$18:$BS$290,35,FALSE)</f>
        <v>1208088.2120000001</v>
      </c>
      <c r="E72" s="22">
        <f>VLOOKUP($B72,ESTIMATES!$C$18:$BS$290,36,FALSE)</f>
        <v>1224493.1410000001</v>
      </c>
      <c r="F72" s="22">
        <f>VLOOKUP($B72,ESTIMATES!$C$18:$BS$290,37,FALSE)</f>
        <v>1241464.5900000001</v>
      </c>
      <c r="G72" s="22">
        <f>VLOOKUP($B72,ESTIMATES!$C$18:$BS$290,38,FALSE)</f>
        <v>1259564.344</v>
      </c>
      <c r="H72" s="22">
        <f>VLOOKUP($B72,ESTIMATES!$C$18:$BS$290,39,FALSE)</f>
        <v>1279116.4110000001</v>
      </c>
      <c r="I72" s="22">
        <f>VLOOKUP($B72,ESTIMATES!$C$18:$BS$290,40,FALSE)</f>
        <v>1300377.7490000001</v>
      </c>
      <c r="J72" s="22">
        <f>VLOOKUP($B72,ESTIMATES!$C$18:$BS$290,41,FALSE)</f>
        <v>1323039.7379999999</v>
      </c>
      <c r="K72" s="22">
        <f>VLOOKUP($B72,ESTIMATES!$C$18:$BS$290,42,FALSE)</f>
        <v>1346150.89</v>
      </c>
      <c r="L72" s="22">
        <f>VLOOKUP($B72,ESTIMATES!$C$18:$BS$290,43,FALSE)</f>
        <v>1368393.1569999999</v>
      </c>
      <c r="M72" s="22">
        <f>VLOOKUP($B72,ESTIMATES!$C$18:$BS$290,44,FALSE)</f>
        <v>1388798.183</v>
      </c>
      <c r="N72" s="22">
        <f>VLOOKUP($B72,ESTIMATES!$C$18:$BS$290,45,FALSE)</f>
        <v>1407055.358</v>
      </c>
      <c r="O72" s="22">
        <f>VLOOKUP($B72,ESTIMATES!$C$18:$BS$290,46,FALSE)</f>
        <v>1423378.1629999999</v>
      </c>
      <c r="P72" s="22">
        <f>VLOOKUP($B72,ESTIMATES!$C$18:$BS$290,47,FALSE)</f>
        <v>1437972.8330000001</v>
      </c>
      <c r="Q72" s="22">
        <f>VLOOKUP($B72,ESTIMATES!$C$18:$BS$290,48,FALSE)</f>
        <v>1451246.568</v>
      </c>
      <c r="R72" s="22">
        <f>VLOOKUP($B72,ESTIMATES!$C$18:$BS$290,49,FALSE)</f>
        <v>1463528.7180000001</v>
      </c>
      <c r="S72" s="22">
        <f>VLOOKUP($B72,ESTIMATES!$C$18:$BS$290,50,FALSE)</f>
        <v>1474822.4450000001</v>
      </c>
      <c r="T72" s="22">
        <f>VLOOKUP($B72,ESTIMATES!$C$18:$BS$290,51,FALSE)</f>
        <v>1485085.081</v>
      </c>
      <c r="U72" s="22">
        <f>VLOOKUP($B72,ESTIMATES!$C$18:$BS$290,52,FALSE)</f>
        <v>1494568.1810000001</v>
      </c>
      <c r="V72" s="22">
        <f>VLOOKUP($B72,ESTIMATES!$C$18:$BS$290,53,FALSE)</f>
        <v>1503584.325</v>
      </c>
      <c r="W72" s="22">
        <f>VLOOKUP($B72,ESTIMATES!$C$18:$BS$290,54,FALSE)</f>
        <v>1512377.595</v>
      </c>
      <c r="X72" s="22">
        <f>VLOOKUP($B72,ESTIMATES!$C$18:$BS$290,55,FALSE)</f>
        <v>1521071.2050000001</v>
      </c>
      <c r="Y72" s="22">
        <f>VLOOKUP($B72,ESTIMATES!$C$18:$BS$290,56,FALSE)</f>
        <v>1529686.044</v>
      </c>
      <c r="Z72" s="22">
        <f>VLOOKUP($B72,ESTIMATES!$C$18:$BS$290,57,FALSE)</f>
        <v>1538233.6129999999</v>
      </c>
      <c r="AA72" s="22">
        <f>VLOOKUP($B72,ESTIMATES!$C$18:$BS$290,58,FALSE)</f>
        <v>1546681.9469999999</v>
      </c>
      <c r="AB72" s="22">
        <f>VLOOKUP($B72,ESTIMATES!$C$18:$BS$290,59,FALSE)</f>
        <v>1555011.5730000001</v>
      </c>
      <c r="AC72" s="22">
        <f>VLOOKUP($B72,ESTIMATES!$C$18:$BS$290,60,FALSE)</f>
        <v>1563236.216</v>
      </c>
      <c r="AD72" s="22">
        <f>VLOOKUP($B72,ESTIMATES!$C$18:$BS$290,61,FALSE)</f>
        <v>1571398.378</v>
      </c>
      <c r="AE72" s="22">
        <f>VLOOKUP($B72,ESTIMATES!$C$18:$BS$290,62,FALSE)</f>
        <v>1579531.1939999999</v>
      </c>
      <c r="AF72" s="22">
        <f>VLOOKUP($B72,ESTIMATES!$C$18:$BS$290,63,FALSE)</f>
        <v>1587670.9080000001</v>
      </c>
      <c r="AG72" s="22">
        <f>VLOOKUP($B72,ESTIMATES!$C$18:$BS$290,64,FALSE)</f>
        <v>1595828.675</v>
      </c>
      <c r="AH72" s="22">
        <f>VLOOKUP($B72,ESTIMATES!$C$18:$BS$290,65,FALSE)</f>
        <v>1604014.4</v>
      </c>
      <c r="AI72" s="22">
        <f>VLOOKUP($B72,ESTIMATES!$C$18:$BS$290,66,FALSE)</f>
        <v>1612178.334</v>
      </c>
      <c r="AJ72" s="22">
        <f>VLOOKUP($B72,ESTIMATES!$C$18:$BS$290,67,FALSE)</f>
        <v>1620194.727</v>
      </c>
      <c r="AK72" s="22">
        <f>VLOOKUP($B72,ESTIMATES!$C$18:$BS$290,68,FALSE)</f>
        <v>1627896.0759999999</v>
      </c>
      <c r="AL72" s="22">
        <f>VLOOKUP($B72,ESTIMATES!$C$18:$BS$290,69,FALSE)</f>
        <v>1635150.365</v>
      </c>
      <c r="AM72">
        <f>VLOOKUP($B72,'MEDIUM VARIANT'!$C$18:$AE$290,5,FALSE)</f>
        <v>1641908.531</v>
      </c>
      <c r="AN72">
        <f>VLOOKUP($B72,'MEDIUM VARIANT'!$C$18:$AE$290,6,FALSE)</f>
        <v>1648164.577</v>
      </c>
      <c r="AO72">
        <f>VLOOKUP($B72,'MEDIUM VARIANT'!$C$18:$AE$290,7,FALSE)</f>
        <v>1653883.5330000001</v>
      </c>
      <c r="AP72">
        <f>VLOOKUP($B72,'MEDIUM VARIANT'!$C$18:$AE$290,8,FALSE)</f>
        <v>1659040.77</v>
      </c>
      <c r="AQ72">
        <f>VLOOKUP($B72,'MEDIUM VARIANT'!$C$18:$AE$290,9,FALSE)</f>
        <v>1663618.5870000001</v>
      </c>
      <c r="AR72">
        <f>VLOOKUP($B72,'MEDIUM VARIANT'!$C$18:$AE$290,10,FALSE)</f>
        <v>1667591.2790000001</v>
      </c>
      <c r="AS72">
        <f>VLOOKUP($B72,'MEDIUM VARIANT'!$C$18:$AE$290,11,FALSE)</f>
        <v>1670949.5819999999</v>
      </c>
      <c r="AT72">
        <f>VLOOKUP($B72,'MEDIUM VARIANT'!$C$18:$AE$290,12,FALSE)</f>
        <v>1673717.297</v>
      </c>
      <c r="AU72">
        <f>VLOOKUP($B72,'MEDIUM VARIANT'!$C$18:$AE$290,13,FALSE)</f>
        <v>1675934.318</v>
      </c>
      <c r="AV72">
        <f>VLOOKUP($B72,'MEDIUM VARIANT'!$C$18:$AE$290,14,FALSE)</f>
        <v>1677633.1089999999</v>
      </c>
      <c r="AW72">
        <f>VLOOKUP($B72,'MEDIUM VARIANT'!$C$18:$AE$290,15,FALSE)</f>
        <v>1678822.173</v>
      </c>
      <c r="AX72">
        <f>VLOOKUP($B72,'MEDIUM VARIANT'!$C$18:$AE$290,16,FALSE)</f>
        <v>1679501.9480000001</v>
      </c>
      <c r="AY72">
        <f>VLOOKUP($B72,'MEDIUM VARIANT'!$C$18:$AE$290,17,FALSE)</f>
        <v>1679688.68</v>
      </c>
      <c r="AZ72">
        <f>VLOOKUP($B72,'MEDIUM VARIANT'!$C$18:$AE$290,18,FALSE)</f>
        <v>1679400.1089999999</v>
      </c>
      <c r="BA72">
        <f>VLOOKUP($B72,'MEDIUM VARIANT'!$C$18:$AE$290,19,FALSE)</f>
        <v>1678652.8540000001</v>
      </c>
      <c r="BB72">
        <f>VLOOKUP($B72,'MEDIUM VARIANT'!$C$18:$AE$290,20,FALSE)</f>
        <v>1677461.0819999999</v>
      </c>
      <c r="BC72">
        <f>VLOOKUP($B72,'MEDIUM VARIANT'!$C$18:$AE$290,21,FALSE)</f>
        <v>1675837.112</v>
      </c>
      <c r="BD72">
        <f>VLOOKUP($B72,'MEDIUM VARIANT'!$C$18:$AE$290,22,FALSE)</f>
        <v>1673793.5789999999</v>
      </c>
      <c r="BE72">
        <f>VLOOKUP($B72,'MEDIUM VARIANT'!$C$18:$AE$290,23,FALSE)</f>
        <v>1671342.331</v>
      </c>
      <c r="BF72">
        <f>VLOOKUP($B72,'MEDIUM VARIANT'!$C$18:$AE$290,24,FALSE)</f>
        <v>1668495.733</v>
      </c>
      <c r="BG72">
        <f>VLOOKUP($B72,'MEDIUM VARIANT'!$C$18:$AE$290,25,FALSE)</f>
        <v>1665264.436</v>
      </c>
      <c r="BH72">
        <f>VLOOKUP($B72,'MEDIUM VARIANT'!$C$18:$AE$290,26,FALSE)</f>
        <v>1661661.6070000001</v>
      </c>
      <c r="BI72">
        <f>VLOOKUP($B72,'MEDIUM VARIANT'!$C$18:$AE$290,27,FALSE)</f>
        <v>1657704.6850000001</v>
      </c>
      <c r="BJ72">
        <f>VLOOKUP($B72,'MEDIUM VARIANT'!$C$18:$AE$290,28,FALSE)</f>
        <v>1653412.8219999999</v>
      </c>
      <c r="BK72">
        <f>VLOOKUP($B72,'MEDIUM VARIANT'!$C$18:$AE$290,29,FALSE)</f>
        <v>1648801.8940000001</v>
      </c>
      <c r="BL72">
        <f>VLOOKUP($B72,'MEDIUM VARIANT'!$C$18:$AE$290,29,FALSE)</f>
        <v>1648801.8940000001</v>
      </c>
      <c r="BM72">
        <f>VLOOKUP($B72,'MEDIUM VARIANT'!$C$18:$AE$290,29,FALSE)</f>
        <v>1648801.8940000001</v>
      </c>
      <c r="BN72">
        <f>VLOOKUP($B72,'MEDIUM VARIANT'!$C$18:$AE$290,29,FALSE)</f>
        <v>1648801.8940000001</v>
      </c>
      <c r="BO72">
        <f>VLOOKUP($B72,'MEDIUM VARIANT'!$C$18:$AE$290,29,FALSE)</f>
        <v>1648801.8940000001</v>
      </c>
      <c r="BP72">
        <f>VLOOKUP($B72,'MEDIUM VARIANT'!$C$18:$AE$290,29,FALSE)</f>
        <v>1648801.8940000001</v>
      </c>
      <c r="BQ72">
        <f>VLOOKUP($B72,'MEDIUM VARIANT'!$C$18:$AE$290,29,FALSE)</f>
        <v>1648801.8940000001</v>
      </c>
      <c r="BR72">
        <f>VLOOKUP($B72,'MEDIUM VARIANT'!$C$18:$AE$290,29,FALSE)</f>
        <v>1648801.8940000001</v>
      </c>
      <c r="BS72">
        <f>VLOOKUP($B72,'MEDIUM VARIANT'!$C$18:$AE$290,29,FALSE)</f>
        <v>1648801.8940000001</v>
      </c>
      <c r="BT72">
        <f>VLOOKUP($B72,'MEDIUM VARIANT'!$C$18:$AE$290,29,FALSE)</f>
        <v>1648801.8940000001</v>
      </c>
      <c r="BU72">
        <f>VLOOKUP($B72,'MEDIUM VARIANT'!$C$18:$AE$290,29,FALSE)</f>
        <v>1648801.8940000001</v>
      </c>
    </row>
    <row r="73" spans="1:73" ht="12" hidden="1" x14ac:dyDescent="0.25">
      <c r="A73" t="str">
        <f>VLOOKUP(B73,Codes_ISO!A$2:C$270,3,FALSE)</f>
        <v/>
      </c>
      <c r="B73" s="4" t="s">
        <v>197</v>
      </c>
      <c r="C73" s="22">
        <f>VLOOKUP($B73,ESTIMATES!$C$18:$BS$290,34,FALSE)</f>
        <v>294797.87</v>
      </c>
      <c r="D73" s="22">
        <f>VLOOKUP($B73,ESTIMATES!$C$18:$BS$290,35,FALSE)</f>
        <v>296598.84499999997</v>
      </c>
      <c r="E73" s="22">
        <f>VLOOKUP($B73,ESTIMATES!$C$18:$BS$290,36,FALSE)</f>
        <v>298346.61200000002</v>
      </c>
      <c r="F73" s="22">
        <f>VLOOKUP($B73,ESTIMATES!$C$18:$BS$290,37,FALSE)</f>
        <v>300047.59700000001</v>
      </c>
      <c r="G73" s="22">
        <f>VLOOKUP($B73,ESTIMATES!$C$18:$BS$290,38,FALSE)</f>
        <v>301713.90000000002</v>
      </c>
      <c r="H73" s="22">
        <f>VLOOKUP($B73,ESTIMATES!$C$18:$BS$290,39,FALSE)</f>
        <v>303345.65500000003</v>
      </c>
      <c r="I73" s="22">
        <f>VLOOKUP($B73,ESTIMATES!$C$18:$BS$290,40,FALSE)</f>
        <v>304947.17599999998</v>
      </c>
      <c r="J73" s="22">
        <f>VLOOKUP($B73,ESTIMATES!$C$18:$BS$290,41,FALSE)</f>
        <v>306487.79200000002</v>
      </c>
      <c r="K73" s="22">
        <f>VLOOKUP($B73,ESTIMATES!$C$18:$BS$290,42,FALSE)</f>
        <v>307889.88799999998</v>
      </c>
      <c r="L73" s="22">
        <f>VLOOKUP($B73,ESTIMATES!$C$18:$BS$290,43,FALSE)</f>
        <v>309052.28899999999</v>
      </c>
      <c r="M73" s="22">
        <f>VLOOKUP($B73,ESTIMATES!$C$18:$BS$290,44,FALSE)</f>
        <v>309901.94699999999</v>
      </c>
      <c r="N73" s="22">
        <f>VLOOKUP($B73,ESTIMATES!$C$18:$BS$290,45,FALSE)</f>
        <v>310416.44400000002</v>
      </c>
      <c r="O73" s="22">
        <f>VLOOKUP($B73,ESTIMATES!$C$18:$BS$290,46,FALSE)</f>
        <v>310613.56</v>
      </c>
      <c r="P73" s="22">
        <f>VLOOKUP($B73,ESTIMATES!$C$18:$BS$290,47,FALSE)</f>
        <v>310512.30099999998</v>
      </c>
      <c r="Q73" s="22">
        <f>VLOOKUP($B73,ESTIMATES!$C$18:$BS$290,48,FALSE)</f>
        <v>310148.65000000002</v>
      </c>
      <c r="R73" s="22">
        <f>VLOOKUP($B73,ESTIMATES!$C$18:$BS$290,49,FALSE)</f>
        <v>309556.59299999999</v>
      </c>
      <c r="S73" s="22">
        <f>VLOOKUP($B73,ESTIMATES!$C$18:$BS$290,50,FALSE)</f>
        <v>308748.14299999998</v>
      </c>
      <c r="T73" s="22">
        <f>VLOOKUP($B73,ESTIMATES!$C$18:$BS$290,51,FALSE)</f>
        <v>307737.75699999998</v>
      </c>
      <c r="U73" s="22">
        <f>VLOOKUP($B73,ESTIMATES!$C$18:$BS$290,52,FALSE)</f>
        <v>306568.50900000002</v>
      </c>
      <c r="V73" s="22">
        <f>VLOOKUP($B73,ESTIMATES!$C$18:$BS$290,53,FALSE)</f>
        <v>305292.68099999998</v>
      </c>
      <c r="W73" s="22">
        <f>VLOOKUP($B73,ESTIMATES!$C$18:$BS$290,54,FALSE)</f>
        <v>303957.55200000003</v>
      </c>
      <c r="X73" s="22">
        <f>VLOOKUP($B73,ESTIMATES!$C$18:$BS$290,55,FALSE)</f>
        <v>302580.11599999998</v>
      </c>
      <c r="Y73" s="22">
        <f>VLOOKUP($B73,ESTIMATES!$C$18:$BS$290,56,FALSE)</f>
        <v>301183.92099999997</v>
      </c>
      <c r="Z73" s="22">
        <f>VLOOKUP($B73,ESTIMATES!$C$18:$BS$290,57,FALSE)</f>
        <v>299829.69900000002</v>
      </c>
      <c r="AA73" s="22">
        <f>VLOOKUP($B73,ESTIMATES!$C$18:$BS$290,58,FALSE)</f>
        <v>298588.342</v>
      </c>
      <c r="AB73" s="22">
        <f>VLOOKUP($B73,ESTIMATES!$C$18:$BS$290,59,FALSE)</f>
        <v>297510.641</v>
      </c>
      <c r="AC73" s="22">
        <f>VLOOKUP($B73,ESTIMATES!$C$18:$BS$290,60,FALSE)</f>
        <v>296621.73800000001</v>
      </c>
      <c r="AD73" s="22">
        <f>VLOOKUP($B73,ESTIMATES!$C$18:$BS$290,61,FALSE)</f>
        <v>295913.45400000003</v>
      </c>
      <c r="AE73" s="22">
        <f>VLOOKUP($B73,ESTIMATES!$C$18:$BS$290,62,FALSE)</f>
        <v>295359.34299999999</v>
      </c>
      <c r="AF73" s="22">
        <f>VLOOKUP($B73,ESTIMATES!$C$18:$BS$290,63,FALSE)</f>
        <v>294914.429</v>
      </c>
      <c r="AG73" s="22">
        <f>VLOOKUP($B73,ESTIMATES!$C$18:$BS$290,64,FALSE)</f>
        <v>294540.68099999998</v>
      </c>
      <c r="AH73" s="22">
        <f>VLOOKUP($B73,ESTIMATES!$C$18:$BS$290,65,FALSE)</f>
        <v>294233.05599999998</v>
      </c>
      <c r="AI73" s="22">
        <f>VLOOKUP($B73,ESTIMATES!$C$18:$BS$290,66,FALSE)</f>
        <v>293987.91399999999</v>
      </c>
      <c r="AJ73" s="22">
        <f>VLOOKUP($B73,ESTIMATES!$C$18:$BS$290,67,FALSE)</f>
        <v>293768.98200000002</v>
      </c>
      <c r="AK73" s="22">
        <f>VLOOKUP($B73,ESTIMATES!$C$18:$BS$290,68,FALSE)</f>
        <v>293532.23700000002</v>
      </c>
      <c r="AL73" s="22">
        <f>VLOOKUP($B73,ESTIMATES!$C$18:$BS$290,69,FALSE)</f>
        <v>293243.70799999998</v>
      </c>
      <c r="AM73">
        <f>VLOOKUP($B73,'MEDIUM VARIANT'!$C$18:$AE$290,5,FALSE)</f>
        <v>292885.22100000002</v>
      </c>
      <c r="AN73">
        <f>VLOOKUP($B73,'MEDIUM VARIANT'!$C$18:$AE$290,6,FALSE)</f>
        <v>292454.364</v>
      </c>
      <c r="AO73">
        <f>VLOOKUP($B73,'MEDIUM VARIANT'!$C$18:$AE$290,7,FALSE)</f>
        <v>291953.32799999998</v>
      </c>
      <c r="AP73">
        <f>VLOOKUP($B73,'MEDIUM VARIANT'!$C$18:$AE$290,8,FALSE)</f>
        <v>291391.70899999997</v>
      </c>
      <c r="AQ73">
        <f>VLOOKUP($B73,'MEDIUM VARIANT'!$C$18:$AE$290,9,FALSE)</f>
        <v>290776.39199999999</v>
      </c>
      <c r="AR73">
        <f>VLOOKUP($B73,'MEDIUM VARIANT'!$C$18:$AE$290,10,FALSE)</f>
        <v>290104.935</v>
      </c>
      <c r="AS73">
        <f>VLOOKUP($B73,'MEDIUM VARIANT'!$C$18:$AE$290,11,FALSE)</f>
        <v>289371.29200000002</v>
      </c>
      <c r="AT73">
        <f>VLOOKUP($B73,'MEDIUM VARIANT'!$C$18:$AE$290,12,FALSE)</f>
        <v>288575.23</v>
      </c>
      <c r="AU73">
        <f>VLOOKUP($B73,'MEDIUM VARIANT'!$C$18:$AE$290,13,FALSE)</f>
        <v>287717.326</v>
      </c>
      <c r="AV73">
        <f>VLOOKUP($B73,'MEDIUM VARIANT'!$C$18:$AE$290,14,FALSE)</f>
        <v>286798.89299999998</v>
      </c>
      <c r="AW73">
        <f>VLOOKUP($B73,'MEDIUM VARIANT'!$C$18:$AE$290,15,FALSE)</f>
        <v>285821.96399999998</v>
      </c>
      <c r="AX73">
        <f>VLOOKUP($B73,'MEDIUM VARIANT'!$C$18:$AE$290,16,FALSE)</f>
        <v>284789.80900000001</v>
      </c>
      <c r="AY73">
        <f>VLOOKUP($B73,'MEDIUM VARIANT'!$C$18:$AE$290,17,FALSE)</f>
        <v>283706.99800000002</v>
      </c>
      <c r="AZ73">
        <f>VLOOKUP($B73,'MEDIUM VARIANT'!$C$18:$AE$290,18,FALSE)</f>
        <v>282579.24699999997</v>
      </c>
      <c r="BA73">
        <f>VLOOKUP($B73,'MEDIUM VARIANT'!$C$18:$AE$290,19,FALSE)</f>
        <v>281412.54800000001</v>
      </c>
      <c r="BB73">
        <f>VLOOKUP($B73,'MEDIUM VARIANT'!$C$18:$AE$290,20,FALSE)</f>
        <v>280210.39600000001</v>
      </c>
      <c r="BC73">
        <f>VLOOKUP($B73,'MEDIUM VARIANT'!$C$18:$AE$290,21,FALSE)</f>
        <v>278978.36099999998</v>
      </c>
      <c r="BD73">
        <f>VLOOKUP($B73,'MEDIUM VARIANT'!$C$18:$AE$290,22,FALSE)</f>
        <v>277726.91600000003</v>
      </c>
      <c r="BE73">
        <f>VLOOKUP($B73,'MEDIUM VARIANT'!$C$18:$AE$290,23,FALSE)</f>
        <v>276468.587</v>
      </c>
      <c r="BF73">
        <f>VLOOKUP($B73,'MEDIUM VARIANT'!$C$18:$AE$290,24,FALSE)</f>
        <v>275213.66499999998</v>
      </c>
      <c r="BG73">
        <f>VLOOKUP($B73,'MEDIUM VARIANT'!$C$18:$AE$290,25,FALSE)</f>
        <v>273967.04700000002</v>
      </c>
      <c r="BH73">
        <f>VLOOKUP($B73,'MEDIUM VARIANT'!$C$18:$AE$290,26,FALSE)</f>
        <v>272731.57699999999</v>
      </c>
      <c r="BI73">
        <f>VLOOKUP($B73,'MEDIUM VARIANT'!$C$18:$AE$290,27,FALSE)</f>
        <v>271512.64199999999</v>
      </c>
      <c r="BJ73">
        <f>VLOOKUP($B73,'MEDIUM VARIANT'!$C$18:$AE$290,28,FALSE)</f>
        <v>270315.23200000002</v>
      </c>
      <c r="BK73">
        <f>VLOOKUP($B73,'MEDIUM VARIANT'!$C$18:$AE$290,29,FALSE)</f>
        <v>269142.87900000002</v>
      </c>
      <c r="BL73">
        <f>VLOOKUP($B73,'MEDIUM VARIANT'!$C$18:$AE$290,29,FALSE)</f>
        <v>269142.87900000002</v>
      </c>
      <c r="BM73">
        <f>VLOOKUP($B73,'MEDIUM VARIANT'!$C$18:$AE$290,29,FALSE)</f>
        <v>269142.87900000002</v>
      </c>
      <c r="BN73">
        <f>VLOOKUP($B73,'MEDIUM VARIANT'!$C$18:$AE$290,29,FALSE)</f>
        <v>269142.87900000002</v>
      </c>
      <c r="BO73">
        <f>VLOOKUP($B73,'MEDIUM VARIANT'!$C$18:$AE$290,29,FALSE)</f>
        <v>269142.87900000002</v>
      </c>
      <c r="BP73">
        <f>VLOOKUP($B73,'MEDIUM VARIANT'!$C$18:$AE$290,29,FALSE)</f>
        <v>269142.87900000002</v>
      </c>
      <c r="BQ73">
        <f>VLOOKUP($B73,'MEDIUM VARIANT'!$C$18:$AE$290,29,FALSE)</f>
        <v>269142.87900000002</v>
      </c>
      <c r="BR73">
        <f>VLOOKUP($B73,'MEDIUM VARIANT'!$C$18:$AE$290,29,FALSE)</f>
        <v>269142.87900000002</v>
      </c>
      <c r="BS73">
        <f>VLOOKUP($B73,'MEDIUM VARIANT'!$C$18:$AE$290,29,FALSE)</f>
        <v>269142.87900000002</v>
      </c>
      <c r="BT73">
        <f>VLOOKUP($B73,'MEDIUM VARIANT'!$C$18:$AE$290,29,FALSE)</f>
        <v>269142.87900000002</v>
      </c>
      <c r="BU73">
        <f>VLOOKUP($B73,'MEDIUM VARIANT'!$C$18:$AE$290,29,FALSE)</f>
        <v>269142.87900000002</v>
      </c>
    </row>
    <row r="74" spans="1:73" ht="11.4" x14ac:dyDescent="0.2">
      <c r="A74" t="str">
        <f>VLOOKUP(B74,Codes_ISO!A$2:C$270,3,FALSE)</f>
        <v>EC</v>
      </c>
      <c r="B74" s="3" t="s">
        <v>291</v>
      </c>
      <c r="C74" s="22">
        <f>VLOOKUP($B74,ESTIMATES!$C$18:$BS$290,34,FALSE)</f>
        <v>7976.4449999999997</v>
      </c>
      <c r="D74" s="22">
        <f>VLOOKUP($B74,ESTIMATES!$C$18:$BS$290,35,FALSE)</f>
        <v>8183.1940000000004</v>
      </c>
      <c r="E74" s="22">
        <f>VLOOKUP($B74,ESTIMATES!$C$18:$BS$290,36,FALSE)</f>
        <v>8392.94</v>
      </c>
      <c r="F74" s="22">
        <f>VLOOKUP($B74,ESTIMATES!$C$18:$BS$290,37,FALSE)</f>
        <v>8606.2129999999997</v>
      </c>
      <c r="G74" s="22">
        <f>VLOOKUP($B74,ESTIMATES!$C$18:$BS$290,38,FALSE)</f>
        <v>8823.7510000000002</v>
      </c>
      <c r="H74" s="22">
        <f>VLOOKUP($B74,ESTIMATES!$C$18:$BS$290,39,FALSE)</f>
        <v>9045.9789999999994</v>
      </c>
      <c r="I74" s="22">
        <f>VLOOKUP($B74,ESTIMATES!$C$18:$BS$290,40,FALSE)</f>
        <v>9272.9060000000009</v>
      </c>
      <c r="J74" s="22">
        <f>VLOOKUP($B74,ESTIMATES!$C$18:$BS$290,41,FALSE)</f>
        <v>9504.1290000000008</v>
      </c>
      <c r="K74" s="22">
        <f>VLOOKUP($B74,ESTIMATES!$C$18:$BS$290,42,FALSE)</f>
        <v>9739.1759999999995</v>
      </c>
      <c r="L74" s="22">
        <f>VLOOKUP($B74,ESTIMATES!$C$18:$BS$290,43,FALSE)</f>
        <v>9977.3770000000004</v>
      </c>
      <c r="M74" s="22">
        <f>VLOOKUP($B74,ESTIMATES!$C$18:$BS$290,44,FALSE)</f>
        <v>10218.091</v>
      </c>
      <c r="N74" s="22">
        <f>VLOOKUP($B74,ESTIMATES!$C$18:$BS$290,45,FALSE)</f>
        <v>10460.99</v>
      </c>
      <c r="O74" s="22">
        <f>VLOOKUP($B74,ESTIMATES!$C$18:$BS$290,46,FALSE)</f>
        <v>10705.666999999999</v>
      </c>
      <c r="P74" s="22">
        <f>VLOOKUP($B74,ESTIMATES!$C$18:$BS$290,47,FALSE)</f>
        <v>10951.201999999999</v>
      </c>
      <c r="Q74" s="22">
        <f>VLOOKUP($B74,ESTIMATES!$C$18:$BS$290,48,FALSE)</f>
        <v>11196.478999999999</v>
      </c>
      <c r="R74" s="22">
        <f>VLOOKUP($B74,ESTIMATES!$C$18:$BS$290,49,FALSE)</f>
        <v>11440.583000000001</v>
      </c>
      <c r="S74" s="22">
        <f>VLOOKUP($B74,ESTIMATES!$C$18:$BS$290,50,FALSE)</f>
        <v>11683.478999999999</v>
      </c>
      <c r="T74" s="22">
        <f>VLOOKUP($B74,ESTIMATES!$C$18:$BS$290,51,FALSE)</f>
        <v>11924.993</v>
      </c>
      <c r="U74" s="22">
        <f>VLOOKUP($B74,ESTIMATES!$C$18:$BS$290,52,FALSE)</f>
        <v>12163.885</v>
      </c>
      <c r="V74" s="22">
        <f>VLOOKUP($B74,ESTIMATES!$C$18:$BS$290,53,FALSE)</f>
        <v>12398.691000000001</v>
      </c>
      <c r="W74" s="22">
        <f>VLOOKUP($B74,ESTIMATES!$C$18:$BS$290,54,FALSE)</f>
        <v>12628.596</v>
      </c>
      <c r="X74" s="22">
        <f>VLOOKUP($B74,ESTIMATES!$C$18:$BS$290,55,FALSE)</f>
        <v>12852.754999999999</v>
      </c>
      <c r="Y74" s="22">
        <f>VLOOKUP($B74,ESTIMATES!$C$18:$BS$290,56,FALSE)</f>
        <v>13072.06</v>
      </c>
      <c r="Z74" s="22">
        <f>VLOOKUP($B74,ESTIMATES!$C$18:$BS$290,57,FALSE)</f>
        <v>13289.601000000001</v>
      </c>
      <c r="AA74" s="22">
        <f>VLOOKUP($B74,ESTIMATES!$C$18:$BS$290,58,FALSE)</f>
        <v>13509.647000000001</v>
      </c>
      <c r="AB74" s="22">
        <f>VLOOKUP($B74,ESTIMATES!$C$18:$BS$290,59,FALSE)</f>
        <v>13735.233</v>
      </c>
      <c r="AC74" s="22">
        <f>VLOOKUP($B74,ESTIMATES!$C$18:$BS$290,60,FALSE)</f>
        <v>13967.48</v>
      </c>
      <c r="AD74" s="22">
        <f>VLOOKUP($B74,ESTIMATES!$C$18:$BS$290,61,FALSE)</f>
        <v>14205.453</v>
      </c>
      <c r="AE74" s="22">
        <f>VLOOKUP($B74,ESTIMATES!$C$18:$BS$290,62,FALSE)</f>
        <v>14447.562</v>
      </c>
      <c r="AF74" s="22">
        <f>VLOOKUP($B74,ESTIMATES!$C$18:$BS$290,63,FALSE)</f>
        <v>14691.275</v>
      </c>
      <c r="AG74" s="22">
        <f>VLOOKUP($B74,ESTIMATES!$C$18:$BS$290,64,FALSE)</f>
        <v>14934.69</v>
      </c>
      <c r="AH74" s="22">
        <f>VLOOKUP($B74,ESTIMATES!$C$18:$BS$290,65,FALSE)</f>
        <v>15177.355</v>
      </c>
      <c r="AI74" s="22">
        <f>VLOOKUP($B74,ESTIMATES!$C$18:$BS$290,66,FALSE)</f>
        <v>15419.665999999999</v>
      </c>
      <c r="AJ74" s="22">
        <f>VLOOKUP($B74,ESTIMATES!$C$18:$BS$290,67,FALSE)</f>
        <v>15661.547</v>
      </c>
      <c r="AK74" s="22">
        <f>VLOOKUP($B74,ESTIMATES!$C$18:$BS$290,68,FALSE)</f>
        <v>15903.111999999999</v>
      </c>
      <c r="AL74" s="22">
        <f>VLOOKUP($B74,ESTIMATES!$C$18:$BS$290,69,FALSE)</f>
        <v>16144.368</v>
      </c>
      <c r="AM74">
        <f>VLOOKUP($B74,'MEDIUM VARIANT'!$C$18:$AE$290,5,FALSE)</f>
        <v>16385.067999999999</v>
      </c>
      <c r="AN74">
        <f>VLOOKUP($B74,'MEDIUM VARIANT'!$C$18:$AE$290,6,FALSE)</f>
        <v>16624.858</v>
      </c>
      <c r="AO74">
        <f>VLOOKUP($B74,'MEDIUM VARIANT'!$C$18:$AE$290,7,FALSE)</f>
        <v>16863.424999999999</v>
      </c>
      <c r="AP74">
        <f>VLOOKUP($B74,'MEDIUM VARIANT'!$C$18:$AE$290,8,FALSE)</f>
        <v>17100.444</v>
      </c>
      <c r="AQ74">
        <f>VLOOKUP($B74,'MEDIUM VARIANT'!$C$18:$AE$290,9,FALSE)</f>
        <v>17335.642</v>
      </c>
      <c r="AR74">
        <f>VLOOKUP($B74,'MEDIUM VARIANT'!$C$18:$AE$290,10,FALSE)</f>
        <v>17568.797999999999</v>
      </c>
      <c r="AS74">
        <f>VLOOKUP($B74,'MEDIUM VARIANT'!$C$18:$AE$290,11,FALSE)</f>
        <v>17799.78</v>
      </c>
      <c r="AT74">
        <f>VLOOKUP($B74,'MEDIUM VARIANT'!$C$18:$AE$290,12,FALSE)</f>
        <v>18028.434000000001</v>
      </c>
      <c r="AU74">
        <f>VLOOKUP($B74,'MEDIUM VARIANT'!$C$18:$AE$290,13,FALSE)</f>
        <v>18254.667000000001</v>
      </c>
      <c r="AV74">
        <f>VLOOKUP($B74,'MEDIUM VARIANT'!$C$18:$AE$290,14,FALSE)</f>
        <v>18478.364000000001</v>
      </c>
      <c r="AW74">
        <f>VLOOKUP($B74,'MEDIUM VARIANT'!$C$18:$AE$290,15,FALSE)</f>
        <v>18699.38</v>
      </c>
      <c r="AX74">
        <f>VLOOKUP($B74,'MEDIUM VARIANT'!$C$18:$AE$290,16,FALSE)</f>
        <v>18917.583999999999</v>
      </c>
      <c r="AY74">
        <f>VLOOKUP($B74,'MEDIUM VARIANT'!$C$18:$AE$290,17,FALSE)</f>
        <v>19132.924999999999</v>
      </c>
      <c r="AZ74">
        <f>VLOOKUP($B74,'MEDIUM VARIANT'!$C$18:$AE$290,18,FALSE)</f>
        <v>19345.363000000001</v>
      </c>
      <c r="BA74">
        <f>VLOOKUP($B74,'MEDIUM VARIANT'!$C$18:$AE$290,19,FALSE)</f>
        <v>19554.856</v>
      </c>
      <c r="BB74">
        <f>VLOOKUP($B74,'MEDIUM VARIANT'!$C$18:$AE$290,20,FALSE)</f>
        <v>19761.328000000001</v>
      </c>
      <c r="BC74">
        <f>VLOOKUP($B74,'MEDIUM VARIANT'!$C$18:$AE$290,21,FALSE)</f>
        <v>19964.651999999998</v>
      </c>
      <c r="BD74">
        <f>VLOOKUP($B74,'MEDIUM VARIANT'!$C$18:$AE$290,22,FALSE)</f>
        <v>20164.669000000002</v>
      </c>
      <c r="BE74">
        <f>VLOOKUP($B74,'MEDIUM VARIANT'!$C$18:$AE$290,23,FALSE)</f>
        <v>20361.22</v>
      </c>
      <c r="BF74">
        <f>VLOOKUP($B74,'MEDIUM VARIANT'!$C$18:$AE$290,24,FALSE)</f>
        <v>20554.155999999999</v>
      </c>
      <c r="BG74">
        <f>VLOOKUP($B74,'MEDIUM VARIANT'!$C$18:$AE$290,25,FALSE)</f>
        <v>20743.359</v>
      </c>
      <c r="BH74">
        <f>VLOOKUP($B74,'MEDIUM VARIANT'!$C$18:$AE$290,26,FALSE)</f>
        <v>20928.791000000001</v>
      </c>
      <c r="BI74">
        <f>VLOOKUP($B74,'MEDIUM VARIANT'!$C$18:$AE$290,27,FALSE)</f>
        <v>21110.366999999998</v>
      </c>
      <c r="BJ74">
        <f>VLOOKUP($B74,'MEDIUM VARIANT'!$C$18:$AE$290,28,FALSE)</f>
        <v>21288.034</v>
      </c>
      <c r="BK74">
        <f>VLOOKUP($B74,'MEDIUM VARIANT'!$C$18:$AE$290,29,FALSE)</f>
        <v>21461.74</v>
      </c>
      <c r="BL74">
        <f>VLOOKUP($B74,'MEDIUM VARIANT'!$C$18:$AE$290,29,FALSE)</f>
        <v>21461.74</v>
      </c>
      <c r="BM74">
        <f>VLOOKUP($B74,'MEDIUM VARIANT'!$C$18:$AE$290,29,FALSE)</f>
        <v>21461.74</v>
      </c>
      <c r="BN74">
        <f>VLOOKUP($B74,'MEDIUM VARIANT'!$C$18:$AE$290,29,FALSE)</f>
        <v>21461.74</v>
      </c>
      <c r="BO74">
        <f>VLOOKUP($B74,'MEDIUM VARIANT'!$C$18:$AE$290,29,FALSE)</f>
        <v>21461.74</v>
      </c>
      <c r="BP74">
        <f>VLOOKUP($B74,'MEDIUM VARIANT'!$C$18:$AE$290,29,FALSE)</f>
        <v>21461.74</v>
      </c>
      <c r="BQ74">
        <f>VLOOKUP($B74,'MEDIUM VARIANT'!$C$18:$AE$290,29,FALSE)</f>
        <v>21461.74</v>
      </c>
      <c r="BR74">
        <f>VLOOKUP($B74,'MEDIUM VARIANT'!$C$18:$AE$290,29,FALSE)</f>
        <v>21461.74</v>
      </c>
      <c r="BS74">
        <f>VLOOKUP($B74,'MEDIUM VARIANT'!$C$18:$AE$290,29,FALSE)</f>
        <v>21461.74</v>
      </c>
      <c r="BT74">
        <f>VLOOKUP($B74,'MEDIUM VARIANT'!$C$18:$AE$290,29,FALSE)</f>
        <v>21461.74</v>
      </c>
      <c r="BU74">
        <f>VLOOKUP($B74,'MEDIUM VARIANT'!$C$18:$AE$290,29,FALSE)</f>
        <v>21461.74</v>
      </c>
    </row>
    <row r="75" spans="1:73" ht="11.4" x14ac:dyDescent="0.2">
      <c r="A75" t="str">
        <f>VLOOKUP(B75,Codes_ISO!A$2:C$270,3,FALSE)</f>
        <v>EG</v>
      </c>
      <c r="B75" s="3" t="s">
        <v>110</v>
      </c>
      <c r="C75" s="22">
        <f>VLOOKUP($B75,ESTIMATES!$C$18:$BS$290,34,FALSE)</f>
        <v>44099.142</v>
      </c>
      <c r="D75" s="22">
        <f>VLOOKUP($B75,ESTIMATES!$C$18:$BS$290,35,FALSE)</f>
        <v>45216.506000000001</v>
      </c>
      <c r="E75" s="22">
        <f>VLOOKUP($B75,ESTIMATES!$C$18:$BS$290,36,FALSE)</f>
        <v>46379.62</v>
      </c>
      <c r="F75" s="22">
        <f>VLOOKUP($B75,ESTIMATES!$C$18:$BS$290,37,FALSE)</f>
        <v>47594.555999999997</v>
      </c>
      <c r="G75" s="22">
        <f>VLOOKUP($B75,ESTIMATES!$C$18:$BS$290,38,FALSE)</f>
        <v>48868.951000000001</v>
      </c>
      <c r="H75" s="22">
        <f>VLOOKUP($B75,ESTIMATES!$C$18:$BS$290,39,FALSE)</f>
        <v>50204.985000000001</v>
      </c>
      <c r="I75" s="22">
        <f>VLOOKUP($B75,ESTIMATES!$C$18:$BS$290,40,FALSE)</f>
        <v>51607.703000000001</v>
      </c>
      <c r="J75" s="22">
        <f>VLOOKUP($B75,ESTIMATES!$C$18:$BS$290,41,FALSE)</f>
        <v>53066.228999999999</v>
      </c>
      <c r="K75" s="22">
        <f>VLOOKUP($B75,ESTIMATES!$C$18:$BS$290,42,FALSE)</f>
        <v>54547.296000000002</v>
      </c>
      <c r="L75" s="22">
        <f>VLOOKUP($B75,ESTIMATES!$C$18:$BS$290,43,FALSE)</f>
        <v>56006.572999999997</v>
      </c>
      <c r="M75" s="22">
        <f>VLOOKUP($B75,ESTIMATES!$C$18:$BS$290,44,FALSE)</f>
        <v>57412.214999999997</v>
      </c>
      <c r="N75" s="22">
        <f>VLOOKUP($B75,ESTIMATES!$C$18:$BS$290,45,FALSE)</f>
        <v>58752.39</v>
      </c>
      <c r="O75" s="22">
        <f>VLOOKUP($B75,ESTIMATES!$C$18:$BS$290,46,FALSE)</f>
        <v>60035.536</v>
      </c>
      <c r="P75" s="22">
        <f>VLOOKUP($B75,ESTIMATES!$C$18:$BS$290,47,FALSE)</f>
        <v>61275.601000000002</v>
      </c>
      <c r="Q75" s="22">
        <f>VLOOKUP($B75,ESTIMATES!$C$18:$BS$290,48,FALSE)</f>
        <v>62495.745000000003</v>
      </c>
      <c r="R75" s="22">
        <f>VLOOKUP($B75,ESTIMATES!$C$18:$BS$290,49,FALSE)</f>
        <v>63714.385999999999</v>
      </c>
      <c r="S75" s="22">
        <f>VLOOKUP($B75,ESTIMATES!$C$18:$BS$290,50,FALSE)</f>
        <v>64933.455999999998</v>
      </c>
      <c r="T75" s="22">
        <f>VLOOKUP($B75,ESTIMATES!$C$18:$BS$290,51,FALSE)</f>
        <v>66151.116999999998</v>
      </c>
      <c r="U75" s="22">
        <f>VLOOKUP($B75,ESTIMATES!$C$18:$BS$290,52,FALSE)</f>
        <v>67378.055999999997</v>
      </c>
      <c r="V75" s="22">
        <f>VLOOKUP($B75,ESTIMATES!$C$18:$BS$290,53,FALSE)</f>
        <v>68626.664000000004</v>
      </c>
      <c r="W75" s="22">
        <f>VLOOKUP($B75,ESTIMATES!$C$18:$BS$290,54,FALSE)</f>
        <v>69905.987999999998</v>
      </c>
      <c r="X75" s="22">
        <f>VLOOKUP($B75,ESTIMATES!$C$18:$BS$290,55,FALSE)</f>
        <v>71226.94</v>
      </c>
      <c r="Y75" s="22">
        <f>VLOOKUP($B75,ESTIMATES!$C$18:$BS$290,56,FALSE)</f>
        <v>72590.118000000002</v>
      </c>
      <c r="Z75" s="22">
        <f>VLOOKUP($B75,ESTIMATES!$C$18:$BS$290,57,FALSE)</f>
        <v>73981.941999999995</v>
      </c>
      <c r="AA75" s="22">
        <f>VLOOKUP($B75,ESTIMATES!$C$18:$BS$290,58,FALSE)</f>
        <v>75381.899000000005</v>
      </c>
      <c r="AB75" s="22">
        <f>VLOOKUP($B75,ESTIMATES!$C$18:$BS$290,59,FALSE)</f>
        <v>76778.149000000005</v>
      </c>
      <c r="AC75" s="22">
        <f>VLOOKUP($B75,ESTIMATES!$C$18:$BS$290,60,FALSE)</f>
        <v>78159.047999999995</v>
      </c>
      <c r="AD75" s="22">
        <f>VLOOKUP($B75,ESTIMATES!$C$18:$BS$290,61,FALSE)</f>
        <v>79537.252999999997</v>
      </c>
      <c r="AE75" s="22">
        <f>VLOOKUP($B75,ESTIMATES!$C$18:$BS$290,62,FALSE)</f>
        <v>80953.880999999994</v>
      </c>
      <c r="AF75" s="22">
        <f>VLOOKUP($B75,ESTIMATES!$C$18:$BS$290,63,FALSE)</f>
        <v>82465.021999999997</v>
      </c>
      <c r="AG75" s="22">
        <f>VLOOKUP($B75,ESTIMATES!$C$18:$BS$290,64,FALSE)</f>
        <v>84107.606</v>
      </c>
      <c r="AH75" s="22">
        <f>VLOOKUP($B75,ESTIMATES!$C$18:$BS$290,65,FALSE)</f>
        <v>85897.561000000002</v>
      </c>
      <c r="AI75" s="22">
        <f>VLOOKUP($B75,ESTIMATES!$C$18:$BS$290,66,FALSE)</f>
        <v>87813.256999999998</v>
      </c>
      <c r="AJ75" s="22">
        <f>VLOOKUP($B75,ESTIMATES!$C$18:$BS$290,67,FALSE)</f>
        <v>89807.433000000005</v>
      </c>
      <c r="AK75" s="22">
        <f>VLOOKUP($B75,ESTIMATES!$C$18:$BS$290,68,FALSE)</f>
        <v>91812.566000000006</v>
      </c>
      <c r="AL75" s="22">
        <f>VLOOKUP($B75,ESTIMATES!$C$18:$BS$290,69,FALSE)</f>
        <v>93778.172000000006</v>
      </c>
      <c r="AM75">
        <f>VLOOKUP($B75,'MEDIUM VARIANT'!$C$18:$AE$290,5,FALSE)</f>
        <v>95688.680999999997</v>
      </c>
      <c r="AN75">
        <f>VLOOKUP($B75,'MEDIUM VARIANT'!$C$18:$AE$290,6,FALSE)</f>
        <v>97553.150999999998</v>
      </c>
      <c r="AO75">
        <f>VLOOKUP($B75,'MEDIUM VARIANT'!$C$18:$AE$290,7,FALSE)</f>
        <v>99375.740999999995</v>
      </c>
      <c r="AP75">
        <f>VLOOKUP($B75,'MEDIUM VARIANT'!$C$18:$AE$290,8,FALSE)</f>
        <v>101168.745</v>
      </c>
      <c r="AQ75">
        <f>VLOOKUP($B75,'MEDIUM VARIANT'!$C$18:$AE$290,9,FALSE)</f>
        <v>102941.484</v>
      </c>
      <c r="AR75">
        <f>VLOOKUP($B75,'MEDIUM VARIANT'!$C$18:$AE$290,10,FALSE)</f>
        <v>104692.18700000001</v>
      </c>
      <c r="AS75">
        <f>VLOOKUP($B75,'MEDIUM VARIANT'!$C$18:$AE$290,11,FALSE)</f>
        <v>106416.061</v>
      </c>
      <c r="AT75">
        <f>VLOOKUP($B75,'MEDIUM VARIANT'!$C$18:$AE$290,12,FALSE)</f>
        <v>108116.982</v>
      </c>
      <c r="AU75">
        <f>VLOOKUP($B75,'MEDIUM VARIANT'!$C$18:$AE$290,13,FALSE)</f>
        <v>109800.30899999999</v>
      </c>
      <c r="AV75">
        <f>VLOOKUP($B75,'MEDIUM VARIANT'!$C$18:$AE$290,14,FALSE)</f>
        <v>111470.93</v>
      </c>
      <c r="AW75">
        <f>VLOOKUP($B75,'MEDIUM VARIANT'!$C$18:$AE$290,15,FALSE)</f>
        <v>113130.458</v>
      </c>
      <c r="AX75">
        <f>VLOOKUP($B75,'MEDIUM VARIANT'!$C$18:$AE$290,16,FALSE)</f>
        <v>114781.107</v>
      </c>
      <c r="AY75">
        <f>VLOOKUP($B75,'MEDIUM VARIANT'!$C$18:$AE$290,17,FALSE)</f>
        <v>116429.178</v>
      </c>
      <c r="AZ75">
        <f>VLOOKUP($B75,'MEDIUM VARIANT'!$C$18:$AE$290,18,FALSE)</f>
        <v>118082.11900000001</v>
      </c>
      <c r="BA75">
        <f>VLOOKUP($B75,'MEDIUM VARIANT'!$C$18:$AE$290,19,FALSE)</f>
        <v>119745.677</v>
      </c>
      <c r="BB75">
        <f>VLOOKUP($B75,'MEDIUM VARIANT'!$C$18:$AE$290,20,FALSE)</f>
        <v>121421.618</v>
      </c>
      <c r="BC75">
        <f>VLOOKUP($B75,'MEDIUM VARIANT'!$C$18:$AE$290,21,FALSE)</f>
        <v>123110.06200000001</v>
      </c>
      <c r="BD75">
        <f>VLOOKUP($B75,'MEDIUM VARIANT'!$C$18:$AE$290,22,FALSE)</f>
        <v>124812.705</v>
      </c>
      <c r="BE75">
        <f>VLOOKUP($B75,'MEDIUM VARIANT'!$C$18:$AE$290,23,FALSE)</f>
        <v>126530.788</v>
      </c>
      <c r="BF75">
        <f>VLOOKUP($B75,'MEDIUM VARIANT'!$C$18:$AE$290,24,FALSE)</f>
        <v>128264.287</v>
      </c>
      <c r="BG75">
        <f>VLOOKUP($B75,'MEDIUM VARIANT'!$C$18:$AE$290,25,FALSE)</f>
        <v>130013.689</v>
      </c>
      <c r="BH75">
        <f>VLOOKUP($B75,'MEDIUM VARIANT'!$C$18:$AE$290,26,FALSE)</f>
        <v>131776.462</v>
      </c>
      <c r="BI75">
        <f>VLOOKUP($B75,'MEDIUM VARIANT'!$C$18:$AE$290,27,FALSE)</f>
        <v>133545.421</v>
      </c>
      <c r="BJ75">
        <f>VLOOKUP($B75,'MEDIUM VARIANT'!$C$18:$AE$290,28,FALSE)</f>
        <v>135311.04199999999</v>
      </c>
      <c r="BK75">
        <f>VLOOKUP($B75,'MEDIUM VARIANT'!$C$18:$AE$290,29,FALSE)</f>
        <v>137065.51300000001</v>
      </c>
      <c r="BL75">
        <f>VLOOKUP($B75,'MEDIUM VARIANT'!$C$18:$AE$290,29,FALSE)</f>
        <v>137065.51300000001</v>
      </c>
      <c r="BM75">
        <f>VLOOKUP($B75,'MEDIUM VARIANT'!$C$18:$AE$290,29,FALSE)</f>
        <v>137065.51300000001</v>
      </c>
      <c r="BN75">
        <f>VLOOKUP($B75,'MEDIUM VARIANT'!$C$18:$AE$290,29,FALSE)</f>
        <v>137065.51300000001</v>
      </c>
      <c r="BO75">
        <f>VLOOKUP($B75,'MEDIUM VARIANT'!$C$18:$AE$290,29,FALSE)</f>
        <v>137065.51300000001</v>
      </c>
      <c r="BP75">
        <f>VLOOKUP($B75,'MEDIUM VARIANT'!$C$18:$AE$290,29,FALSE)</f>
        <v>137065.51300000001</v>
      </c>
      <c r="BQ75">
        <f>VLOOKUP($B75,'MEDIUM VARIANT'!$C$18:$AE$290,29,FALSE)</f>
        <v>137065.51300000001</v>
      </c>
      <c r="BR75">
        <f>VLOOKUP($B75,'MEDIUM VARIANT'!$C$18:$AE$290,29,FALSE)</f>
        <v>137065.51300000001</v>
      </c>
      <c r="BS75">
        <f>VLOOKUP($B75,'MEDIUM VARIANT'!$C$18:$AE$290,29,FALSE)</f>
        <v>137065.51300000001</v>
      </c>
      <c r="BT75">
        <f>VLOOKUP($B75,'MEDIUM VARIANT'!$C$18:$AE$290,29,FALSE)</f>
        <v>137065.51300000001</v>
      </c>
      <c r="BU75">
        <f>VLOOKUP($B75,'MEDIUM VARIANT'!$C$18:$AE$290,29,FALSE)</f>
        <v>137065.51300000001</v>
      </c>
    </row>
    <row r="76" spans="1:73" ht="11.4" x14ac:dyDescent="0.2">
      <c r="A76" t="str">
        <f>VLOOKUP(B76,Codes_ISO!A$2:C$270,3,FALSE)</f>
        <v>SV</v>
      </c>
      <c r="B76" s="3" t="s">
        <v>279</v>
      </c>
      <c r="C76" s="22">
        <f>VLOOKUP($B76,ESTIMATES!$C$18:$BS$290,34,FALSE)</f>
        <v>4580.7039999999997</v>
      </c>
      <c r="D76" s="22">
        <f>VLOOKUP($B76,ESTIMATES!$C$18:$BS$290,35,FALSE)</f>
        <v>4655.3639999999996</v>
      </c>
      <c r="E76" s="22">
        <f>VLOOKUP($B76,ESTIMATES!$C$18:$BS$290,36,FALSE)</f>
        <v>4725.72</v>
      </c>
      <c r="F76" s="22">
        <f>VLOOKUP($B76,ESTIMATES!$C$18:$BS$290,37,FALSE)</f>
        <v>4792.9030000000002</v>
      </c>
      <c r="G76" s="22">
        <f>VLOOKUP($B76,ESTIMATES!$C$18:$BS$290,38,FALSE)</f>
        <v>4858.5320000000002</v>
      </c>
      <c r="H76" s="22">
        <f>VLOOKUP($B76,ESTIMATES!$C$18:$BS$290,39,FALSE)</f>
        <v>4923.8599999999997</v>
      </c>
      <c r="I76" s="22">
        <f>VLOOKUP($B76,ESTIMATES!$C$18:$BS$290,40,FALSE)</f>
        <v>4988.9430000000002</v>
      </c>
      <c r="J76" s="22">
        <f>VLOOKUP($B76,ESTIMATES!$C$18:$BS$290,41,FALSE)</f>
        <v>5053.7139999999999</v>
      </c>
      <c r="K76" s="22">
        <f>VLOOKUP($B76,ESTIMATES!$C$18:$BS$290,42,FALSE)</f>
        <v>5119.0349999999999</v>
      </c>
      <c r="L76" s="22">
        <f>VLOOKUP($B76,ESTIMATES!$C$18:$BS$290,43,FALSE)</f>
        <v>5185.9430000000002</v>
      </c>
      <c r="M76" s="22">
        <f>VLOOKUP($B76,ESTIMATES!$C$18:$BS$290,44,FALSE)</f>
        <v>5254.9840000000004</v>
      </c>
      <c r="N76" s="22">
        <f>VLOOKUP($B76,ESTIMATES!$C$18:$BS$290,45,FALSE)</f>
        <v>5326.6570000000002</v>
      </c>
      <c r="O76" s="22">
        <f>VLOOKUP($B76,ESTIMATES!$C$18:$BS$290,46,FALSE)</f>
        <v>5400.3310000000001</v>
      </c>
      <c r="P76" s="22">
        <f>VLOOKUP($B76,ESTIMATES!$C$18:$BS$290,47,FALSE)</f>
        <v>5474</v>
      </c>
      <c r="Q76" s="22">
        <f>VLOOKUP($B76,ESTIMATES!$C$18:$BS$290,48,FALSE)</f>
        <v>5544.9449999999997</v>
      </c>
      <c r="R76" s="22">
        <f>VLOOKUP($B76,ESTIMATES!$C$18:$BS$290,49,FALSE)</f>
        <v>5611.1149999999998</v>
      </c>
      <c r="S76" s="22">
        <f>VLOOKUP($B76,ESTIMATES!$C$18:$BS$290,50,FALSE)</f>
        <v>5671.9250000000002</v>
      </c>
      <c r="T76" s="22">
        <f>VLOOKUP($B76,ESTIMATES!$C$18:$BS$290,51,FALSE)</f>
        <v>5727.7550000000001</v>
      </c>
      <c r="U76" s="22">
        <f>VLOOKUP($B76,ESTIMATES!$C$18:$BS$290,52,FALSE)</f>
        <v>5778.7060000000001</v>
      </c>
      <c r="V76" s="22">
        <f>VLOOKUP($B76,ESTIMATES!$C$18:$BS$290,53,FALSE)</f>
        <v>5825.1869999999999</v>
      </c>
      <c r="W76" s="22">
        <f>VLOOKUP($B76,ESTIMATES!$C$18:$BS$290,54,FALSE)</f>
        <v>5867.6260000000002</v>
      </c>
      <c r="X76" s="22">
        <f>VLOOKUP($B76,ESTIMATES!$C$18:$BS$290,55,FALSE)</f>
        <v>5905.9620000000004</v>
      </c>
      <c r="Y76" s="22">
        <f>VLOOKUP($B76,ESTIMATES!$C$18:$BS$290,56,FALSE)</f>
        <v>5940.3029999999999</v>
      </c>
      <c r="Z76" s="22">
        <f>VLOOKUP($B76,ESTIMATES!$C$18:$BS$290,57,FALSE)</f>
        <v>5971.5349999999999</v>
      </c>
      <c r="AA76" s="22">
        <f>VLOOKUP($B76,ESTIMATES!$C$18:$BS$290,58,FALSE)</f>
        <v>6000.7749999999996</v>
      </c>
      <c r="AB76" s="22">
        <f>VLOOKUP($B76,ESTIMATES!$C$18:$BS$290,59,FALSE)</f>
        <v>6028.9610000000002</v>
      </c>
      <c r="AC76" s="22">
        <f>VLOOKUP($B76,ESTIMATES!$C$18:$BS$290,60,FALSE)</f>
        <v>6056.4780000000001</v>
      </c>
      <c r="AD76" s="22">
        <f>VLOOKUP($B76,ESTIMATES!$C$18:$BS$290,61,FALSE)</f>
        <v>6083.4750000000004</v>
      </c>
      <c r="AE76" s="22">
        <f>VLOOKUP($B76,ESTIMATES!$C$18:$BS$290,62,FALSE)</f>
        <v>6110.3010000000004</v>
      </c>
      <c r="AF76" s="22">
        <f>VLOOKUP($B76,ESTIMATES!$C$18:$BS$290,63,FALSE)</f>
        <v>6137.2759999999998</v>
      </c>
      <c r="AG76" s="22">
        <f>VLOOKUP($B76,ESTIMATES!$C$18:$BS$290,64,FALSE)</f>
        <v>6164.6260000000002</v>
      </c>
      <c r="AH76" s="22">
        <f>VLOOKUP($B76,ESTIMATES!$C$18:$BS$290,65,FALSE)</f>
        <v>6192.56</v>
      </c>
      <c r="AI76" s="22">
        <f>VLOOKUP($B76,ESTIMATES!$C$18:$BS$290,66,FALSE)</f>
        <v>6221.2460000000001</v>
      </c>
      <c r="AJ76" s="22">
        <f>VLOOKUP($B76,ESTIMATES!$C$18:$BS$290,67,FALSE)</f>
        <v>6250.777</v>
      </c>
      <c r="AK76" s="22">
        <f>VLOOKUP($B76,ESTIMATES!$C$18:$BS$290,68,FALSE)</f>
        <v>6281.1890000000003</v>
      </c>
      <c r="AL76" s="22">
        <f>VLOOKUP($B76,ESTIMATES!$C$18:$BS$290,69,FALSE)</f>
        <v>6312.4780000000001</v>
      </c>
      <c r="AM76">
        <f>VLOOKUP($B76,'MEDIUM VARIANT'!$C$18:$AE$290,5,FALSE)</f>
        <v>6344.7219999999998</v>
      </c>
      <c r="AN76">
        <f>VLOOKUP($B76,'MEDIUM VARIANT'!$C$18:$AE$290,6,FALSE)</f>
        <v>6377.8530000000001</v>
      </c>
      <c r="AO76">
        <f>VLOOKUP($B76,'MEDIUM VARIANT'!$C$18:$AE$290,7,FALSE)</f>
        <v>6411.558</v>
      </c>
      <c r="AP76">
        <f>VLOOKUP($B76,'MEDIUM VARIANT'!$C$18:$AE$290,8,FALSE)</f>
        <v>6445.4049999999997</v>
      </c>
      <c r="AQ76">
        <f>VLOOKUP($B76,'MEDIUM VARIANT'!$C$18:$AE$290,9,FALSE)</f>
        <v>6479.0659999999998</v>
      </c>
      <c r="AR76">
        <f>VLOOKUP($B76,'MEDIUM VARIANT'!$C$18:$AE$290,10,FALSE)</f>
        <v>6512.3239999999996</v>
      </c>
      <c r="AS76">
        <f>VLOOKUP($B76,'MEDIUM VARIANT'!$C$18:$AE$290,11,FALSE)</f>
        <v>6545.1729999999998</v>
      </c>
      <c r="AT76">
        <f>VLOOKUP($B76,'MEDIUM VARIANT'!$C$18:$AE$290,12,FALSE)</f>
        <v>6577.5609999999997</v>
      </c>
      <c r="AU76">
        <f>VLOOKUP($B76,'MEDIUM VARIANT'!$C$18:$AE$290,13,FALSE)</f>
        <v>6609.5349999999999</v>
      </c>
      <c r="AV76">
        <f>VLOOKUP($B76,'MEDIUM VARIANT'!$C$18:$AE$290,14,FALSE)</f>
        <v>6641.0770000000002</v>
      </c>
      <c r="AW76">
        <f>VLOOKUP($B76,'MEDIUM VARIANT'!$C$18:$AE$290,15,FALSE)</f>
        <v>6672.1710000000003</v>
      </c>
      <c r="AX76">
        <f>VLOOKUP($B76,'MEDIUM VARIANT'!$C$18:$AE$290,16,FALSE)</f>
        <v>6702.6120000000001</v>
      </c>
      <c r="AY76">
        <f>VLOOKUP($B76,'MEDIUM VARIANT'!$C$18:$AE$290,17,FALSE)</f>
        <v>6731.9970000000003</v>
      </c>
      <c r="AZ76">
        <f>VLOOKUP($B76,'MEDIUM VARIANT'!$C$18:$AE$290,18,FALSE)</f>
        <v>6759.7780000000002</v>
      </c>
      <c r="BA76">
        <f>VLOOKUP($B76,'MEDIUM VARIANT'!$C$18:$AE$290,19,FALSE)</f>
        <v>6785.5829999999996</v>
      </c>
      <c r="BB76">
        <f>VLOOKUP($B76,'MEDIUM VARIANT'!$C$18:$AE$290,20,FALSE)</f>
        <v>6809.174</v>
      </c>
      <c r="BC76">
        <f>VLOOKUP($B76,'MEDIUM VARIANT'!$C$18:$AE$290,21,FALSE)</f>
        <v>6830.6670000000004</v>
      </c>
      <c r="BD76">
        <f>VLOOKUP($B76,'MEDIUM VARIANT'!$C$18:$AE$290,22,FALSE)</f>
        <v>6850.4319999999998</v>
      </c>
      <c r="BE76">
        <f>VLOOKUP($B76,'MEDIUM VARIANT'!$C$18:$AE$290,23,FALSE)</f>
        <v>6869.0259999999998</v>
      </c>
      <c r="BF76">
        <f>VLOOKUP($B76,'MEDIUM VARIANT'!$C$18:$AE$290,24,FALSE)</f>
        <v>6886.84</v>
      </c>
      <c r="BG76">
        <f>VLOOKUP($B76,'MEDIUM VARIANT'!$C$18:$AE$290,25,FALSE)</f>
        <v>6904.0119999999997</v>
      </c>
      <c r="BH76">
        <f>VLOOKUP($B76,'MEDIUM VARIANT'!$C$18:$AE$290,26,FALSE)</f>
        <v>6920.3620000000001</v>
      </c>
      <c r="BI76">
        <f>VLOOKUP($B76,'MEDIUM VARIANT'!$C$18:$AE$290,27,FALSE)</f>
        <v>6935.6270000000004</v>
      </c>
      <c r="BJ76">
        <f>VLOOKUP($B76,'MEDIUM VARIANT'!$C$18:$AE$290,28,FALSE)</f>
        <v>6949.4359999999997</v>
      </c>
      <c r="BK76">
        <f>VLOOKUP($B76,'MEDIUM VARIANT'!$C$18:$AE$290,29,FALSE)</f>
        <v>6961.52</v>
      </c>
      <c r="BL76">
        <f>VLOOKUP($B76,'MEDIUM VARIANT'!$C$18:$AE$290,29,FALSE)</f>
        <v>6961.52</v>
      </c>
      <c r="BM76">
        <f>VLOOKUP($B76,'MEDIUM VARIANT'!$C$18:$AE$290,29,FALSE)</f>
        <v>6961.52</v>
      </c>
      <c r="BN76">
        <f>VLOOKUP($B76,'MEDIUM VARIANT'!$C$18:$AE$290,29,FALSE)</f>
        <v>6961.52</v>
      </c>
      <c r="BO76">
        <f>VLOOKUP($B76,'MEDIUM VARIANT'!$C$18:$AE$290,29,FALSE)</f>
        <v>6961.52</v>
      </c>
      <c r="BP76">
        <f>VLOOKUP($B76,'MEDIUM VARIANT'!$C$18:$AE$290,29,FALSE)</f>
        <v>6961.52</v>
      </c>
      <c r="BQ76">
        <f>VLOOKUP($B76,'MEDIUM VARIANT'!$C$18:$AE$290,29,FALSE)</f>
        <v>6961.52</v>
      </c>
      <c r="BR76">
        <f>VLOOKUP($B76,'MEDIUM VARIANT'!$C$18:$AE$290,29,FALSE)</f>
        <v>6961.52</v>
      </c>
      <c r="BS76">
        <f>VLOOKUP($B76,'MEDIUM VARIANT'!$C$18:$AE$290,29,FALSE)</f>
        <v>6961.52</v>
      </c>
      <c r="BT76">
        <f>VLOOKUP($B76,'MEDIUM VARIANT'!$C$18:$AE$290,29,FALSE)</f>
        <v>6961.52</v>
      </c>
      <c r="BU76">
        <f>VLOOKUP($B76,'MEDIUM VARIANT'!$C$18:$AE$290,29,FALSE)</f>
        <v>6961.52</v>
      </c>
    </row>
    <row r="77" spans="1:73" ht="11.4" x14ac:dyDescent="0.2">
      <c r="A77" t="str">
        <f>VLOOKUP(B77,Codes_ISO!A$2:C$270,3,FALSE)</f>
        <v>GQ</v>
      </c>
      <c r="B77" s="3" t="s">
        <v>105</v>
      </c>
      <c r="C77" s="22">
        <f>VLOOKUP($B77,ESTIMATES!$C$18:$BS$290,34,FALSE)</f>
        <v>255.32499999999999</v>
      </c>
      <c r="D77" s="22">
        <f>VLOOKUP($B77,ESTIMATES!$C$18:$BS$290,35,FALSE)</f>
        <v>270.06299999999999</v>
      </c>
      <c r="E77" s="22">
        <f>VLOOKUP($B77,ESTIMATES!$C$18:$BS$290,36,FALSE)</f>
        <v>290.61700000000002</v>
      </c>
      <c r="F77" s="22">
        <f>VLOOKUP($B77,ESTIMATES!$C$18:$BS$290,37,FALSE)</f>
        <v>314.47500000000002</v>
      </c>
      <c r="G77" s="22">
        <f>VLOOKUP($B77,ESTIMATES!$C$18:$BS$290,38,FALSE)</f>
        <v>338.08600000000001</v>
      </c>
      <c r="H77" s="22">
        <f>VLOOKUP($B77,ESTIMATES!$C$18:$BS$290,39,FALSE)</f>
        <v>358.89600000000002</v>
      </c>
      <c r="I77" s="22">
        <f>VLOOKUP($B77,ESTIMATES!$C$18:$BS$290,40,FALSE)</f>
        <v>376.024</v>
      </c>
      <c r="J77" s="22">
        <f>VLOOKUP($B77,ESTIMATES!$C$18:$BS$290,41,FALSE)</f>
        <v>390.173</v>
      </c>
      <c r="K77" s="22">
        <f>VLOOKUP($B77,ESTIMATES!$C$18:$BS$290,42,FALSE)</f>
        <v>402.32600000000002</v>
      </c>
      <c r="L77" s="22">
        <f>VLOOKUP($B77,ESTIMATES!$C$18:$BS$290,43,FALSE)</f>
        <v>414.13799999999998</v>
      </c>
      <c r="M77" s="22">
        <f>VLOOKUP($B77,ESTIMATES!$C$18:$BS$290,44,FALSE)</f>
        <v>426.846</v>
      </c>
      <c r="N77" s="22">
        <f>VLOOKUP($B77,ESTIMATES!$C$18:$BS$290,45,FALSE)</f>
        <v>440.62400000000002</v>
      </c>
      <c r="O77" s="22">
        <f>VLOOKUP($B77,ESTIMATES!$C$18:$BS$290,46,FALSE)</f>
        <v>455.14800000000002</v>
      </c>
      <c r="P77" s="22">
        <f>VLOOKUP($B77,ESTIMATES!$C$18:$BS$290,47,FALSE)</f>
        <v>470.61</v>
      </c>
      <c r="Q77" s="22">
        <f>VLOOKUP($B77,ESTIMATES!$C$18:$BS$290,48,FALSE)</f>
        <v>487.14</v>
      </c>
      <c r="R77" s="22">
        <f>VLOOKUP($B77,ESTIMATES!$C$18:$BS$290,49,FALSE)</f>
        <v>504.87099999999998</v>
      </c>
      <c r="S77" s="22">
        <f>VLOOKUP($B77,ESTIMATES!$C$18:$BS$290,50,FALSE)</f>
        <v>523.99900000000002</v>
      </c>
      <c r="T77" s="22">
        <f>VLOOKUP($B77,ESTIMATES!$C$18:$BS$290,51,FALSE)</f>
        <v>544.63599999999997</v>
      </c>
      <c r="U77" s="22">
        <f>VLOOKUP($B77,ESTIMATES!$C$18:$BS$290,52,FALSE)</f>
        <v>566.673</v>
      </c>
      <c r="V77" s="22">
        <f>VLOOKUP($B77,ESTIMATES!$C$18:$BS$290,53,FALSE)</f>
        <v>589.93799999999999</v>
      </c>
      <c r="W77" s="22">
        <f>VLOOKUP($B77,ESTIMATES!$C$18:$BS$290,54,FALSE)</f>
        <v>614.32299999999998</v>
      </c>
      <c r="X77" s="22">
        <f>VLOOKUP($B77,ESTIMATES!$C$18:$BS$290,55,FALSE)</f>
        <v>639.76199999999994</v>
      </c>
      <c r="Y77" s="22">
        <f>VLOOKUP($B77,ESTIMATES!$C$18:$BS$290,56,FALSE)</f>
        <v>666.40700000000004</v>
      </c>
      <c r="Z77" s="22">
        <f>VLOOKUP($B77,ESTIMATES!$C$18:$BS$290,57,FALSE)</f>
        <v>694.61099999999999</v>
      </c>
      <c r="AA77" s="22">
        <f>VLOOKUP($B77,ESTIMATES!$C$18:$BS$290,58,FALSE)</f>
        <v>724.81700000000001</v>
      </c>
      <c r="AB77" s="22">
        <f>VLOOKUP($B77,ESTIMATES!$C$18:$BS$290,59,FALSE)</f>
        <v>757.31700000000001</v>
      </c>
      <c r="AC77" s="22">
        <f>VLOOKUP($B77,ESTIMATES!$C$18:$BS$290,60,FALSE)</f>
        <v>792.21699999999998</v>
      </c>
      <c r="AD77" s="22">
        <f>VLOOKUP($B77,ESTIMATES!$C$18:$BS$290,61,FALSE)</f>
        <v>829.327</v>
      </c>
      <c r="AE77" s="22">
        <f>VLOOKUP($B77,ESTIMATES!$C$18:$BS$290,62,FALSE)</f>
        <v>868.41800000000001</v>
      </c>
      <c r="AF77" s="22">
        <f>VLOOKUP($B77,ESTIMATES!$C$18:$BS$290,63,FALSE)</f>
        <v>909.11099999999999</v>
      </c>
      <c r="AG77" s="22">
        <f>VLOOKUP($B77,ESTIMATES!$C$18:$BS$290,64,FALSE)</f>
        <v>951.10400000000004</v>
      </c>
      <c r="AH77" s="22">
        <f>VLOOKUP($B77,ESTIMATES!$C$18:$BS$290,65,FALSE)</f>
        <v>994.29</v>
      </c>
      <c r="AI77" s="22">
        <f>VLOOKUP($B77,ESTIMATES!$C$18:$BS$290,66,FALSE)</f>
        <v>1038.5930000000001</v>
      </c>
      <c r="AJ77" s="22">
        <f>VLOOKUP($B77,ESTIMATES!$C$18:$BS$290,67,FALSE)</f>
        <v>1083.7460000000001</v>
      </c>
      <c r="AK77" s="22">
        <f>VLOOKUP($B77,ESTIMATES!$C$18:$BS$290,68,FALSE)</f>
        <v>1129.424</v>
      </c>
      <c r="AL77" s="22">
        <f>VLOOKUP($B77,ESTIMATES!$C$18:$BS$290,69,FALSE)</f>
        <v>1175.3889999999999</v>
      </c>
      <c r="AM77">
        <f>VLOOKUP($B77,'MEDIUM VARIANT'!$C$18:$AE$290,5,FALSE)</f>
        <v>1221.49</v>
      </c>
      <c r="AN77">
        <f>VLOOKUP($B77,'MEDIUM VARIANT'!$C$18:$AE$290,6,FALSE)</f>
        <v>1267.6890000000001</v>
      </c>
      <c r="AO77">
        <f>VLOOKUP($B77,'MEDIUM VARIANT'!$C$18:$AE$290,7,FALSE)</f>
        <v>1313.894</v>
      </c>
      <c r="AP77">
        <f>VLOOKUP($B77,'MEDIUM VARIANT'!$C$18:$AE$290,8,FALSE)</f>
        <v>1360.104</v>
      </c>
      <c r="AQ77">
        <f>VLOOKUP($B77,'MEDIUM VARIANT'!$C$18:$AE$290,9,FALSE)</f>
        <v>1406.28</v>
      </c>
      <c r="AR77">
        <f>VLOOKUP($B77,'MEDIUM VARIANT'!$C$18:$AE$290,10,FALSE)</f>
        <v>1452.35</v>
      </c>
      <c r="AS77">
        <f>VLOOKUP($B77,'MEDIUM VARIANT'!$C$18:$AE$290,11,FALSE)</f>
        <v>1498.287</v>
      </c>
      <c r="AT77">
        <f>VLOOKUP($B77,'MEDIUM VARIANT'!$C$18:$AE$290,12,FALSE)</f>
        <v>1544.203</v>
      </c>
      <c r="AU77">
        <f>VLOOKUP($B77,'MEDIUM VARIANT'!$C$18:$AE$290,13,FALSE)</f>
        <v>1590.279</v>
      </c>
      <c r="AV77">
        <f>VLOOKUP($B77,'MEDIUM VARIANT'!$C$18:$AE$290,14,FALSE)</f>
        <v>1636.6220000000001</v>
      </c>
      <c r="AW77">
        <f>VLOOKUP($B77,'MEDIUM VARIANT'!$C$18:$AE$290,15,FALSE)</f>
        <v>1683.298</v>
      </c>
      <c r="AX77">
        <f>VLOOKUP($B77,'MEDIUM VARIANT'!$C$18:$AE$290,16,FALSE)</f>
        <v>1730.26</v>
      </c>
      <c r="AY77">
        <f>VLOOKUP($B77,'MEDIUM VARIANT'!$C$18:$AE$290,17,FALSE)</f>
        <v>1777.3579999999999</v>
      </c>
      <c r="AZ77">
        <f>VLOOKUP($B77,'MEDIUM VARIANT'!$C$18:$AE$290,18,FALSE)</f>
        <v>1824.393</v>
      </c>
      <c r="BA77">
        <f>VLOOKUP($B77,'MEDIUM VARIANT'!$C$18:$AE$290,19,FALSE)</f>
        <v>1871.22</v>
      </c>
      <c r="BB77">
        <f>VLOOKUP($B77,'MEDIUM VARIANT'!$C$18:$AE$290,20,FALSE)</f>
        <v>1917.787</v>
      </c>
      <c r="BC77">
        <f>VLOOKUP($B77,'MEDIUM VARIANT'!$C$18:$AE$290,21,FALSE)</f>
        <v>1964.1780000000001</v>
      </c>
      <c r="BD77">
        <f>VLOOKUP($B77,'MEDIUM VARIANT'!$C$18:$AE$290,22,FALSE)</f>
        <v>2010.61</v>
      </c>
      <c r="BE77">
        <f>VLOOKUP($B77,'MEDIUM VARIANT'!$C$18:$AE$290,23,FALSE)</f>
        <v>2057.3919999999998</v>
      </c>
      <c r="BF77">
        <f>VLOOKUP($B77,'MEDIUM VARIANT'!$C$18:$AE$290,24,FALSE)</f>
        <v>2104.7280000000001</v>
      </c>
      <c r="BG77">
        <f>VLOOKUP($B77,'MEDIUM VARIANT'!$C$18:$AE$290,25,FALSE)</f>
        <v>2152.6889999999999</v>
      </c>
      <c r="BH77">
        <f>VLOOKUP($B77,'MEDIUM VARIANT'!$C$18:$AE$290,26,FALSE)</f>
        <v>2201.2080000000001</v>
      </c>
      <c r="BI77">
        <f>VLOOKUP($B77,'MEDIUM VARIANT'!$C$18:$AE$290,27,FALSE)</f>
        <v>2250.1619999999998</v>
      </c>
      <c r="BJ77">
        <f>VLOOKUP($B77,'MEDIUM VARIANT'!$C$18:$AE$290,28,FALSE)</f>
        <v>2299.375</v>
      </c>
      <c r="BK77">
        <f>VLOOKUP($B77,'MEDIUM VARIANT'!$C$18:$AE$290,29,FALSE)</f>
        <v>2348.7139999999999</v>
      </c>
      <c r="BL77">
        <f>VLOOKUP($B77,'MEDIUM VARIANT'!$C$18:$AE$290,29,FALSE)</f>
        <v>2348.7139999999999</v>
      </c>
      <c r="BM77">
        <f>VLOOKUP($B77,'MEDIUM VARIANT'!$C$18:$AE$290,29,FALSE)</f>
        <v>2348.7139999999999</v>
      </c>
      <c r="BN77">
        <f>VLOOKUP($B77,'MEDIUM VARIANT'!$C$18:$AE$290,29,FALSE)</f>
        <v>2348.7139999999999</v>
      </c>
      <c r="BO77">
        <f>VLOOKUP($B77,'MEDIUM VARIANT'!$C$18:$AE$290,29,FALSE)</f>
        <v>2348.7139999999999</v>
      </c>
      <c r="BP77">
        <f>VLOOKUP($B77,'MEDIUM VARIANT'!$C$18:$AE$290,29,FALSE)</f>
        <v>2348.7139999999999</v>
      </c>
      <c r="BQ77">
        <f>VLOOKUP($B77,'MEDIUM VARIANT'!$C$18:$AE$290,29,FALSE)</f>
        <v>2348.7139999999999</v>
      </c>
      <c r="BR77">
        <f>VLOOKUP($B77,'MEDIUM VARIANT'!$C$18:$AE$290,29,FALSE)</f>
        <v>2348.7139999999999</v>
      </c>
      <c r="BS77">
        <f>VLOOKUP($B77,'MEDIUM VARIANT'!$C$18:$AE$290,29,FALSE)</f>
        <v>2348.7139999999999</v>
      </c>
      <c r="BT77">
        <f>VLOOKUP($B77,'MEDIUM VARIANT'!$C$18:$AE$290,29,FALSE)</f>
        <v>2348.7139999999999</v>
      </c>
      <c r="BU77">
        <f>VLOOKUP($B77,'MEDIUM VARIANT'!$C$18:$AE$290,29,FALSE)</f>
        <v>2348.7139999999999</v>
      </c>
    </row>
    <row r="78" spans="1:73" ht="11.4" x14ac:dyDescent="0.2">
      <c r="A78" t="str">
        <f>VLOOKUP(B78,Codes_ISO!A$2:C$270,3,FALSE)</f>
        <v>ER</v>
      </c>
      <c r="B78" s="3" t="s">
        <v>81</v>
      </c>
      <c r="C78" s="22">
        <f>VLOOKUP($B78,ESTIMATES!$C$18:$BS$290,34,FALSE)</f>
        <v>2385.54</v>
      </c>
      <c r="D78" s="22">
        <f>VLOOKUP($B78,ESTIMATES!$C$18:$BS$290,35,FALSE)</f>
        <v>2454.7660000000001</v>
      </c>
      <c r="E78" s="22">
        <f>VLOOKUP($B78,ESTIMATES!$C$18:$BS$290,36,FALSE)</f>
        <v>2525.5210000000002</v>
      </c>
      <c r="F78" s="22">
        <f>VLOOKUP($B78,ESTIMATES!$C$18:$BS$290,37,FALSE)</f>
        <v>2598.41</v>
      </c>
      <c r="G78" s="22">
        <f>VLOOKUP($B78,ESTIMATES!$C$18:$BS$290,38,FALSE)</f>
        <v>2674.2890000000002</v>
      </c>
      <c r="H78" s="22">
        <f>VLOOKUP($B78,ESTIMATES!$C$18:$BS$290,39,FALSE)</f>
        <v>2753.1509999999998</v>
      </c>
      <c r="I78" s="22">
        <f>VLOOKUP($B78,ESTIMATES!$C$18:$BS$290,40,FALSE)</f>
        <v>2837.1109999999999</v>
      </c>
      <c r="J78" s="22">
        <f>VLOOKUP($B78,ESTIMATES!$C$18:$BS$290,41,FALSE)</f>
        <v>2924.3490000000002</v>
      </c>
      <c r="K78" s="22">
        <f>VLOOKUP($B78,ESTIMATES!$C$18:$BS$290,42,FALSE)</f>
        <v>3006.3609999999999</v>
      </c>
      <c r="L78" s="22">
        <f>VLOOKUP($B78,ESTIMATES!$C$18:$BS$290,43,FALSE)</f>
        <v>3071.7710000000002</v>
      </c>
      <c r="M78" s="22">
        <f>VLOOKUP($B78,ESTIMATES!$C$18:$BS$290,44,FALSE)</f>
        <v>3113.3110000000001</v>
      </c>
      <c r="N78" s="22">
        <f>VLOOKUP($B78,ESTIMATES!$C$18:$BS$290,45,FALSE)</f>
        <v>3127.297</v>
      </c>
      <c r="O78" s="22">
        <f>VLOOKUP($B78,ESTIMATES!$C$18:$BS$290,46,FALSE)</f>
        <v>3118.5819999999999</v>
      </c>
      <c r="P78" s="22">
        <f>VLOOKUP($B78,ESTIMATES!$C$18:$BS$290,47,FALSE)</f>
        <v>3099.047</v>
      </c>
      <c r="Q78" s="22">
        <f>VLOOKUP($B78,ESTIMATES!$C$18:$BS$290,48,FALSE)</f>
        <v>3085.4430000000002</v>
      </c>
      <c r="R78" s="22">
        <f>VLOOKUP($B78,ESTIMATES!$C$18:$BS$290,49,FALSE)</f>
        <v>3090.1590000000001</v>
      </c>
      <c r="S78" s="22">
        <f>VLOOKUP($B78,ESTIMATES!$C$18:$BS$290,50,FALSE)</f>
        <v>3116.3789999999999</v>
      </c>
      <c r="T78" s="22">
        <f>VLOOKUP($B78,ESTIMATES!$C$18:$BS$290,51,FALSE)</f>
        <v>3161.35</v>
      </c>
      <c r="U78" s="22">
        <f>VLOOKUP($B78,ESTIMATES!$C$18:$BS$290,52,FALSE)</f>
        <v>3224.223</v>
      </c>
      <c r="V78" s="22">
        <f>VLOOKUP($B78,ESTIMATES!$C$18:$BS$290,53,FALSE)</f>
        <v>3302.2629999999999</v>
      </c>
      <c r="W78" s="22">
        <f>VLOOKUP($B78,ESTIMATES!$C$18:$BS$290,54,FALSE)</f>
        <v>3392.8009999999999</v>
      </c>
      <c r="X78" s="22">
        <f>VLOOKUP($B78,ESTIMATES!$C$18:$BS$290,55,FALSE)</f>
        <v>3497.1239999999998</v>
      </c>
      <c r="Y78" s="22">
        <f>VLOOKUP($B78,ESTIMATES!$C$18:$BS$290,56,FALSE)</f>
        <v>3614.6390000000001</v>
      </c>
      <c r="Z78" s="22">
        <f>VLOOKUP($B78,ESTIMATES!$C$18:$BS$290,57,FALSE)</f>
        <v>3738.2649999999999</v>
      </c>
      <c r="AA78" s="22">
        <f>VLOOKUP($B78,ESTIMATES!$C$18:$BS$290,58,FALSE)</f>
        <v>3858.623</v>
      </c>
      <c r="AB78" s="22">
        <f>VLOOKUP($B78,ESTIMATES!$C$18:$BS$290,59,FALSE)</f>
        <v>3969.0070000000001</v>
      </c>
      <c r="AC78" s="22">
        <f>VLOOKUP($B78,ESTIMATES!$C$18:$BS$290,60,FALSE)</f>
        <v>4066.6480000000001</v>
      </c>
      <c r="AD78" s="22">
        <f>VLOOKUP($B78,ESTIMATES!$C$18:$BS$290,61,FALSE)</f>
        <v>4153.3320000000003</v>
      </c>
      <c r="AE78" s="22">
        <f>VLOOKUP($B78,ESTIMATES!$C$18:$BS$290,62,FALSE)</f>
        <v>4232.6360000000004</v>
      </c>
      <c r="AF78" s="22">
        <f>VLOOKUP($B78,ESTIMATES!$C$18:$BS$290,63,FALSE)</f>
        <v>4310.3339999999998</v>
      </c>
      <c r="AG78" s="22">
        <f>VLOOKUP($B78,ESTIMATES!$C$18:$BS$290,64,FALSE)</f>
        <v>4390.84</v>
      </c>
      <c r="AH78" s="22">
        <f>VLOOKUP($B78,ESTIMATES!$C$18:$BS$290,65,FALSE)</f>
        <v>4474.6899999999996</v>
      </c>
      <c r="AI78" s="22">
        <f>VLOOKUP($B78,ESTIMATES!$C$18:$BS$290,66,FALSE)</f>
        <v>4560.9769999999999</v>
      </c>
      <c r="AJ78" s="22">
        <f>VLOOKUP($B78,ESTIMATES!$C$18:$BS$290,67,FALSE)</f>
        <v>4650.9979999999996</v>
      </c>
      <c r="AK78" s="22">
        <f>VLOOKUP($B78,ESTIMATES!$C$18:$BS$290,68,FALSE)</f>
        <v>4746.0450000000001</v>
      </c>
      <c r="AL78" s="22">
        <f>VLOOKUP($B78,ESTIMATES!$C$18:$BS$290,69,FALSE)</f>
        <v>4846.9759999999997</v>
      </c>
      <c r="AM78">
        <f>VLOOKUP($B78,'MEDIUM VARIANT'!$C$18:$AE$290,5,FALSE)</f>
        <v>4954.6450000000004</v>
      </c>
      <c r="AN78">
        <f>VLOOKUP($B78,'MEDIUM VARIANT'!$C$18:$AE$290,6,FALSE)</f>
        <v>5068.8310000000001</v>
      </c>
      <c r="AO78">
        <f>VLOOKUP($B78,'MEDIUM VARIANT'!$C$18:$AE$290,7,FALSE)</f>
        <v>5187.9480000000003</v>
      </c>
      <c r="AP78">
        <f>VLOOKUP($B78,'MEDIUM VARIANT'!$C$18:$AE$290,8,FALSE)</f>
        <v>5309.6589999999997</v>
      </c>
      <c r="AQ78">
        <f>VLOOKUP($B78,'MEDIUM VARIANT'!$C$18:$AE$290,9,FALSE)</f>
        <v>5432.2160000000003</v>
      </c>
      <c r="AR78">
        <f>VLOOKUP($B78,'MEDIUM VARIANT'!$C$18:$AE$290,10,FALSE)</f>
        <v>5555.1409999999996</v>
      </c>
      <c r="AS78">
        <f>VLOOKUP($B78,'MEDIUM VARIANT'!$C$18:$AE$290,11,FALSE)</f>
        <v>5678.7979999999998</v>
      </c>
      <c r="AT78">
        <f>VLOOKUP($B78,'MEDIUM VARIANT'!$C$18:$AE$290,12,FALSE)</f>
        <v>5803.3760000000002</v>
      </c>
      <c r="AU78">
        <f>VLOOKUP($B78,'MEDIUM VARIANT'!$C$18:$AE$290,13,FALSE)</f>
        <v>5929.2979999999998</v>
      </c>
      <c r="AV78">
        <f>VLOOKUP($B78,'MEDIUM VARIANT'!$C$18:$AE$290,14,FALSE)</f>
        <v>6056.88</v>
      </c>
      <c r="AW78">
        <f>VLOOKUP($B78,'MEDIUM VARIANT'!$C$18:$AE$290,15,FALSE)</f>
        <v>6186.0159999999996</v>
      </c>
      <c r="AX78">
        <f>VLOOKUP($B78,'MEDIUM VARIANT'!$C$18:$AE$290,16,FALSE)</f>
        <v>6316.482</v>
      </c>
      <c r="AY78">
        <f>VLOOKUP($B78,'MEDIUM VARIANT'!$C$18:$AE$290,17,FALSE)</f>
        <v>6448.451</v>
      </c>
      <c r="AZ78">
        <f>VLOOKUP($B78,'MEDIUM VARIANT'!$C$18:$AE$290,18,FALSE)</f>
        <v>6582.1289999999999</v>
      </c>
      <c r="BA78">
        <f>VLOOKUP($B78,'MEDIUM VARIANT'!$C$18:$AE$290,19,FALSE)</f>
        <v>6717.6869999999999</v>
      </c>
      <c r="BB78">
        <f>VLOOKUP($B78,'MEDIUM VARIANT'!$C$18:$AE$290,20,FALSE)</f>
        <v>6855.107</v>
      </c>
      <c r="BC78">
        <f>VLOOKUP($B78,'MEDIUM VARIANT'!$C$18:$AE$290,21,FALSE)</f>
        <v>6994.25</v>
      </c>
      <c r="BD78">
        <f>VLOOKUP($B78,'MEDIUM VARIANT'!$C$18:$AE$290,22,FALSE)</f>
        <v>7135.0339999999997</v>
      </c>
      <c r="BE78">
        <f>VLOOKUP($B78,'MEDIUM VARIANT'!$C$18:$AE$290,23,FALSE)</f>
        <v>7277.2730000000001</v>
      </c>
      <c r="BF78">
        <f>VLOOKUP($B78,'MEDIUM VARIANT'!$C$18:$AE$290,24,FALSE)</f>
        <v>7420.8050000000003</v>
      </c>
      <c r="BG78">
        <f>VLOOKUP($B78,'MEDIUM VARIANT'!$C$18:$AE$290,25,FALSE)</f>
        <v>7565.5429999999997</v>
      </c>
      <c r="BH78">
        <f>VLOOKUP($B78,'MEDIUM VARIANT'!$C$18:$AE$290,26,FALSE)</f>
        <v>7711.3440000000001</v>
      </c>
      <c r="BI78">
        <f>VLOOKUP($B78,'MEDIUM VARIANT'!$C$18:$AE$290,27,FALSE)</f>
        <v>7857.9690000000001</v>
      </c>
      <c r="BJ78">
        <f>VLOOKUP($B78,'MEDIUM VARIANT'!$C$18:$AE$290,28,FALSE)</f>
        <v>8005.125</v>
      </c>
      <c r="BK78">
        <f>VLOOKUP($B78,'MEDIUM VARIANT'!$C$18:$AE$290,29,FALSE)</f>
        <v>8152.54</v>
      </c>
      <c r="BL78">
        <f>VLOOKUP($B78,'MEDIUM VARIANT'!$C$18:$AE$290,29,FALSE)</f>
        <v>8152.54</v>
      </c>
      <c r="BM78">
        <f>VLOOKUP($B78,'MEDIUM VARIANT'!$C$18:$AE$290,29,FALSE)</f>
        <v>8152.54</v>
      </c>
      <c r="BN78">
        <f>VLOOKUP($B78,'MEDIUM VARIANT'!$C$18:$AE$290,29,FALSE)</f>
        <v>8152.54</v>
      </c>
      <c r="BO78">
        <f>VLOOKUP($B78,'MEDIUM VARIANT'!$C$18:$AE$290,29,FALSE)</f>
        <v>8152.54</v>
      </c>
      <c r="BP78">
        <f>VLOOKUP($B78,'MEDIUM VARIANT'!$C$18:$AE$290,29,FALSE)</f>
        <v>8152.54</v>
      </c>
      <c r="BQ78">
        <f>VLOOKUP($B78,'MEDIUM VARIANT'!$C$18:$AE$290,29,FALSE)</f>
        <v>8152.54</v>
      </c>
      <c r="BR78">
        <f>VLOOKUP($B78,'MEDIUM VARIANT'!$C$18:$AE$290,29,FALSE)</f>
        <v>8152.54</v>
      </c>
      <c r="BS78">
        <f>VLOOKUP($B78,'MEDIUM VARIANT'!$C$18:$AE$290,29,FALSE)</f>
        <v>8152.54</v>
      </c>
      <c r="BT78">
        <f>VLOOKUP($B78,'MEDIUM VARIANT'!$C$18:$AE$290,29,FALSE)</f>
        <v>8152.54</v>
      </c>
      <c r="BU78">
        <f>VLOOKUP($B78,'MEDIUM VARIANT'!$C$18:$AE$290,29,FALSE)</f>
        <v>8152.54</v>
      </c>
    </row>
    <row r="79" spans="1:73" ht="11.4" x14ac:dyDescent="0.2">
      <c r="A79" t="str">
        <f>VLOOKUP(B79,Codes_ISO!A$2:C$270,3,FALSE)</f>
        <v>EE</v>
      </c>
      <c r="B79" s="3" t="s">
        <v>211</v>
      </c>
      <c r="C79" s="22">
        <f>VLOOKUP($B79,ESTIMATES!$C$18:$BS$290,34,FALSE)</f>
        <v>1474.4359999999999</v>
      </c>
      <c r="D79" s="22">
        <f>VLOOKUP($B79,ESTIMATES!$C$18:$BS$290,35,FALSE)</f>
        <v>1483.873</v>
      </c>
      <c r="E79" s="22">
        <f>VLOOKUP($B79,ESTIMATES!$C$18:$BS$290,36,FALSE)</f>
        <v>1492.6410000000001</v>
      </c>
      <c r="F79" s="22">
        <f>VLOOKUP($B79,ESTIMATES!$C$18:$BS$290,37,FALSE)</f>
        <v>1501.42</v>
      </c>
      <c r="G79" s="22">
        <f>VLOOKUP($B79,ESTIMATES!$C$18:$BS$290,38,FALSE)</f>
        <v>1511.1990000000001</v>
      </c>
      <c r="H79" s="22">
        <f>VLOOKUP($B79,ESTIMATES!$C$18:$BS$290,39,FALSE)</f>
        <v>1522.3969999999999</v>
      </c>
      <c r="I79" s="22">
        <f>VLOOKUP($B79,ESTIMATES!$C$18:$BS$290,40,FALSE)</f>
        <v>1536.0329999999999</v>
      </c>
      <c r="J79" s="22">
        <f>VLOOKUP($B79,ESTIMATES!$C$18:$BS$290,41,FALSE)</f>
        <v>1551.2080000000001</v>
      </c>
      <c r="K79" s="22">
        <f>VLOOKUP($B79,ESTIMATES!$C$18:$BS$290,42,FALSE)</f>
        <v>1564.192</v>
      </c>
      <c r="L79" s="22">
        <f>VLOOKUP($B79,ESTIMATES!$C$18:$BS$290,43,FALSE)</f>
        <v>1569.971</v>
      </c>
      <c r="M79" s="22">
        <f>VLOOKUP($B79,ESTIMATES!$C$18:$BS$290,44,FALSE)</f>
        <v>1565.242</v>
      </c>
      <c r="N79" s="22">
        <f>VLOOKUP($B79,ESTIMATES!$C$18:$BS$290,45,FALSE)</f>
        <v>1548.2149999999999</v>
      </c>
      <c r="O79" s="22">
        <f>VLOOKUP($B79,ESTIMATES!$C$18:$BS$290,46,FALSE)</f>
        <v>1520.81</v>
      </c>
      <c r="P79" s="22">
        <f>VLOOKUP($B79,ESTIMATES!$C$18:$BS$290,47,FALSE)</f>
        <v>1488.059</v>
      </c>
      <c r="Q79" s="22">
        <f>VLOOKUP($B79,ESTIMATES!$C$18:$BS$290,48,FALSE)</f>
        <v>1457.0930000000001</v>
      </c>
      <c r="R79" s="22">
        <f>VLOOKUP($B79,ESTIMATES!$C$18:$BS$290,49,FALSE)</f>
        <v>1433.0239999999999</v>
      </c>
      <c r="S79" s="22">
        <f>VLOOKUP($B79,ESTIMATES!$C$18:$BS$290,50,FALSE)</f>
        <v>1417.7360000000001</v>
      </c>
      <c r="T79" s="22">
        <f>VLOOKUP($B79,ESTIMATES!$C$18:$BS$290,51,FALSE)</f>
        <v>1409.674</v>
      </c>
      <c r="U79" s="22">
        <f>VLOOKUP($B79,ESTIMATES!$C$18:$BS$290,52,FALSE)</f>
        <v>1406.35</v>
      </c>
      <c r="V79" s="22">
        <f>VLOOKUP($B79,ESTIMATES!$C$18:$BS$290,53,FALSE)</f>
        <v>1403.789</v>
      </c>
      <c r="W79" s="22">
        <f>VLOOKUP($B79,ESTIMATES!$C$18:$BS$290,54,FALSE)</f>
        <v>1399.1120000000001</v>
      </c>
      <c r="X79" s="22">
        <f>VLOOKUP($B79,ESTIMATES!$C$18:$BS$290,55,FALSE)</f>
        <v>1391.729</v>
      </c>
      <c r="Y79" s="22">
        <f>VLOOKUP($B79,ESTIMATES!$C$18:$BS$290,56,FALSE)</f>
        <v>1382.732</v>
      </c>
      <c r="Z79" s="22">
        <f>VLOOKUP($B79,ESTIMATES!$C$18:$BS$290,57,FALSE)</f>
        <v>1372.9090000000001</v>
      </c>
      <c r="AA79" s="22">
        <f>VLOOKUP($B79,ESTIMATES!$C$18:$BS$290,58,FALSE)</f>
        <v>1363.5650000000001</v>
      </c>
      <c r="AB79" s="22">
        <f>VLOOKUP($B79,ESTIMATES!$C$18:$BS$290,59,FALSE)</f>
        <v>1355.6479999999999</v>
      </c>
      <c r="AC79" s="22">
        <f>VLOOKUP($B79,ESTIMATES!$C$18:$BS$290,60,FALSE)</f>
        <v>1349.297</v>
      </c>
      <c r="AD79" s="22">
        <f>VLOOKUP($B79,ESTIMATES!$C$18:$BS$290,61,FALSE)</f>
        <v>1344.0719999999999</v>
      </c>
      <c r="AE79" s="22">
        <f>VLOOKUP($B79,ESTIMATES!$C$18:$BS$290,62,FALSE)</f>
        <v>1339.712</v>
      </c>
      <c r="AF79" s="22">
        <f>VLOOKUP($B79,ESTIMATES!$C$18:$BS$290,63,FALSE)</f>
        <v>1335.83</v>
      </c>
      <c r="AG79" s="22">
        <f>VLOOKUP($B79,ESTIMATES!$C$18:$BS$290,64,FALSE)</f>
        <v>1332.1020000000001</v>
      </c>
      <c r="AH79" s="22">
        <f>VLOOKUP($B79,ESTIMATES!$C$18:$BS$290,65,FALSE)</f>
        <v>1328.4490000000001</v>
      </c>
      <c r="AI79" s="22">
        <f>VLOOKUP($B79,ESTIMATES!$C$18:$BS$290,66,FALSE)</f>
        <v>1324.934</v>
      </c>
      <c r="AJ79" s="22">
        <f>VLOOKUP($B79,ESTIMATES!$C$18:$BS$290,67,FALSE)</f>
        <v>1321.56</v>
      </c>
      <c r="AK79" s="22">
        <f>VLOOKUP($B79,ESTIMATES!$C$18:$BS$290,68,FALSE)</f>
        <v>1318.3589999999999</v>
      </c>
      <c r="AL79" s="22">
        <f>VLOOKUP($B79,ESTIMATES!$C$18:$BS$290,69,FALSE)</f>
        <v>1315.3209999999999</v>
      </c>
      <c r="AM79">
        <f>VLOOKUP($B79,'MEDIUM VARIANT'!$C$18:$AE$290,5,FALSE)</f>
        <v>1312.442</v>
      </c>
      <c r="AN79">
        <f>VLOOKUP($B79,'MEDIUM VARIANT'!$C$18:$AE$290,6,FALSE)</f>
        <v>1309.6320000000001</v>
      </c>
      <c r="AO79">
        <f>VLOOKUP($B79,'MEDIUM VARIANT'!$C$18:$AE$290,7,FALSE)</f>
        <v>1306.788</v>
      </c>
      <c r="AP79">
        <f>VLOOKUP($B79,'MEDIUM VARIANT'!$C$18:$AE$290,8,FALSE)</f>
        <v>1303.798</v>
      </c>
      <c r="AQ79">
        <f>VLOOKUP($B79,'MEDIUM VARIANT'!$C$18:$AE$290,9,FALSE)</f>
        <v>1300.559</v>
      </c>
      <c r="AR79">
        <f>VLOOKUP($B79,'MEDIUM VARIANT'!$C$18:$AE$290,10,FALSE)</f>
        <v>1297.038</v>
      </c>
      <c r="AS79">
        <f>VLOOKUP($B79,'MEDIUM VARIANT'!$C$18:$AE$290,11,FALSE)</f>
        <v>1293.2329999999999</v>
      </c>
      <c r="AT79">
        <f>VLOOKUP($B79,'MEDIUM VARIANT'!$C$18:$AE$290,12,FALSE)</f>
        <v>1289.1389999999999</v>
      </c>
      <c r="AU79">
        <f>VLOOKUP($B79,'MEDIUM VARIANT'!$C$18:$AE$290,13,FALSE)</f>
        <v>1284.758</v>
      </c>
      <c r="AV79">
        <f>VLOOKUP($B79,'MEDIUM VARIANT'!$C$18:$AE$290,14,FALSE)</f>
        <v>1280.134</v>
      </c>
      <c r="AW79">
        <f>VLOOKUP($B79,'MEDIUM VARIANT'!$C$18:$AE$290,15,FALSE)</f>
        <v>1275.23</v>
      </c>
      <c r="AX79">
        <f>VLOOKUP($B79,'MEDIUM VARIANT'!$C$18:$AE$290,16,FALSE)</f>
        <v>1270.08</v>
      </c>
      <c r="AY79">
        <f>VLOOKUP($B79,'MEDIUM VARIANT'!$C$18:$AE$290,17,FALSE)</f>
        <v>1264.7180000000001</v>
      </c>
      <c r="AZ79">
        <f>VLOOKUP($B79,'MEDIUM VARIANT'!$C$18:$AE$290,18,FALSE)</f>
        <v>1259.1990000000001</v>
      </c>
      <c r="BA79">
        <f>VLOOKUP($B79,'MEDIUM VARIANT'!$C$18:$AE$290,19,FALSE)</f>
        <v>1253.5899999999999</v>
      </c>
      <c r="BB79">
        <f>VLOOKUP($B79,'MEDIUM VARIANT'!$C$18:$AE$290,20,FALSE)</f>
        <v>1247.9069999999999</v>
      </c>
      <c r="BC79">
        <f>VLOOKUP($B79,'MEDIUM VARIANT'!$C$18:$AE$290,21,FALSE)</f>
        <v>1242.1600000000001</v>
      </c>
      <c r="BD79">
        <f>VLOOKUP($B79,'MEDIUM VARIANT'!$C$18:$AE$290,22,FALSE)</f>
        <v>1236.396</v>
      </c>
      <c r="BE79">
        <f>VLOOKUP($B79,'MEDIUM VARIANT'!$C$18:$AE$290,23,FALSE)</f>
        <v>1230.662</v>
      </c>
      <c r="BF79">
        <f>VLOOKUP($B79,'MEDIUM VARIANT'!$C$18:$AE$290,24,FALSE)</f>
        <v>1225.001</v>
      </c>
      <c r="BG79">
        <f>VLOOKUP($B79,'MEDIUM VARIANT'!$C$18:$AE$290,25,FALSE)</f>
        <v>1219.434</v>
      </c>
      <c r="BH79">
        <f>VLOOKUP($B79,'MEDIUM VARIANT'!$C$18:$AE$290,26,FALSE)</f>
        <v>1213.952</v>
      </c>
      <c r="BI79">
        <f>VLOOKUP($B79,'MEDIUM VARIANT'!$C$18:$AE$290,27,FALSE)</f>
        <v>1208.55</v>
      </c>
      <c r="BJ79">
        <f>VLOOKUP($B79,'MEDIUM VARIANT'!$C$18:$AE$290,28,FALSE)</f>
        <v>1203.2239999999999</v>
      </c>
      <c r="BK79">
        <f>VLOOKUP($B79,'MEDIUM VARIANT'!$C$18:$AE$290,29,FALSE)</f>
        <v>1197.944</v>
      </c>
      <c r="BL79">
        <f>VLOOKUP($B79,'MEDIUM VARIANT'!$C$18:$AE$290,29,FALSE)</f>
        <v>1197.944</v>
      </c>
      <c r="BM79">
        <f>VLOOKUP($B79,'MEDIUM VARIANT'!$C$18:$AE$290,29,FALSE)</f>
        <v>1197.944</v>
      </c>
      <c r="BN79">
        <f>VLOOKUP($B79,'MEDIUM VARIANT'!$C$18:$AE$290,29,FALSE)</f>
        <v>1197.944</v>
      </c>
      <c r="BO79">
        <f>VLOOKUP($B79,'MEDIUM VARIANT'!$C$18:$AE$290,29,FALSE)</f>
        <v>1197.944</v>
      </c>
      <c r="BP79">
        <f>VLOOKUP($B79,'MEDIUM VARIANT'!$C$18:$AE$290,29,FALSE)</f>
        <v>1197.944</v>
      </c>
      <c r="BQ79">
        <f>VLOOKUP($B79,'MEDIUM VARIANT'!$C$18:$AE$290,29,FALSE)</f>
        <v>1197.944</v>
      </c>
      <c r="BR79">
        <f>VLOOKUP($B79,'MEDIUM VARIANT'!$C$18:$AE$290,29,FALSE)</f>
        <v>1197.944</v>
      </c>
      <c r="BS79">
        <f>VLOOKUP($B79,'MEDIUM VARIANT'!$C$18:$AE$290,29,FALSE)</f>
        <v>1197.944</v>
      </c>
      <c r="BT79">
        <f>VLOOKUP($B79,'MEDIUM VARIANT'!$C$18:$AE$290,29,FALSE)</f>
        <v>1197.944</v>
      </c>
      <c r="BU79">
        <f>VLOOKUP($B79,'MEDIUM VARIANT'!$C$18:$AE$290,29,FALSE)</f>
        <v>1197.944</v>
      </c>
    </row>
    <row r="80" spans="1:73" ht="11.4" x14ac:dyDescent="0.2">
      <c r="A80" t="str">
        <f>VLOOKUP(B80,Codes_ISO!A$2:C$270,3,FALSE)</f>
        <v>ET</v>
      </c>
      <c r="B80" s="3" t="s">
        <v>82</v>
      </c>
      <c r="C80" s="22">
        <f>VLOOKUP($B80,ESTIMATES!$C$18:$BS$290,34,FALSE)</f>
        <v>35264.898000000001</v>
      </c>
      <c r="D80" s="22">
        <f>VLOOKUP($B80,ESTIMATES!$C$18:$BS$290,35,FALSE)</f>
        <v>36120.288</v>
      </c>
      <c r="E80" s="22">
        <f>VLOOKUP($B80,ESTIMATES!$C$18:$BS$290,36,FALSE)</f>
        <v>37136.847999999998</v>
      </c>
      <c r="F80" s="22">
        <f>VLOOKUP($B80,ESTIMATES!$C$18:$BS$290,37,FALSE)</f>
        <v>38285.883000000002</v>
      </c>
      <c r="G80" s="22">
        <f>VLOOKUP($B80,ESTIMATES!$C$18:$BS$290,38,FALSE)</f>
        <v>39518.800999999999</v>
      </c>
      <c r="H80" s="22">
        <f>VLOOKUP($B80,ESTIMATES!$C$18:$BS$290,39,FALSE)</f>
        <v>40800.343000000001</v>
      </c>
      <c r="I80" s="22">
        <f>VLOOKUP($B80,ESTIMATES!$C$18:$BS$290,40,FALSE)</f>
        <v>42120.73</v>
      </c>
      <c r="J80" s="22">
        <f>VLOOKUP($B80,ESTIMATES!$C$18:$BS$290,41,FALSE)</f>
        <v>43493.283000000003</v>
      </c>
      <c r="K80" s="22">
        <f>VLOOKUP($B80,ESTIMATES!$C$18:$BS$290,42,FALSE)</f>
        <v>44932.063999999998</v>
      </c>
      <c r="L80" s="22">
        <f>VLOOKUP($B80,ESTIMATES!$C$18:$BS$290,43,FALSE)</f>
        <v>46458.913</v>
      </c>
      <c r="M80" s="22">
        <f>VLOOKUP($B80,ESTIMATES!$C$18:$BS$290,44,FALSE)</f>
        <v>48086.516000000003</v>
      </c>
      <c r="N80" s="22">
        <f>VLOOKUP($B80,ESTIMATES!$C$18:$BS$290,45,FALSE)</f>
        <v>49821.082999999999</v>
      </c>
      <c r="O80" s="22">
        <f>VLOOKUP($B80,ESTIMATES!$C$18:$BS$290,46,FALSE)</f>
        <v>51647.767999999996</v>
      </c>
      <c r="P80" s="22">
        <f>VLOOKUP($B80,ESTIMATES!$C$18:$BS$290,47,FALSE)</f>
        <v>53532.955999999998</v>
      </c>
      <c r="Q80" s="22">
        <f>VLOOKUP($B80,ESTIMATES!$C$18:$BS$290,48,FALSE)</f>
        <v>55431.123</v>
      </c>
      <c r="R80" s="22">
        <f>VLOOKUP($B80,ESTIMATES!$C$18:$BS$290,49,FALSE)</f>
        <v>57309.88</v>
      </c>
      <c r="S80" s="22">
        <f>VLOOKUP($B80,ESTIMATES!$C$18:$BS$290,50,FALSE)</f>
        <v>59155.148000000001</v>
      </c>
      <c r="T80" s="22">
        <f>VLOOKUP($B80,ESTIMATES!$C$18:$BS$290,51,FALSE)</f>
        <v>60976.45</v>
      </c>
      <c r="U80" s="22">
        <f>VLOOKUP($B80,ESTIMATES!$C$18:$BS$290,52,FALSE)</f>
        <v>62794.150999999998</v>
      </c>
      <c r="V80" s="22">
        <f>VLOOKUP($B80,ESTIMATES!$C$18:$BS$290,53,FALSE)</f>
        <v>64640.053999999996</v>
      </c>
      <c r="W80" s="22">
        <f>VLOOKUP($B80,ESTIMATES!$C$18:$BS$290,54,FALSE)</f>
        <v>66537.331000000006</v>
      </c>
      <c r="X80" s="22">
        <f>VLOOKUP($B80,ESTIMATES!$C$18:$BS$290,55,FALSE)</f>
        <v>68492.256999999998</v>
      </c>
      <c r="Y80" s="22">
        <f>VLOOKUP($B80,ESTIMATES!$C$18:$BS$290,56,FALSE)</f>
        <v>70497.191999999995</v>
      </c>
      <c r="Z80" s="22">
        <f>VLOOKUP($B80,ESTIMATES!$C$18:$BS$290,57,FALSE)</f>
        <v>72545.144</v>
      </c>
      <c r="AA80" s="22">
        <f>VLOOKUP($B80,ESTIMATES!$C$18:$BS$290,58,FALSE)</f>
        <v>74624.404999999999</v>
      </c>
      <c r="AB80" s="22">
        <f>VLOOKUP($B80,ESTIMATES!$C$18:$BS$290,59,FALSE)</f>
        <v>76727.082999999999</v>
      </c>
      <c r="AC80" s="22">
        <f>VLOOKUP($B80,ESTIMATES!$C$18:$BS$290,60,FALSE)</f>
        <v>78850.688999999998</v>
      </c>
      <c r="AD80" s="22">
        <f>VLOOKUP($B80,ESTIMATES!$C$18:$BS$290,61,FALSE)</f>
        <v>81000.409</v>
      </c>
      <c r="AE80" s="22">
        <f>VLOOKUP($B80,ESTIMATES!$C$18:$BS$290,62,FALSE)</f>
        <v>83184.892000000007</v>
      </c>
      <c r="AF80" s="22">
        <f>VLOOKUP($B80,ESTIMATES!$C$18:$BS$290,63,FALSE)</f>
        <v>85416.252999999997</v>
      </c>
      <c r="AG80" s="22">
        <f>VLOOKUP($B80,ESTIMATES!$C$18:$BS$290,64,FALSE)</f>
        <v>87702.67</v>
      </c>
      <c r="AH80" s="22">
        <f>VLOOKUP($B80,ESTIMATES!$C$18:$BS$290,65,FALSE)</f>
        <v>90046.755999999994</v>
      </c>
      <c r="AI80" s="22">
        <f>VLOOKUP($B80,ESTIMATES!$C$18:$BS$290,66,FALSE)</f>
        <v>92444.183000000005</v>
      </c>
      <c r="AJ80" s="22">
        <f>VLOOKUP($B80,ESTIMATES!$C$18:$BS$290,67,FALSE)</f>
        <v>94887.724000000002</v>
      </c>
      <c r="AK80" s="22">
        <f>VLOOKUP($B80,ESTIMATES!$C$18:$BS$290,68,FALSE)</f>
        <v>97366.774000000005</v>
      </c>
      <c r="AL80" s="22">
        <f>VLOOKUP($B80,ESTIMATES!$C$18:$BS$290,69,FALSE)</f>
        <v>99873.032999999996</v>
      </c>
      <c r="AM80">
        <f>VLOOKUP($B80,'MEDIUM VARIANT'!$C$18:$AE$290,5,FALSE)</f>
        <v>102403.196</v>
      </c>
      <c r="AN80">
        <f>VLOOKUP($B80,'MEDIUM VARIANT'!$C$18:$AE$290,6,FALSE)</f>
        <v>104957.43799999999</v>
      </c>
      <c r="AO80">
        <f>VLOOKUP($B80,'MEDIUM VARIANT'!$C$18:$AE$290,7,FALSE)</f>
        <v>107534.882</v>
      </c>
      <c r="AP80">
        <f>VLOOKUP($B80,'MEDIUM VARIANT'!$C$18:$AE$290,8,FALSE)</f>
        <v>110135.63499999999</v>
      </c>
      <c r="AQ80">
        <f>VLOOKUP($B80,'MEDIUM VARIANT'!$C$18:$AE$290,9,FALSE)</f>
        <v>112759.07</v>
      </c>
      <c r="AR80">
        <f>VLOOKUP($B80,'MEDIUM VARIANT'!$C$18:$AE$290,10,FALSE)</f>
        <v>115403.326</v>
      </c>
      <c r="AS80">
        <f>VLOOKUP($B80,'MEDIUM VARIANT'!$C$18:$AE$290,11,FALSE)</f>
        <v>118065.22500000001</v>
      </c>
      <c r="AT80">
        <f>VLOOKUP($B80,'MEDIUM VARIANT'!$C$18:$AE$290,12,FALSE)</f>
        <v>120741.32399999999</v>
      </c>
      <c r="AU80">
        <f>VLOOKUP($B80,'MEDIUM VARIANT'!$C$18:$AE$290,13,FALSE)</f>
        <v>123427.617</v>
      </c>
      <c r="AV80">
        <f>VLOOKUP($B80,'MEDIUM VARIANT'!$C$18:$AE$290,14,FALSE)</f>
        <v>126120.682</v>
      </c>
      <c r="AW80">
        <f>VLOOKUP($B80,'MEDIUM VARIANT'!$C$18:$AE$290,15,FALSE)</f>
        <v>128817.98</v>
      </c>
      <c r="AX80">
        <f>VLOOKUP($B80,'MEDIUM VARIANT'!$C$18:$AE$290,16,FALSE)</f>
        <v>131517.867</v>
      </c>
      <c r="AY80">
        <f>VLOOKUP($B80,'MEDIUM VARIANT'!$C$18:$AE$290,17,FALSE)</f>
        <v>134218.92000000001</v>
      </c>
      <c r="AZ80">
        <f>VLOOKUP($B80,'MEDIUM VARIANT'!$C$18:$AE$290,18,FALSE)</f>
        <v>136920.10699999999</v>
      </c>
      <c r="BA80">
        <f>VLOOKUP($B80,'MEDIUM VARIANT'!$C$18:$AE$290,19,FALSE)</f>
        <v>139620.17800000001</v>
      </c>
      <c r="BB80">
        <f>VLOOKUP($B80,'MEDIUM VARIANT'!$C$18:$AE$290,20,FALSE)</f>
        <v>142317.58600000001</v>
      </c>
      <c r="BC80">
        <f>VLOOKUP($B80,'MEDIUM VARIANT'!$C$18:$AE$290,21,FALSE)</f>
        <v>145010.28200000001</v>
      </c>
      <c r="BD80">
        <f>VLOOKUP($B80,'MEDIUM VARIANT'!$C$18:$AE$290,22,FALSE)</f>
        <v>147695.897</v>
      </c>
      <c r="BE80">
        <f>VLOOKUP($B80,'MEDIUM VARIANT'!$C$18:$AE$290,23,FALSE)</f>
        <v>150371.875</v>
      </c>
      <c r="BF80">
        <f>VLOOKUP($B80,'MEDIUM VARIANT'!$C$18:$AE$290,24,FALSE)</f>
        <v>153036.024</v>
      </c>
      <c r="BG80">
        <f>VLOOKUP($B80,'MEDIUM VARIANT'!$C$18:$AE$290,25,FALSE)</f>
        <v>155686.416</v>
      </c>
      <c r="BH80">
        <f>VLOOKUP($B80,'MEDIUM VARIANT'!$C$18:$AE$290,26,FALSE)</f>
        <v>158322.00599999999</v>
      </c>
      <c r="BI80">
        <f>VLOOKUP($B80,'MEDIUM VARIANT'!$C$18:$AE$290,27,FALSE)</f>
        <v>160942.55300000001</v>
      </c>
      <c r="BJ80">
        <f>VLOOKUP($B80,'MEDIUM VARIANT'!$C$18:$AE$290,28,FALSE)</f>
        <v>163548.40400000001</v>
      </c>
      <c r="BK80">
        <f>VLOOKUP($B80,'MEDIUM VARIANT'!$C$18:$AE$290,29,FALSE)</f>
        <v>166139.39300000001</v>
      </c>
      <c r="BL80">
        <f>VLOOKUP($B80,'MEDIUM VARIANT'!$C$18:$AE$290,29,FALSE)</f>
        <v>166139.39300000001</v>
      </c>
      <c r="BM80">
        <f>VLOOKUP($B80,'MEDIUM VARIANT'!$C$18:$AE$290,29,FALSE)</f>
        <v>166139.39300000001</v>
      </c>
      <c r="BN80">
        <f>VLOOKUP($B80,'MEDIUM VARIANT'!$C$18:$AE$290,29,FALSE)</f>
        <v>166139.39300000001</v>
      </c>
      <c r="BO80">
        <f>VLOOKUP($B80,'MEDIUM VARIANT'!$C$18:$AE$290,29,FALSE)</f>
        <v>166139.39300000001</v>
      </c>
      <c r="BP80">
        <f>VLOOKUP($B80,'MEDIUM VARIANT'!$C$18:$AE$290,29,FALSE)</f>
        <v>166139.39300000001</v>
      </c>
      <c r="BQ80">
        <f>VLOOKUP($B80,'MEDIUM VARIANT'!$C$18:$AE$290,29,FALSE)</f>
        <v>166139.39300000001</v>
      </c>
      <c r="BR80">
        <f>VLOOKUP($B80,'MEDIUM VARIANT'!$C$18:$AE$290,29,FALSE)</f>
        <v>166139.39300000001</v>
      </c>
      <c r="BS80">
        <f>VLOOKUP($B80,'MEDIUM VARIANT'!$C$18:$AE$290,29,FALSE)</f>
        <v>166139.39300000001</v>
      </c>
      <c r="BT80">
        <f>VLOOKUP($B80,'MEDIUM VARIANT'!$C$18:$AE$290,29,FALSE)</f>
        <v>166139.39300000001</v>
      </c>
      <c r="BU80">
        <f>VLOOKUP($B80,'MEDIUM VARIANT'!$C$18:$AE$290,29,FALSE)</f>
        <v>166139.39300000001</v>
      </c>
    </row>
    <row r="81" spans="1:73" ht="12" hidden="1" x14ac:dyDescent="0.25">
      <c r="A81" t="str">
        <f>VLOOKUP(B81,Codes_ISO!A$2:C$270,3,FALSE)</f>
        <v/>
      </c>
      <c r="B81" s="1" t="s">
        <v>335</v>
      </c>
      <c r="C81" s="22">
        <f>VLOOKUP($B81,ESTIMATES!$C$18:$BS$290,34,FALSE)</f>
        <v>694207.33700000006</v>
      </c>
      <c r="D81" s="22">
        <f>VLOOKUP($B81,ESTIMATES!$C$18:$BS$290,35,FALSE)</f>
        <v>697140.91099999996</v>
      </c>
      <c r="E81" s="22">
        <f>VLOOKUP($B81,ESTIMATES!$C$18:$BS$290,36,FALSE)</f>
        <v>699949.75399999996</v>
      </c>
      <c r="F81" s="22">
        <f>VLOOKUP($B81,ESTIMATES!$C$18:$BS$290,37,FALSE)</f>
        <v>702689.65599999996</v>
      </c>
      <c r="G81" s="22">
        <f>VLOOKUP($B81,ESTIMATES!$C$18:$BS$290,38,FALSE)</f>
        <v>705434.11300000001</v>
      </c>
      <c r="H81" s="22">
        <f>VLOOKUP($B81,ESTIMATES!$C$18:$BS$290,39,FALSE)</f>
        <v>708226.81799999997</v>
      </c>
      <c r="I81" s="22">
        <f>VLOOKUP($B81,ESTIMATES!$C$18:$BS$290,40,FALSE)</f>
        <v>711091.02800000005</v>
      </c>
      <c r="J81" s="22">
        <f>VLOOKUP($B81,ESTIMATES!$C$18:$BS$290,41,FALSE)</f>
        <v>713985.201</v>
      </c>
      <c r="K81" s="22">
        <f>VLOOKUP($B81,ESTIMATES!$C$18:$BS$290,42,FALSE)</f>
        <v>716806.50899999996</v>
      </c>
      <c r="L81" s="22">
        <f>VLOOKUP($B81,ESTIMATES!$C$18:$BS$290,43,FALSE)</f>
        <v>719413.06599999999</v>
      </c>
      <c r="M81" s="22">
        <f>VLOOKUP($B81,ESTIMATES!$C$18:$BS$290,44,FALSE)</f>
        <v>721698.58700000006</v>
      </c>
      <c r="N81" s="22">
        <f>VLOOKUP($B81,ESTIMATES!$C$18:$BS$290,45,FALSE)</f>
        <v>723653.72499999998</v>
      </c>
      <c r="O81" s="22">
        <f>VLOOKUP($B81,ESTIMATES!$C$18:$BS$290,46,FALSE)</f>
        <v>725300.09100000001</v>
      </c>
      <c r="P81" s="22">
        <f>VLOOKUP($B81,ESTIMATES!$C$18:$BS$290,47,FALSE)</f>
        <v>726604.11800000002</v>
      </c>
      <c r="Q81" s="22">
        <f>VLOOKUP($B81,ESTIMATES!$C$18:$BS$290,48,FALSE)</f>
        <v>727533.92299999995</v>
      </c>
      <c r="R81" s="22">
        <f>VLOOKUP($B81,ESTIMATES!$C$18:$BS$290,49,FALSE)</f>
        <v>728084.59299999999</v>
      </c>
      <c r="S81" s="22">
        <f>VLOOKUP($B81,ESTIMATES!$C$18:$BS$290,50,FALSE)</f>
        <v>728232.51</v>
      </c>
      <c r="T81" s="22">
        <f>VLOOKUP($B81,ESTIMATES!$C$18:$BS$290,51,FALSE)</f>
        <v>728031.01599999995</v>
      </c>
      <c r="U81" s="22">
        <f>VLOOKUP($B81,ESTIMATES!$C$18:$BS$290,52,FALSE)</f>
        <v>727650.06</v>
      </c>
      <c r="V81" s="22">
        <f>VLOOKUP($B81,ESTIMATES!$C$18:$BS$290,53,FALSE)</f>
        <v>727316.73300000001</v>
      </c>
      <c r="W81" s="22">
        <f>VLOOKUP($B81,ESTIMATES!$C$18:$BS$290,54,FALSE)</f>
        <v>727200.93900000001</v>
      </c>
      <c r="X81" s="22">
        <f>VLOOKUP($B81,ESTIMATES!$C$18:$BS$290,55,FALSE)</f>
        <v>727354.723</v>
      </c>
      <c r="Y81" s="22">
        <f>VLOOKUP($B81,ESTIMATES!$C$18:$BS$290,56,FALSE)</f>
        <v>727754.272</v>
      </c>
      <c r="Z81" s="22">
        <f>VLOOKUP($B81,ESTIMATES!$C$18:$BS$290,57,FALSE)</f>
        <v>728396.63300000003</v>
      </c>
      <c r="AA81" s="22">
        <f>VLOOKUP($B81,ESTIMATES!$C$18:$BS$290,58,FALSE)</f>
        <v>729252.505</v>
      </c>
      <c r="AB81" s="22">
        <f>VLOOKUP($B81,ESTIMATES!$C$18:$BS$290,59,FALSE)</f>
        <v>730289.68200000003</v>
      </c>
      <c r="AC81" s="22">
        <f>VLOOKUP($B81,ESTIMATES!$C$18:$BS$290,60,FALSE)</f>
        <v>731530.90899999999</v>
      </c>
      <c r="AD81" s="22">
        <f>VLOOKUP($B81,ESTIMATES!$C$18:$BS$290,61,FALSE)</f>
        <v>732963.75600000005</v>
      </c>
      <c r="AE81" s="22">
        <f>VLOOKUP($B81,ESTIMATES!$C$18:$BS$290,62,FALSE)</f>
        <v>734474.49</v>
      </c>
      <c r="AF81" s="22">
        <f>VLOOKUP($B81,ESTIMATES!$C$18:$BS$290,63,FALSE)</f>
        <v>735911.17500000005</v>
      </c>
      <c r="AG81" s="22">
        <f>VLOOKUP($B81,ESTIMATES!$C$18:$BS$290,64,FALSE)</f>
        <v>737163.58</v>
      </c>
      <c r="AH81" s="22">
        <f>VLOOKUP($B81,ESTIMATES!$C$18:$BS$290,65,FALSE)</f>
        <v>738177.804</v>
      </c>
      <c r="AI81" s="22">
        <f>VLOOKUP($B81,ESTIMATES!$C$18:$BS$290,66,FALSE)</f>
        <v>738976.54200000002</v>
      </c>
      <c r="AJ81" s="22">
        <f>VLOOKUP($B81,ESTIMATES!$C$18:$BS$290,67,FALSE)</f>
        <v>739621.18200000003</v>
      </c>
      <c r="AK81" s="22">
        <f>VLOOKUP($B81,ESTIMATES!$C$18:$BS$290,68,FALSE)</f>
        <v>740210.73</v>
      </c>
      <c r="AL81" s="22">
        <f>VLOOKUP($B81,ESTIMATES!$C$18:$BS$290,69,FALSE)</f>
        <v>740813.95900000003</v>
      </c>
      <c r="AM81">
        <f>VLOOKUP($B81,'MEDIUM VARIANT'!$C$18:$AE$290,5,FALSE)</f>
        <v>741447.15800000005</v>
      </c>
      <c r="AN81">
        <f>VLOOKUP($B81,'MEDIUM VARIANT'!$C$18:$AE$290,6,FALSE)</f>
        <v>742073.853</v>
      </c>
      <c r="AO81">
        <f>VLOOKUP($B81,'MEDIUM VARIANT'!$C$18:$AE$290,7,FALSE)</f>
        <v>742648.01</v>
      </c>
      <c r="AP81">
        <f>VLOOKUP($B81,'MEDIUM VARIANT'!$C$18:$AE$290,8,FALSE)</f>
        <v>743102.6</v>
      </c>
      <c r="AQ81">
        <f>VLOOKUP($B81,'MEDIUM VARIANT'!$C$18:$AE$290,9,FALSE)</f>
        <v>743390.04500000004</v>
      </c>
      <c r="AR81">
        <f>VLOOKUP($B81,'MEDIUM VARIANT'!$C$18:$AE$290,10,FALSE)</f>
        <v>743496.12300000002</v>
      </c>
      <c r="AS81">
        <f>VLOOKUP($B81,'MEDIUM VARIANT'!$C$18:$AE$290,11,FALSE)</f>
        <v>743438.071</v>
      </c>
      <c r="AT81">
        <f>VLOOKUP($B81,'MEDIUM VARIANT'!$C$18:$AE$290,12,FALSE)</f>
        <v>743238.04399999999</v>
      </c>
      <c r="AU81">
        <f>VLOOKUP($B81,'MEDIUM VARIANT'!$C$18:$AE$290,13,FALSE)</f>
        <v>742931.10800000001</v>
      </c>
      <c r="AV81">
        <f>VLOOKUP($B81,'MEDIUM VARIANT'!$C$18:$AE$290,14,FALSE)</f>
        <v>742543.94299999997</v>
      </c>
      <c r="AW81">
        <f>VLOOKUP($B81,'MEDIUM VARIANT'!$C$18:$AE$290,15,FALSE)</f>
        <v>742084.45499999996</v>
      </c>
      <c r="AX81">
        <f>VLOOKUP($B81,'MEDIUM VARIANT'!$C$18:$AE$290,16,FALSE)</f>
        <v>741547.81099999999</v>
      </c>
      <c r="AY81">
        <f>VLOOKUP($B81,'MEDIUM VARIANT'!$C$18:$AE$290,17,FALSE)</f>
        <v>740933.049</v>
      </c>
      <c r="AZ81">
        <f>VLOOKUP($B81,'MEDIUM VARIANT'!$C$18:$AE$290,18,FALSE)</f>
        <v>740236.03799999994</v>
      </c>
      <c r="BA81">
        <f>VLOOKUP($B81,'MEDIUM VARIANT'!$C$18:$AE$290,19,FALSE)</f>
        <v>739455.61800000002</v>
      </c>
      <c r="BB81">
        <f>VLOOKUP($B81,'MEDIUM VARIANT'!$C$18:$AE$290,20,FALSE)</f>
        <v>738594.64899999998</v>
      </c>
      <c r="BC81">
        <f>VLOOKUP($B81,'MEDIUM VARIANT'!$C$18:$AE$290,21,FALSE)</f>
        <v>737662.13300000003</v>
      </c>
      <c r="BD81">
        <f>VLOOKUP($B81,'MEDIUM VARIANT'!$C$18:$AE$290,22,FALSE)</f>
        <v>736669.55799999996</v>
      </c>
      <c r="BE81">
        <f>VLOOKUP($B81,'MEDIUM VARIANT'!$C$18:$AE$290,23,FALSE)</f>
        <v>735631.39899999998</v>
      </c>
      <c r="BF81">
        <f>VLOOKUP($B81,'MEDIUM VARIANT'!$C$18:$AE$290,24,FALSE)</f>
        <v>734559.25899999996</v>
      </c>
      <c r="BG81">
        <f>VLOOKUP($B81,'MEDIUM VARIANT'!$C$18:$AE$290,25,FALSE)</f>
        <v>733458.05900000001</v>
      </c>
      <c r="BH81">
        <f>VLOOKUP($B81,'MEDIUM VARIANT'!$C$18:$AE$290,26,FALSE)</f>
        <v>732329.79</v>
      </c>
      <c r="BI81">
        <f>VLOOKUP($B81,'MEDIUM VARIANT'!$C$18:$AE$290,27,FALSE)</f>
        <v>731178.88800000004</v>
      </c>
      <c r="BJ81">
        <f>VLOOKUP($B81,'MEDIUM VARIANT'!$C$18:$AE$290,28,FALSE)</f>
        <v>730009.26100000006</v>
      </c>
      <c r="BK81">
        <f>VLOOKUP($B81,'MEDIUM VARIANT'!$C$18:$AE$290,29,FALSE)</f>
        <v>728823.37300000002</v>
      </c>
      <c r="BL81">
        <f>VLOOKUP($B81,'MEDIUM VARIANT'!$C$18:$AE$290,29,FALSE)</f>
        <v>728823.37300000002</v>
      </c>
      <c r="BM81">
        <f>VLOOKUP($B81,'MEDIUM VARIANT'!$C$18:$AE$290,29,FALSE)</f>
        <v>728823.37300000002</v>
      </c>
      <c r="BN81">
        <f>VLOOKUP($B81,'MEDIUM VARIANT'!$C$18:$AE$290,29,FALSE)</f>
        <v>728823.37300000002</v>
      </c>
      <c r="BO81">
        <f>VLOOKUP($B81,'MEDIUM VARIANT'!$C$18:$AE$290,29,FALSE)</f>
        <v>728823.37300000002</v>
      </c>
      <c r="BP81">
        <f>VLOOKUP($B81,'MEDIUM VARIANT'!$C$18:$AE$290,29,FALSE)</f>
        <v>728823.37300000002</v>
      </c>
      <c r="BQ81">
        <f>VLOOKUP($B81,'MEDIUM VARIANT'!$C$18:$AE$290,29,FALSE)</f>
        <v>728823.37300000002</v>
      </c>
      <c r="BR81">
        <f>VLOOKUP($B81,'MEDIUM VARIANT'!$C$18:$AE$290,29,FALSE)</f>
        <v>728823.37300000002</v>
      </c>
      <c r="BS81">
        <f>VLOOKUP($B81,'MEDIUM VARIANT'!$C$18:$AE$290,29,FALSE)</f>
        <v>728823.37300000002</v>
      </c>
      <c r="BT81">
        <f>VLOOKUP($B81,'MEDIUM VARIANT'!$C$18:$AE$290,29,FALSE)</f>
        <v>728823.37300000002</v>
      </c>
      <c r="BU81">
        <f>VLOOKUP($B81,'MEDIUM VARIANT'!$C$18:$AE$290,29,FALSE)</f>
        <v>728823.37300000002</v>
      </c>
    </row>
    <row r="82" spans="1:73" ht="11.4" hidden="1" x14ac:dyDescent="0.2">
      <c r="A82" t="str">
        <f>VLOOKUP(B82,Codes_ISO!A$2:C$270,3,FALSE)</f>
        <v/>
      </c>
      <c r="B82" s="3" t="s">
        <v>212</v>
      </c>
      <c r="C82" s="22">
        <f>VLOOKUP($B82,ESTIMATES!$C$18:$BS$290,34,FALSE)</f>
        <v>43.514000000000003</v>
      </c>
      <c r="D82" s="22">
        <f>VLOOKUP($B82,ESTIMATES!$C$18:$BS$290,35,FALSE)</f>
        <v>43.917000000000002</v>
      </c>
      <c r="E82" s="22">
        <f>VLOOKUP($B82,ESTIMATES!$C$18:$BS$290,36,FALSE)</f>
        <v>44.307000000000002</v>
      </c>
      <c r="F82" s="22">
        <f>VLOOKUP($B82,ESTIMATES!$C$18:$BS$290,37,FALSE)</f>
        <v>44.7</v>
      </c>
      <c r="G82" s="22">
        <f>VLOOKUP($B82,ESTIMATES!$C$18:$BS$290,38,FALSE)</f>
        <v>45.122</v>
      </c>
      <c r="H82" s="22">
        <f>VLOOKUP($B82,ESTIMATES!$C$18:$BS$290,39,FALSE)</f>
        <v>45.573</v>
      </c>
      <c r="I82" s="22">
        <f>VLOOKUP($B82,ESTIMATES!$C$18:$BS$290,40,FALSE)</f>
        <v>46.076999999999998</v>
      </c>
      <c r="J82" s="22">
        <f>VLOOKUP($B82,ESTIMATES!$C$18:$BS$290,41,FALSE)</f>
        <v>46.621000000000002</v>
      </c>
      <c r="K82" s="22">
        <f>VLOOKUP($B82,ESTIMATES!$C$18:$BS$290,42,FALSE)</f>
        <v>47.116999999999997</v>
      </c>
      <c r="L82" s="22">
        <f>VLOOKUP($B82,ESTIMATES!$C$18:$BS$290,43,FALSE)</f>
        <v>47.466000000000001</v>
      </c>
      <c r="M82" s="22">
        <f>VLOOKUP($B82,ESTIMATES!$C$18:$BS$290,44,FALSE)</f>
        <v>47.594000000000001</v>
      </c>
      <c r="N82" s="22">
        <f>VLOOKUP($B82,ESTIMATES!$C$18:$BS$290,45,FALSE)</f>
        <v>47.457000000000001</v>
      </c>
      <c r="O82" s="22">
        <f>VLOOKUP($B82,ESTIMATES!$C$18:$BS$290,46,FALSE)</f>
        <v>47.100999999999999</v>
      </c>
      <c r="P82" s="22">
        <f>VLOOKUP($B82,ESTIMATES!$C$18:$BS$290,47,FALSE)</f>
        <v>46.64</v>
      </c>
      <c r="Q82" s="22">
        <f>VLOOKUP($B82,ESTIMATES!$C$18:$BS$290,48,FALSE)</f>
        <v>46.25</v>
      </c>
      <c r="R82" s="22">
        <f>VLOOKUP($B82,ESTIMATES!$C$18:$BS$290,49,FALSE)</f>
        <v>46.04</v>
      </c>
      <c r="S82" s="22">
        <f>VLOOKUP($B82,ESTIMATES!$C$18:$BS$290,50,FALSE)</f>
        <v>46.058</v>
      </c>
      <c r="T82" s="22">
        <f>VLOOKUP($B82,ESTIMATES!$C$18:$BS$290,51,FALSE)</f>
        <v>46.250999999999998</v>
      </c>
      <c r="U82" s="22">
        <f>VLOOKUP($B82,ESTIMATES!$C$18:$BS$290,52,FALSE)</f>
        <v>46.58</v>
      </c>
      <c r="V82" s="22">
        <f>VLOOKUP($B82,ESTIMATES!$C$18:$BS$290,53,FALSE)</f>
        <v>46.936999999999998</v>
      </c>
      <c r="W82" s="22">
        <f>VLOOKUP($B82,ESTIMATES!$C$18:$BS$290,54,FALSE)</f>
        <v>47.258000000000003</v>
      </c>
      <c r="X82" s="22">
        <f>VLOOKUP($B82,ESTIMATES!$C$18:$BS$290,55,FALSE)</f>
        <v>47.526000000000003</v>
      </c>
      <c r="Y82" s="22">
        <f>VLOOKUP($B82,ESTIMATES!$C$18:$BS$290,56,FALSE)</f>
        <v>47.768999999999998</v>
      </c>
      <c r="Z82" s="22">
        <f>VLOOKUP($B82,ESTIMATES!$C$18:$BS$290,57,FALSE)</f>
        <v>47.973999999999997</v>
      </c>
      <c r="AA82" s="22">
        <f>VLOOKUP($B82,ESTIMATES!$C$18:$BS$290,58,FALSE)</f>
        <v>48.143000000000001</v>
      </c>
      <c r="AB82" s="22">
        <f>VLOOKUP($B82,ESTIMATES!$C$18:$BS$290,59,FALSE)</f>
        <v>48.284999999999997</v>
      </c>
      <c r="AC82" s="22">
        <f>VLOOKUP($B82,ESTIMATES!$C$18:$BS$290,60,FALSE)</f>
        <v>48.383000000000003</v>
      </c>
      <c r="AD82" s="22">
        <f>VLOOKUP($B82,ESTIMATES!$C$18:$BS$290,61,FALSE)</f>
        <v>48.448</v>
      </c>
      <c r="AE82" s="22">
        <f>VLOOKUP($B82,ESTIMATES!$C$18:$BS$290,62,FALSE)</f>
        <v>48.484999999999999</v>
      </c>
      <c r="AF82" s="22">
        <f>VLOOKUP($B82,ESTIMATES!$C$18:$BS$290,63,FALSE)</f>
        <v>48.517000000000003</v>
      </c>
      <c r="AG82" s="22">
        <f>VLOOKUP($B82,ESTIMATES!$C$18:$BS$290,64,FALSE)</f>
        <v>48.55</v>
      </c>
      <c r="AH82" s="22">
        <f>VLOOKUP($B82,ESTIMATES!$C$18:$BS$290,65,FALSE)</f>
        <v>48.607999999999997</v>
      </c>
      <c r="AI82" s="22">
        <f>VLOOKUP($B82,ESTIMATES!$C$18:$BS$290,66,FALSE)</f>
        <v>48.665999999999997</v>
      </c>
      <c r="AJ82" s="22">
        <f>VLOOKUP($B82,ESTIMATES!$C$18:$BS$290,67,FALSE)</f>
        <v>48.747</v>
      </c>
      <c r="AK82" s="22">
        <f>VLOOKUP($B82,ESTIMATES!$C$18:$BS$290,68,FALSE)</f>
        <v>48.841999999999999</v>
      </c>
      <c r="AL82" s="22">
        <f>VLOOKUP($B82,ESTIMATES!$C$18:$BS$290,69,FALSE)</f>
        <v>48.965000000000003</v>
      </c>
      <c r="AM82">
        <f>VLOOKUP($B82,'MEDIUM VARIANT'!$C$18:$AE$290,5,FALSE)</f>
        <v>49.116999999999997</v>
      </c>
      <c r="AN82">
        <f>VLOOKUP($B82,'MEDIUM VARIANT'!$C$18:$AE$290,6,FALSE)</f>
        <v>49.29</v>
      </c>
      <c r="AO82">
        <f>VLOOKUP($B82,'MEDIUM VARIANT'!$C$18:$AE$290,7,FALSE)</f>
        <v>49.488999999999997</v>
      </c>
      <c r="AP82">
        <f>VLOOKUP($B82,'MEDIUM VARIANT'!$C$18:$AE$290,8,FALSE)</f>
        <v>49.692</v>
      </c>
      <c r="AQ82">
        <f>VLOOKUP($B82,'MEDIUM VARIANT'!$C$18:$AE$290,9,FALSE)</f>
        <v>49.896000000000001</v>
      </c>
      <c r="AR82">
        <f>VLOOKUP($B82,'MEDIUM VARIANT'!$C$18:$AE$290,10,FALSE)</f>
        <v>50.103000000000002</v>
      </c>
      <c r="AS82">
        <f>VLOOKUP($B82,'MEDIUM VARIANT'!$C$18:$AE$290,11,FALSE)</f>
        <v>50.304000000000002</v>
      </c>
      <c r="AT82">
        <f>VLOOKUP($B82,'MEDIUM VARIANT'!$C$18:$AE$290,12,FALSE)</f>
        <v>50.506999999999998</v>
      </c>
      <c r="AU82">
        <f>VLOOKUP($B82,'MEDIUM VARIANT'!$C$18:$AE$290,13,FALSE)</f>
        <v>50.715000000000003</v>
      </c>
      <c r="AV82">
        <f>VLOOKUP($B82,'MEDIUM VARIANT'!$C$18:$AE$290,14,FALSE)</f>
        <v>50.932000000000002</v>
      </c>
      <c r="AW82">
        <f>VLOOKUP($B82,'MEDIUM VARIANT'!$C$18:$AE$290,15,FALSE)</f>
        <v>51.151000000000003</v>
      </c>
      <c r="AX82">
        <f>VLOOKUP($B82,'MEDIUM VARIANT'!$C$18:$AE$290,16,FALSE)</f>
        <v>51.383000000000003</v>
      </c>
      <c r="AY82">
        <f>VLOOKUP($B82,'MEDIUM VARIANT'!$C$18:$AE$290,17,FALSE)</f>
        <v>51.607999999999997</v>
      </c>
      <c r="AZ82">
        <f>VLOOKUP($B82,'MEDIUM VARIANT'!$C$18:$AE$290,18,FALSE)</f>
        <v>51.841000000000001</v>
      </c>
      <c r="BA82">
        <f>VLOOKUP($B82,'MEDIUM VARIANT'!$C$18:$AE$290,19,FALSE)</f>
        <v>52.067</v>
      </c>
      <c r="BB82">
        <f>VLOOKUP($B82,'MEDIUM VARIANT'!$C$18:$AE$290,20,FALSE)</f>
        <v>52.295999999999999</v>
      </c>
      <c r="BC82">
        <f>VLOOKUP($B82,'MEDIUM VARIANT'!$C$18:$AE$290,21,FALSE)</f>
        <v>52.524999999999999</v>
      </c>
      <c r="BD82">
        <f>VLOOKUP($B82,'MEDIUM VARIANT'!$C$18:$AE$290,22,FALSE)</f>
        <v>52.744999999999997</v>
      </c>
      <c r="BE82">
        <f>VLOOKUP($B82,'MEDIUM VARIANT'!$C$18:$AE$290,23,FALSE)</f>
        <v>52.963999999999999</v>
      </c>
      <c r="BF82">
        <f>VLOOKUP($B82,'MEDIUM VARIANT'!$C$18:$AE$290,24,FALSE)</f>
        <v>53.165999999999997</v>
      </c>
      <c r="BG82">
        <f>VLOOKUP($B82,'MEDIUM VARIANT'!$C$18:$AE$290,25,FALSE)</f>
        <v>53.360999999999997</v>
      </c>
      <c r="BH82">
        <f>VLOOKUP($B82,'MEDIUM VARIANT'!$C$18:$AE$290,26,FALSE)</f>
        <v>53.542000000000002</v>
      </c>
      <c r="BI82">
        <f>VLOOKUP($B82,'MEDIUM VARIANT'!$C$18:$AE$290,27,FALSE)</f>
        <v>53.715000000000003</v>
      </c>
      <c r="BJ82">
        <f>VLOOKUP($B82,'MEDIUM VARIANT'!$C$18:$AE$290,28,FALSE)</f>
        <v>53.881</v>
      </c>
      <c r="BK82">
        <f>VLOOKUP($B82,'MEDIUM VARIANT'!$C$18:$AE$290,29,FALSE)</f>
        <v>54.026000000000003</v>
      </c>
      <c r="BL82">
        <f>VLOOKUP($B82,'MEDIUM VARIANT'!$C$18:$AE$290,29,FALSE)</f>
        <v>54.026000000000003</v>
      </c>
      <c r="BM82">
        <f>VLOOKUP($B82,'MEDIUM VARIANT'!$C$18:$AE$290,29,FALSE)</f>
        <v>54.026000000000003</v>
      </c>
      <c r="BN82">
        <f>VLOOKUP($B82,'MEDIUM VARIANT'!$C$18:$AE$290,29,FALSE)</f>
        <v>54.026000000000003</v>
      </c>
      <c r="BO82">
        <f>VLOOKUP($B82,'MEDIUM VARIANT'!$C$18:$AE$290,29,FALSE)</f>
        <v>54.026000000000003</v>
      </c>
      <c r="BP82">
        <f>VLOOKUP($B82,'MEDIUM VARIANT'!$C$18:$AE$290,29,FALSE)</f>
        <v>54.026000000000003</v>
      </c>
      <c r="BQ82">
        <f>VLOOKUP($B82,'MEDIUM VARIANT'!$C$18:$AE$290,29,FALSE)</f>
        <v>54.026000000000003</v>
      </c>
      <c r="BR82">
        <f>VLOOKUP($B82,'MEDIUM VARIANT'!$C$18:$AE$290,29,FALSE)</f>
        <v>54.026000000000003</v>
      </c>
      <c r="BS82">
        <f>VLOOKUP($B82,'MEDIUM VARIANT'!$C$18:$AE$290,29,FALSE)</f>
        <v>54.026000000000003</v>
      </c>
      <c r="BT82">
        <f>VLOOKUP($B82,'MEDIUM VARIANT'!$C$18:$AE$290,29,FALSE)</f>
        <v>54.026000000000003</v>
      </c>
      <c r="BU82">
        <f>VLOOKUP($B82,'MEDIUM VARIANT'!$C$18:$AE$290,29,FALSE)</f>
        <v>54.026000000000003</v>
      </c>
    </row>
    <row r="83" spans="1:73" ht="11.4" hidden="1" x14ac:dyDescent="0.2">
      <c r="A83" t="str">
        <f>VLOOKUP(B83,Codes_ISO!A$2:C$270,3,FALSE)</f>
        <v/>
      </c>
      <c r="B83" s="3" t="s">
        <v>292</v>
      </c>
      <c r="C83" s="22">
        <f>VLOOKUP($B83,ESTIMATES!$C$18:$BS$290,34,FALSE)</f>
        <v>1.8480000000000001</v>
      </c>
      <c r="D83" s="22">
        <f>VLOOKUP($B83,ESTIMATES!$C$18:$BS$290,35,FALSE)</f>
        <v>1.853</v>
      </c>
      <c r="E83" s="22">
        <f>VLOOKUP($B83,ESTIMATES!$C$18:$BS$290,36,FALSE)</f>
        <v>1.843</v>
      </c>
      <c r="F83" s="22">
        <f>VLOOKUP($B83,ESTIMATES!$C$18:$BS$290,37,FALSE)</f>
        <v>1.847</v>
      </c>
      <c r="G83" s="22">
        <f>VLOOKUP($B83,ESTIMATES!$C$18:$BS$290,38,FALSE)</f>
        <v>1.85</v>
      </c>
      <c r="H83" s="22">
        <f>VLOOKUP($B83,ESTIMATES!$C$18:$BS$290,39,FALSE)</f>
        <v>1.855</v>
      </c>
      <c r="I83" s="22">
        <f>VLOOKUP($B83,ESTIMATES!$C$18:$BS$290,40,FALSE)</f>
        <v>1.865</v>
      </c>
      <c r="J83" s="22">
        <f>VLOOKUP($B83,ESTIMATES!$C$18:$BS$290,41,FALSE)</f>
        <v>1.881</v>
      </c>
      <c r="K83" s="22">
        <f>VLOOKUP($B83,ESTIMATES!$C$18:$BS$290,42,FALSE)</f>
        <v>1.9059999999999999</v>
      </c>
      <c r="L83" s="22">
        <f>VLOOKUP($B83,ESTIMATES!$C$18:$BS$290,43,FALSE)</f>
        <v>1.9410000000000001</v>
      </c>
      <c r="M83" s="22">
        <f>VLOOKUP($B83,ESTIMATES!$C$18:$BS$290,44,FALSE)</f>
        <v>1.9890000000000001</v>
      </c>
      <c r="N83" s="22">
        <f>VLOOKUP($B83,ESTIMATES!$C$18:$BS$290,45,FALSE)</f>
        <v>2.0630000000000002</v>
      </c>
      <c r="O83" s="22">
        <f>VLOOKUP($B83,ESTIMATES!$C$18:$BS$290,46,FALSE)</f>
        <v>2.1419999999999999</v>
      </c>
      <c r="P83" s="22">
        <f>VLOOKUP($B83,ESTIMATES!$C$18:$BS$290,47,FALSE)</f>
        <v>2.2360000000000002</v>
      </c>
      <c r="Q83" s="22">
        <f>VLOOKUP($B83,ESTIMATES!$C$18:$BS$290,48,FALSE)</f>
        <v>2.3330000000000002</v>
      </c>
      <c r="R83" s="22">
        <f>VLOOKUP($B83,ESTIMATES!$C$18:$BS$290,49,FALSE)</f>
        <v>2.4350000000000001</v>
      </c>
      <c r="S83" s="22">
        <f>VLOOKUP($B83,ESTIMATES!$C$18:$BS$290,50,FALSE)</f>
        <v>2.5379999999999998</v>
      </c>
      <c r="T83" s="22">
        <f>VLOOKUP($B83,ESTIMATES!$C$18:$BS$290,51,FALSE)</f>
        <v>2.637</v>
      </c>
      <c r="U83" s="22">
        <f>VLOOKUP($B83,ESTIMATES!$C$18:$BS$290,52,FALSE)</f>
        <v>2.7360000000000002</v>
      </c>
      <c r="V83" s="22">
        <f>VLOOKUP($B83,ESTIMATES!$C$18:$BS$290,53,FALSE)</f>
        <v>2.8149999999999999</v>
      </c>
      <c r="W83" s="22">
        <f>VLOOKUP($B83,ESTIMATES!$C$18:$BS$290,54,FALSE)</f>
        <v>2.8820000000000001</v>
      </c>
      <c r="X83" s="22">
        <f>VLOOKUP($B83,ESTIMATES!$C$18:$BS$290,55,FALSE)</f>
        <v>2.9239999999999999</v>
      </c>
      <c r="Y83" s="22">
        <f>VLOOKUP($B83,ESTIMATES!$C$18:$BS$290,56,FALSE)</f>
        <v>2.9470000000000001</v>
      </c>
      <c r="Z83" s="22">
        <f>VLOOKUP($B83,ESTIMATES!$C$18:$BS$290,57,FALSE)</f>
        <v>2.9510000000000001</v>
      </c>
      <c r="AA83" s="22">
        <f>VLOOKUP($B83,ESTIMATES!$C$18:$BS$290,58,FALSE)</f>
        <v>2.9540000000000002</v>
      </c>
      <c r="AB83" s="22">
        <f>VLOOKUP($B83,ESTIMATES!$C$18:$BS$290,59,FALSE)</f>
        <v>2.9390000000000001</v>
      </c>
      <c r="AC83" s="22">
        <f>VLOOKUP($B83,ESTIMATES!$C$18:$BS$290,60,FALSE)</f>
        <v>2.9209999999999998</v>
      </c>
      <c r="AD83" s="22">
        <f>VLOOKUP($B83,ESTIMATES!$C$18:$BS$290,61,FALSE)</f>
        <v>2.907</v>
      </c>
      <c r="AE83" s="22">
        <f>VLOOKUP($B83,ESTIMATES!$C$18:$BS$290,62,FALSE)</f>
        <v>2.8849999999999998</v>
      </c>
      <c r="AF83" s="22">
        <f>VLOOKUP($B83,ESTIMATES!$C$18:$BS$290,63,FALSE)</f>
        <v>2.867</v>
      </c>
      <c r="AG83" s="22">
        <f>VLOOKUP($B83,ESTIMATES!$C$18:$BS$290,64,FALSE)</f>
        <v>2.8519999999999999</v>
      </c>
      <c r="AH83" s="22">
        <f>VLOOKUP($B83,ESTIMATES!$C$18:$BS$290,65,FALSE)</f>
        <v>2.8559999999999999</v>
      </c>
      <c r="AI83" s="22">
        <f>VLOOKUP($B83,ESTIMATES!$C$18:$BS$290,66,FALSE)</f>
        <v>2.8580000000000001</v>
      </c>
      <c r="AJ83" s="22">
        <f>VLOOKUP($B83,ESTIMATES!$C$18:$BS$290,67,FALSE)</f>
        <v>2.87</v>
      </c>
      <c r="AK83" s="22">
        <f>VLOOKUP($B83,ESTIMATES!$C$18:$BS$290,68,FALSE)</f>
        <v>2.887</v>
      </c>
      <c r="AL83" s="22">
        <f>VLOOKUP($B83,ESTIMATES!$C$18:$BS$290,69,FALSE)</f>
        <v>2.8980000000000001</v>
      </c>
      <c r="AM83">
        <f>VLOOKUP($B83,'MEDIUM VARIANT'!$C$18:$AE$290,5,FALSE)</f>
        <v>2.91</v>
      </c>
      <c r="AN83">
        <f>VLOOKUP($B83,'MEDIUM VARIANT'!$C$18:$AE$290,6,FALSE)</f>
        <v>2.91</v>
      </c>
      <c r="AO83">
        <f>VLOOKUP($B83,'MEDIUM VARIANT'!$C$18:$AE$290,7,FALSE)</f>
        <v>2.9220000000000002</v>
      </c>
      <c r="AP83">
        <f>VLOOKUP($B83,'MEDIUM VARIANT'!$C$18:$AE$290,8,FALSE)</f>
        <v>2.9209999999999998</v>
      </c>
      <c r="AQ83">
        <f>VLOOKUP($B83,'MEDIUM VARIANT'!$C$18:$AE$290,9,FALSE)</f>
        <v>2.9249999999999998</v>
      </c>
      <c r="AR83">
        <f>VLOOKUP($B83,'MEDIUM VARIANT'!$C$18:$AE$290,10,FALSE)</f>
        <v>2.9260000000000002</v>
      </c>
      <c r="AS83">
        <f>VLOOKUP($B83,'MEDIUM VARIANT'!$C$18:$AE$290,11,FALSE)</f>
        <v>2.9279999999999999</v>
      </c>
      <c r="AT83">
        <f>VLOOKUP($B83,'MEDIUM VARIANT'!$C$18:$AE$290,12,FALSE)</f>
        <v>2.9289999999999998</v>
      </c>
      <c r="AU83">
        <f>VLOOKUP($B83,'MEDIUM VARIANT'!$C$18:$AE$290,13,FALSE)</f>
        <v>2.9340000000000002</v>
      </c>
      <c r="AV83">
        <f>VLOOKUP($B83,'MEDIUM VARIANT'!$C$18:$AE$290,14,FALSE)</f>
        <v>2.9319999999999999</v>
      </c>
      <c r="AW83">
        <f>VLOOKUP($B83,'MEDIUM VARIANT'!$C$18:$AE$290,15,FALSE)</f>
        <v>2.9329999999999998</v>
      </c>
      <c r="AX83">
        <f>VLOOKUP($B83,'MEDIUM VARIANT'!$C$18:$AE$290,16,FALSE)</f>
        <v>2.9340000000000002</v>
      </c>
      <c r="AY83">
        <f>VLOOKUP($B83,'MEDIUM VARIANT'!$C$18:$AE$290,17,FALSE)</f>
        <v>2.931</v>
      </c>
      <c r="AZ83">
        <f>VLOOKUP($B83,'MEDIUM VARIANT'!$C$18:$AE$290,18,FALSE)</f>
        <v>2.927</v>
      </c>
      <c r="BA83">
        <f>VLOOKUP($B83,'MEDIUM VARIANT'!$C$18:$AE$290,19,FALSE)</f>
        <v>2.9249999999999998</v>
      </c>
      <c r="BB83">
        <f>VLOOKUP($B83,'MEDIUM VARIANT'!$C$18:$AE$290,20,FALSE)</f>
        <v>2.9209999999999998</v>
      </c>
      <c r="BC83">
        <f>VLOOKUP($B83,'MEDIUM VARIANT'!$C$18:$AE$290,21,FALSE)</f>
        <v>2.9209999999999998</v>
      </c>
      <c r="BD83">
        <f>VLOOKUP($B83,'MEDIUM VARIANT'!$C$18:$AE$290,22,FALSE)</f>
        <v>2.915</v>
      </c>
      <c r="BE83">
        <f>VLOOKUP($B83,'MEDIUM VARIANT'!$C$18:$AE$290,23,FALSE)</f>
        <v>2.911</v>
      </c>
      <c r="BF83">
        <f>VLOOKUP($B83,'MEDIUM VARIANT'!$C$18:$AE$290,24,FALSE)</f>
        <v>2.9049999999999998</v>
      </c>
      <c r="BG83">
        <f>VLOOKUP($B83,'MEDIUM VARIANT'!$C$18:$AE$290,25,FALSE)</f>
        <v>2.9039999999999999</v>
      </c>
      <c r="BH83">
        <f>VLOOKUP($B83,'MEDIUM VARIANT'!$C$18:$AE$290,26,FALSE)</f>
        <v>2.8980000000000001</v>
      </c>
      <c r="BI83">
        <f>VLOOKUP($B83,'MEDIUM VARIANT'!$C$18:$AE$290,27,FALSE)</f>
        <v>2.8919999999999999</v>
      </c>
      <c r="BJ83">
        <f>VLOOKUP($B83,'MEDIUM VARIANT'!$C$18:$AE$290,28,FALSE)</f>
        <v>2.89</v>
      </c>
      <c r="BK83">
        <f>VLOOKUP($B83,'MEDIUM VARIANT'!$C$18:$AE$290,29,FALSE)</f>
        <v>2.8879999999999999</v>
      </c>
      <c r="BL83">
        <f>VLOOKUP($B83,'MEDIUM VARIANT'!$C$18:$AE$290,29,FALSE)</f>
        <v>2.8879999999999999</v>
      </c>
      <c r="BM83">
        <f>VLOOKUP($B83,'MEDIUM VARIANT'!$C$18:$AE$290,29,FALSE)</f>
        <v>2.8879999999999999</v>
      </c>
      <c r="BN83">
        <f>VLOOKUP($B83,'MEDIUM VARIANT'!$C$18:$AE$290,29,FALSE)</f>
        <v>2.8879999999999999</v>
      </c>
      <c r="BO83">
        <f>VLOOKUP($B83,'MEDIUM VARIANT'!$C$18:$AE$290,29,FALSE)</f>
        <v>2.8879999999999999</v>
      </c>
      <c r="BP83">
        <f>VLOOKUP($B83,'MEDIUM VARIANT'!$C$18:$AE$290,29,FALSE)</f>
        <v>2.8879999999999999</v>
      </c>
      <c r="BQ83">
        <f>VLOOKUP($B83,'MEDIUM VARIANT'!$C$18:$AE$290,29,FALSE)</f>
        <v>2.8879999999999999</v>
      </c>
      <c r="BR83">
        <f>VLOOKUP($B83,'MEDIUM VARIANT'!$C$18:$AE$290,29,FALSE)</f>
        <v>2.8879999999999999</v>
      </c>
      <c r="BS83">
        <f>VLOOKUP($B83,'MEDIUM VARIANT'!$C$18:$AE$290,29,FALSE)</f>
        <v>2.8879999999999999</v>
      </c>
      <c r="BT83">
        <f>VLOOKUP($B83,'MEDIUM VARIANT'!$C$18:$AE$290,29,FALSE)</f>
        <v>2.8879999999999999</v>
      </c>
      <c r="BU83">
        <f>VLOOKUP($B83,'MEDIUM VARIANT'!$C$18:$AE$290,29,FALSE)</f>
        <v>2.8879999999999999</v>
      </c>
    </row>
    <row r="84" spans="1:73" ht="11.4" x14ac:dyDescent="0.2">
      <c r="A84" t="str">
        <f>VLOOKUP(B84,Codes_ISO!A$2:C$270,3,FALSE)</f>
        <v>FJ</v>
      </c>
      <c r="B84" s="3" t="s">
        <v>309</v>
      </c>
      <c r="C84" s="22">
        <f>VLOOKUP($B84,ESTIMATES!$C$18:$BS$290,34,FALSE)</f>
        <v>635.255</v>
      </c>
      <c r="D84" s="22">
        <f>VLOOKUP($B84,ESTIMATES!$C$18:$BS$290,35,FALSE)</f>
        <v>650.95500000000004</v>
      </c>
      <c r="E84" s="22">
        <f>VLOOKUP($B84,ESTIMATES!$C$18:$BS$290,36,FALSE)</f>
        <v>668.19799999999998</v>
      </c>
      <c r="F84" s="22">
        <f>VLOOKUP($B84,ESTIMATES!$C$18:$BS$290,37,FALSE)</f>
        <v>685.39099999999996</v>
      </c>
      <c r="G84" s="22">
        <f>VLOOKUP($B84,ESTIMATES!$C$18:$BS$290,38,FALSE)</f>
        <v>700.36599999999999</v>
      </c>
      <c r="H84" s="22">
        <f>VLOOKUP($B84,ESTIMATES!$C$18:$BS$290,39,FALSE)</f>
        <v>711.66099999999994</v>
      </c>
      <c r="I84" s="22">
        <f>VLOOKUP($B84,ESTIMATES!$C$18:$BS$290,40,FALSE)</f>
        <v>718.548</v>
      </c>
      <c r="J84" s="22">
        <f>VLOOKUP($B84,ESTIMATES!$C$18:$BS$290,41,FALSE)</f>
        <v>721.72500000000002</v>
      </c>
      <c r="K84" s="22">
        <f>VLOOKUP($B84,ESTIMATES!$C$18:$BS$290,42,FALSE)</f>
        <v>722.91700000000003</v>
      </c>
      <c r="L84" s="22">
        <f>VLOOKUP($B84,ESTIMATES!$C$18:$BS$290,43,FALSE)</f>
        <v>724.62400000000002</v>
      </c>
      <c r="M84" s="22">
        <f>VLOOKUP($B84,ESTIMATES!$C$18:$BS$290,44,FALSE)</f>
        <v>728.62800000000004</v>
      </c>
      <c r="N84" s="22">
        <f>VLOOKUP($B84,ESTIMATES!$C$18:$BS$290,45,FALSE)</f>
        <v>735.47299999999996</v>
      </c>
      <c r="O84" s="22">
        <f>VLOOKUP($B84,ESTIMATES!$C$18:$BS$290,46,FALSE)</f>
        <v>744.53099999999995</v>
      </c>
      <c r="P84" s="22">
        <f>VLOOKUP($B84,ESTIMATES!$C$18:$BS$290,47,FALSE)</f>
        <v>755.02599999999995</v>
      </c>
      <c r="Q84" s="22">
        <f>VLOOKUP($B84,ESTIMATES!$C$18:$BS$290,48,FALSE)</f>
        <v>765.66700000000003</v>
      </c>
      <c r="R84" s="22">
        <f>VLOOKUP($B84,ESTIMATES!$C$18:$BS$290,49,FALSE)</f>
        <v>775.49800000000005</v>
      </c>
      <c r="S84" s="22">
        <f>VLOOKUP($B84,ESTIMATES!$C$18:$BS$290,50,FALSE)</f>
        <v>784.476</v>
      </c>
      <c r="T84" s="22">
        <f>VLOOKUP($B84,ESTIMATES!$C$18:$BS$290,51,FALSE)</f>
        <v>792.86</v>
      </c>
      <c r="U84" s="22">
        <f>VLOOKUP($B84,ESTIMATES!$C$18:$BS$290,52,FALSE)</f>
        <v>800.31500000000005</v>
      </c>
      <c r="V84" s="22">
        <f>VLOOKUP($B84,ESTIMATES!$C$18:$BS$290,53,FALSE)</f>
        <v>806.49400000000003</v>
      </c>
      <c r="W84" s="22">
        <f>VLOOKUP($B84,ESTIMATES!$C$18:$BS$290,54,FALSE)</f>
        <v>811.22299999999996</v>
      </c>
      <c r="X84" s="22">
        <f>VLOOKUP($B84,ESTIMATES!$C$18:$BS$290,55,FALSE)</f>
        <v>814.21799999999996</v>
      </c>
      <c r="Y84" s="22">
        <f>VLOOKUP($B84,ESTIMATES!$C$18:$BS$290,56,FALSE)</f>
        <v>815.69100000000003</v>
      </c>
      <c r="Z84" s="22">
        <f>VLOOKUP($B84,ESTIMATES!$C$18:$BS$290,57,FALSE)</f>
        <v>816.62800000000004</v>
      </c>
      <c r="AA84" s="22">
        <f>VLOOKUP($B84,ESTIMATES!$C$18:$BS$290,58,FALSE)</f>
        <v>818.35400000000004</v>
      </c>
      <c r="AB84" s="22">
        <f>VLOOKUP($B84,ESTIMATES!$C$18:$BS$290,59,FALSE)</f>
        <v>821.81700000000001</v>
      </c>
      <c r="AC84" s="22">
        <f>VLOOKUP($B84,ESTIMATES!$C$18:$BS$290,60,FALSE)</f>
        <v>827.41099999999994</v>
      </c>
      <c r="AD84" s="22">
        <f>VLOOKUP($B84,ESTIMATES!$C$18:$BS$290,61,FALSE)</f>
        <v>834.81200000000001</v>
      </c>
      <c r="AE84" s="22">
        <f>VLOOKUP($B84,ESTIMATES!$C$18:$BS$290,62,FALSE)</f>
        <v>843.34</v>
      </c>
      <c r="AF84" s="22">
        <f>VLOOKUP($B84,ESTIMATES!$C$18:$BS$290,63,FALSE)</f>
        <v>851.96699999999998</v>
      </c>
      <c r="AG84" s="22">
        <f>VLOOKUP($B84,ESTIMATES!$C$18:$BS$290,64,FALSE)</f>
        <v>859.95</v>
      </c>
      <c r="AH84" s="22">
        <f>VLOOKUP($B84,ESTIMATES!$C$18:$BS$290,65,FALSE)</f>
        <v>867.08600000000001</v>
      </c>
      <c r="AI84" s="22">
        <f>VLOOKUP($B84,ESTIMATES!$C$18:$BS$290,66,FALSE)</f>
        <v>873.596</v>
      </c>
      <c r="AJ84" s="22">
        <f>VLOOKUP($B84,ESTIMATES!$C$18:$BS$290,67,FALSE)</f>
        <v>879.71500000000003</v>
      </c>
      <c r="AK84" s="22">
        <f>VLOOKUP($B84,ESTIMATES!$C$18:$BS$290,68,FALSE)</f>
        <v>885.80600000000004</v>
      </c>
      <c r="AL84" s="22">
        <f>VLOOKUP($B84,ESTIMATES!$C$18:$BS$290,69,FALSE)</f>
        <v>892.149</v>
      </c>
      <c r="AM84">
        <f>VLOOKUP($B84,'MEDIUM VARIANT'!$C$18:$AE$290,5,FALSE)</f>
        <v>898.76</v>
      </c>
      <c r="AN84">
        <f>VLOOKUP($B84,'MEDIUM VARIANT'!$C$18:$AE$290,6,FALSE)</f>
        <v>905.50199999999995</v>
      </c>
      <c r="AO84">
        <f>VLOOKUP($B84,'MEDIUM VARIANT'!$C$18:$AE$290,7,FALSE)</f>
        <v>912.24099999999999</v>
      </c>
      <c r="AP84">
        <f>VLOOKUP($B84,'MEDIUM VARIANT'!$C$18:$AE$290,8,FALSE)</f>
        <v>918.75699999999995</v>
      </c>
      <c r="AQ84">
        <f>VLOOKUP($B84,'MEDIUM VARIANT'!$C$18:$AE$290,9,FALSE)</f>
        <v>924.91499999999996</v>
      </c>
      <c r="AR84">
        <f>VLOOKUP($B84,'MEDIUM VARIANT'!$C$18:$AE$290,10,FALSE)</f>
        <v>930.65499999999997</v>
      </c>
      <c r="AS84">
        <f>VLOOKUP($B84,'MEDIUM VARIANT'!$C$18:$AE$290,11,FALSE)</f>
        <v>936.02099999999996</v>
      </c>
      <c r="AT84">
        <f>VLOOKUP($B84,'MEDIUM VARIANT'!$C$18:$AE$290,12,FALSE)</f>
        <v>941.06100000000004</v>
      </c>
      <c r="AU84">
        <f>VLOOKUP($B84,'MEDIUM VARIANT'!$C$18:$AE$290,13,FALSE)</f>
        <v>945.84299999999996</v>
      </c>
      <c r="AV84">
        <f>VLOOKUP($B84,'MEDIUM VARIANT'!$C$18:$AE$290,14,FALSE)</f>
        <v>950.43</v>
      </c>
      <c r="AW84">
        <f>VLOOKUP($B84,'MEDIUM VARIANT'!$C$18:$AE$290,15,FALSE)</f>
        <v>954.81899999999996</v>
      </c>
      <c r="AX84">
        <f>VLOOKUP($B84,'MEDIUM VARIANT'!$C$18:$AE$290,16,FALSE)</f>
        <v>958.98500000000001</v>
      </c>
      <c r="AY84">
        <f>VLOOKUP($B84,'MEDIUM VARIANT'!$C$18:$AE$290,17,FALSE)</f>
        <v>962.95299999999997</v>
      </c>
      <c r="AZ84">
        <f>VLOOKUP($B84,'MEDIUM VARIANT'!$C$18:$AE$290,18,FALSE)</f>
        <v>966.71100000000001</v>
      </c>
      <c r="BA84">
        <f>VLOOKUP($B84,'MEDIUM VARIANT'!$C$18:$AE$290,19,FALSE)</f>
        <v>970.27</v>
      </c>
      <c r="BB84">
        <f>VLOOKUP($B84,'MEDIUM VARIANT'!$C$18:$AE$290,20,FALSE)</f>
        <v>973.64</v>
      </c>
      <c r="BC84">
        <f>VLOOKUP($B84,'MEDIUM VARIANT'!$C$18:$AE$290,21,FALSE)</f>
        <v>976.82600000000002</v>
      </c>
      <c r="BD84">
        <f>VLOOKUP($B84,'MEDIUM VARIANT'!$C$18:$AE$290,22,FALSE)</f>
        <v>979.803</v>
      </c>
      <c r="BE84">
        <f>VLOOKUP($B84,'MEDIUM VARIANT'!$C$18:$AE$290,23,FALSE)</f>
        <v>982.58600000000001</v>
      </c>
      <c r="BF84">
        <f>VLOOKUP($B84,'MEDIUM VARIANT'!$C$18:$AE$290,24,FALSE)</f>
        <v>985.15</v>
      </c>
      <c r="BG84">
        <f>VLOOKUP($B84,'MEDIUM VARIANT'!$C$18:$AE$290,25,FALSE)</f>
        <v>987.51300000000003</v>
      </c>
      <c r="BH84">
        <f>VLOOKUP($B84,'MEDIUM VARIANT'!$C$18:$AE$290,26,FALSE)</f>
        <v>989.65200000000004</v>
      </c>
      <c r="BI84">
        <f>VLOOKUP($B84,'MEDIUM VARIANT'!$C$18:$AE$290,27,FALSE)</f>
        <v>991.58299999999997</v>
      </c>
      <c r="BJ84">
        <f>VLOOKUP($B84,'MEDIUM VARIANT'!$C$18:$AE$290,28,FALSE)</f>
        <v>993.298</v>
      </c>
      <c r="BK84">
        <f>VLOOKUP($B84,'MEDIUM VARIANT'!$C$18:$AE$290,29,FALSE)</f>
        <v>994.80100000000004</v>
      </c>
      <c r="BL84">
        <f>VLOOKUP($B84,'MEDIUM VARIANT'!$C$18:$AE$290,29,FALSE)</f>
        <v>994.80100000000004</v>
      </c>
      <c r="BM84">
        <f>VLOOKUP($B84,'MEDIUM VARIANT'!$C$18:$AE$290,29,FALSE)</f>
        <v>994.80100000000004</v>
      </c>
      <c r="BN84">
        <f>VLOOKUP($B84,'MEDIUM VARIANT'!$C$18:$AE$290,29,FALSE)</f>
        <v>994.80100000000004</v>
      </c>
      <c r="BO84">
        <f>VLOOKUP($B84,'MEDIUM VARIANT'!$C$18:$AE$290,29,FALSE)</f>
        <v>994.80100000000004</v>
      </c>
      <c r="BP84">
        <f>VLOOKUP($B84,'MEDIUM VARIANT'!$C$18:$AE$290,29,FALSE)</f>
        <v>994.80100000000004</v>
      </c>
      <c r="BQ84">
        <f>VLOOKUP($B84,'MEDIUM VARIANT'!$C$18:$AE$290,29,FALSE)</f>
        <v>994.80100000000004</v>
      </c>
      <c r="BR84">
        <f>VLOOKUP($B84,'MEDIUM VARIANT'!$C$18:$AE$290,29,FALSE)</f>
        <v>994.80100000000004</v>
      </c>
      <c r="BS84">
        <f>VLOOKUP($B84,'MEDIUM VARIANT'!$C$18:$AE$290,29,FALSE)</f>
        <v>994.80100000000004</v>
      </c>
      <c r="BT84">
        <f>VLOOKUP($B84,'MEDIUM VARIANT'!$C$18:$AE$290,29,FALSE)</f>
        <v>994.80100000000004</v>
      </c>
      <c r="BU84">
        <f>VLOOKUP($B84,'MEDIUM VARIANT'!$C$18:$AE$290,29,FALSE)</f>
        <v>994.80100000000004</v>
      </c>
    </row>
    <row r="85" spans="1:73" ht="11.4" x14ac:dyDescent="0.2">
      <c r="A85" t="str">
        <f>VLOOKUP(B85,Codes_ISO!A$2:C$270,3,FALSE)</f>
        <v>FI</v>
      </c>
      <c r="B85" s="3" t="s">
        <v>213</v>
      </c>
      <c r="C85" s="22">
        <f>VLOOKUP($B85,ESTIMATES!$C$18:$BS$290,34,FALSE)</f>
        <v>4788.2430000000004</v>
      </c>
      <c r="D85" s="22">
        <f>VLOOKUP($B85,ESTIMATES!$C$18:$BS$290,35,FALSE)</f>
        <v>4809.8130000000001</v>
      </c>
      <c r="E85" s="22">
        <f>VLOOKUP($B85,ESTIMATES!$C$18:$BS$290,36,FALSE)</f>
        <v>4835.1000000000004</v>
      </c>
      <c r="F85" s="22">
        <f>VLOOKUP($B85,ESTIMATES!$C$18:$BS$290,37,FALSE)</f>
        <v>4862.1779999999999</v>
      </c>
      <c r="G85" s="22">
        <f>VLOOKUP($B85,ESTIMATES!$C$18:$BS$290,38,FALSE)</f>
        <v>4888.2039999999997</v>
      </c>
      <c r="H85" s="22">
        <f>VLOOKUP($B85,ESTIMATES!$C$18:$BS$290,39,FALSE)</f>
        <v>4911.22</v>
      </c>
      <c r="I85" s="22">
        <f>VLOOKUP($B85,ESTIMATES!$C$18:$BS$290,40,FALSE)</f>
        <v>4930.3410000000003</v>
      </c>
      <c r="J85" s="22">
        <f>VLOOKUP($B85,ESTIMATES!$C$18:$BS$290,41,FALSE)</f>
        <v>4946.3729999999996</v>
      </c>
      <c r="K85" s="22">
        <f>VLOOKUP($B85,ESTIMATES!$C$18:$BS$290,42,FALSE)</f>
        <v>4961.0870000000004</v>
      </c>
      <c r="L85" s="22">
        <f>VLOOKUP($B85,ESTIMATES!$C$18:$BS$290,43,FALSE)</f>
        <v>4977.1149999999998</v>
      </c>
      <c r="M85" s="22">
        <f>VLOOKUP($B85,ESTIMATES!$C$18:$BS$290,44,FALSE)</f>
        <v>4996.2219999999998</v>
      </c>
      <c r="N85" s="22">
        <f>VLOOKUP($B85,ESTIMATES!$C$18:$BS$290,45,FALSE)</f>
        <v>5019.125</v>
      </c>
      <c r="O85" s="22">
        <f>VLOOKUP($B85,ESTIMATES!$C$18:$BS$290,46,FALSE)</f>
        <v>5044.9250000000002</v>
      </c>
      <c r="P85" s="22">
        <f>VLOOKUP($B85,ESTIMATES!$C$18:$BS$290,47,FALSE)</f>
        <v>5071.7889999999998</v>
      </c>
      <c r="Q85" s="22">
        <f>VLOOKUP($B85,ESTIMATES!$C$18:$BS$290,48,FALSE)</f>
        <v>5097.0969999999998</v>
      </c>
      <c r="R85" s="22">
        <f>VLOOKUP($B85,ESTIMATES!$C$18:$BS$290,49,FALSE)</f>
        <v>5119.0050000000001</v>
      </c>
      <c r="S85" s="22">
        <f>VLOOKUP($B85,ESTIMATES!$C$18:$BS$290,50,FALSE)</f>
        <v>5136.9790000000003</v>
      </c>
      <c r="T85" s="22">
        <f>VLOOKUP($B85,ESTIMATES!$C$18:$BS$290,51,FALSE)</f>
        <v>5151.7460000000001</v>
      </c>
      <c r="U85" s="22">
        <f>VLOOKUP($B85,ESTIMATES!$C$18:$BS$290,52,FALSE)</f>
        <v>5164.2420000000002</v>
      </c>
      <c r="V85" s="22">
        <f>VLOOKUP($B85,ESTIMATES!$C$18:$BS$290,53,FALSE)</f>
        <v>5175.9260000000004</v>
      </c>
      <c r="W85" s="22">
        <f>VLOOKUP($B85,ESTIMATES!$C$18:$BS$290,54,FALSE)</f>
        <v>5187.9539999999997</v>
      </c>
      <c r="X85" s="22">
        <f>VLOOKUP($B85,ESTIMATES!$C$18:$BS$290,55,FALSE)</f>
        <v>5200.4790000000003</v>
      </c>
      <c r="Y85" s="22">
        <f>VLOOKUP($B85,ESTIMATES!$C$18:$BS$290,56,FALSE)</f>
        <v>5213.3729999999996</v>
      </c>
      <c r="Z85" s="22">
        <f>VLOOKUP($B85,ESTIMATES!$C$18:$BS$290,57,FALSE)</f>
        <v>5227.1030000000001</v>
      </c>
      <c r="AA85" s="22">
        <f>VLOOKUP($B85,ESTIMATES!$C$18:$BS$290,58,FALSE)</f>
        <v>5242.1850000000004</v>
      </c>
      <c r="AB85" s="22">
        <f>VLOOKUP($B85,ESTIMATES!$C$18:$BS$290,59,FALSE)</f>
        <v>5258.9269999999997</v>
      </c>
      <c r="AC85" s="22">
        <f>VLOOKUP($B85,ESTIMATES!$C$18:$BS$290,60,FALSE)</f>
        <v>5277.57</v>
      </c>
      <c r="AD85" s="22">
        <f>VLOOKUP($B85,ESTIMATES!$C$18:$BS$290,61,FALSE)</f>
        <v>5298.0140000000001</v>
      </c>
      <c r="AE85" s="22">
        <f>VLOOKUP($B85,ESTIMATES!$C$18:$BS$290,62,FALSE)</f>
        <v>5319.902</v>
      </c>
      <c r="AF85" s="22">
        <f>VLOOKUP($B85,ESTIMATES!$C$18:$BS$290,63,FALSE)</f>
        <v>5342.6459999999997</v>
      </c>
      <c r="AG85" s="22">
        <f>VLOOKUP($B85,ESTIMATES!$C$18:$BS$290,64,FALSE)</f>
        <v>5365.7820000000002</v>
      </c>
      <c r="AH85" s="22">
        <f>VLOOKUP($B85,ESTIMATES!$C$18:$BS$290,65,FALSE)</f>
        <v>5389.2420000000002</v>
      </c>
      <c r="AI85" s="22">
        <f>VLOOKUP($B85,ESTIMATES!$C$18:$BS$290,66,FALSE)</f>
        <v>5412.98</v>
      </c>
      <c r="AJ85" s="22">
        <f>VLOOKUP($B85,ESTIMATES!$C$18:$BS$290,67,FALSE)</f>
        <v>5436.616</v>
      </c>
      <c r="AK85" s="22">
        <f>VLOOKUP($B85,ESTIMATES!$C$18:$BS$290,68,FALSE)</f>
        <v>5459.7169999999996</v>
      </c>
      <c r="AL85" s="22">
        <f>VLOOKUP($B85,ESTIMATES!$C$18:$BS$290,69,FALSE)</f>
        <v>5481.9660000000003</v>
      </c>
      <c r="AM85">
        <f>VLOOKUP($B85,'MEDIUM VARIANT'!$C$18:$AE$290,5,FALSE)</f>
        <v>5503.1319999999996</v>
      </c>
      <c r="AN85">
        <f>VLOOKUP($B85,'MEDIUM VARIANT'!$C$18:$AE$290,6,FALSE)</f>
        <v>5523.2309999999998</v>
      </c>
      <c r="AO85">
        <f>VLOOKUP($B85,'MEDIUM VARIANT'!$C$18:$AE$290,7,FALSE)</f>
        <v>5542.5169999999998</v>
      </c>
      <c r="AP85">
        <f>VLOOKUP($B85,'MEDIUM VARIANT'!$C$18:$AE$290,8,FALSE)</f>
        <v>5561.3890000000001</v>
      </c>
      <c r="AQ85">
        <f>VLOOKUP($B85,'MEDIUM VARIANT'!$C$18:$AE$290,9,FALSE)</f>
        <v>5580.1270000000004</v>
      </c>
      <c r="AR85">
        <f>VLOOKUP($B85,'MEDIUM VARIANT'!$C$18:$AE$290,10,FALSE)</f>
        <v>5598.77</v>
      </c>
      <c r="AS85">
        <f>VLOOKUP($B85,'MEDIUM VARIANT'!$C$18:$AE$290,11,FALSE)</f>
        <v>5617.1629999999996</v>
      </c>
      <c r="AT85">
        <f>VLOOKUP($B85,'MEDIUM VARIANT'!$C$18:$AE$290,12,FALSE)</f>
        <v>5635.1620000000003</v>
      </c>
      <c r="AU85">
        <f>VLOOKUP($B85,'MEDIUM VARIANT'!$C$18:$AE$290,13,FALSE)</f>
        <v>5652.5349999999999</v>
      </c>
      <c r="AV85">
        <f>VLOOKUP($B85,'MEDIUM VARIANT'!$C$18:$AE$290,14,FALSE)</f>
        <v>5669.1189999999997</v>
      </c>
      <c r="AW85">
        <f>VLOOKUP($B85,'MEDIUM VARIANT'!$C$18:$AE$290,15,FALSE)</f>
        <v>5684.8770000000004</v>
      </c>
      <c r="AX85">
        <f>VLOOKUP($B85,'MEDIUM VARIANT'!$C$18:$AE$290,16,FALSE)</f>
        <v>5699.8239999999996</v>
      </c>
      <c r="AY85">
        <f>VLOOKUP($B85,'MEDIUM VARIANT'!$C$18:$AE$290,17,FALSE)</f>
        <v>5713.8909999999996</v>
      </c>
      <c r="AZ85">
        <f>VLOOKUP($B85,'MEDIUM VARIANT'!$C$18:$AE$290,18,FALSE)</f>
        <v>5726.9920000000002</v>
      </c>
      <c r="BA85">
        <f>VLOOKUP($B85,'MEDIUM VARIANT'!$C$18:$AE$290,19,FALSE)</f>
        <v>5739.0950000000003</v>
      </c>
      <c r="BB85">
        <f>VLOOKUP($B85,'MEDIUM VARIANT'!$C$18:$AE$290,20,FALSE)</f>
        <v>5750.1719999999996</v>
      </c>
      <c r="BC85">
        <f>VLOOKUP($B85,'MEDIUM VARIANT'!$C$18:$AE$290,21,FALSE)</f>
        <v>5760.268</v>
      </c>
      <c r="BD85">
        <f>VLOOKUP($B85,'MEDIUM VARIANT'!$C$18:$AE$290,22,FALSE)</f>
        <v>5769.43</v>
      </c>
      <c r="BE85">
        <f>VLOOKUP($B85,'MEDIUM VARIANT'!$C$18:$AE$290,23,FALSE)</f>
        <v>5777.7160000000003</v>
      </c>
      <c r="BF85">
        <f>VLOOKUP($B85,'MEDIUM VARIANT'!$C$18:$AE$290,24,FALSE)</f>
        <v>5785.2139999999999</v>
      </c>
      <c r="BG85">
        <f>VLOOKUP($B85,'MEDIUM VARIANT'!$C$18:$AE$290,25,FALSE)</f>
        <v>5791.9520000000002</v>
      </c>
      <c r="BH85">
        <f>VLOOKUP($B85,'MEDIUM VARIANT'!$C$18:$AE$290,26,FALSE)</f>
        <v>5798.018</v>
      </c>
      <c r="BI85">
        <f>VLOOKUP($B85,'MEDIUM VARIANT'!$C$18:$AE$290,27,FALSE)</f>
        <v>5803.5360000000001</v>
      </c>
      <c r="BJ85">
        <f>VLOOKUP($B85,'MEDIUM VARIANT'!$C$18:$AE$290,28,FALSE)</f>
        <v>5808.6570000000002</v>
      </c>
      <c r="BK85">
        <f>VLOOKUP($B85,'MEDIUM VARIANT'!$C$18:$AE$290,29,FALSE)</f>
        <v>5813.5290000000005</v>
      </c>
      <c r="BL85">
        <f>VLOOKUP($B85,'MEDIUM VARIANT'!$C$18:$AE$290,29,FALSE)</f>
        <v>5813.5290000000005</v>
      </c>
      <c r="BM85">
        <f>VLOOKUP($B85,'MEDIUM VARIANT'!$C$18:$AE$290,29,FALSE)</f>
        <v>5813.5290000000005</v>
      </c>
      <c r="BN85">
        <f>VLOOKUP($B85,'MEDIUM VARIANT'!$C$18:$AE$290,29,FALSE)</f>
        <v>5813.5290000000005</v>
      </c>
      <c r="BO85">
        <f>VLOOKUP($B85,'MEDIUM VARIANT'!$C$18:$AE$290,29,FALSE)</f>
        <v>5813.5290000000005</v>
      </c>
      <c r="BP85">
        <f>VLOOKUP($B85,'MEDIUM VARIANT'!$C$18:$AE$290,29,FALSE)</f>
        <v>5813.5290000000005</v>
      </c>
      <c r="BQ85">
        <f>VLOOKUP($B85,'MEDIUM VARIANT'!$C$18:$AE$290,29,FALSE)</f>
        <v>5813.5290000000005</v>
      </c>
      <c r="BR85">
        <f>VLOOKUP($B85,'MEDIUM VARIANT'!$C$18:$AE$290,29,FALSE)</f>
        <v>5813.5290000000005</v>
      </c>
      <c r="BS85">
        <f>VLOOKUP($B85,'MEDIUM VARIANT'!$C$18:$AE$290,29,FALSE)</f>
        <v>5813.5290000000005</v>
      </c>
      <c r="BT85">
        <f>VLOOKUP($B85,'MEDIUM VARIANT'!$C$18:$AE$290,29,FALSE)</f>
        <v>5813.5290000000005</v>
      </c>
      <c r="BU85">
        <f>VLOOKUP($B85,'MEDIUM VARIANT'!$C$18:$AE$290,29,FALSE)</f>
        <v>5813.5290000000005</v>
      </c>
    </row>
    <row r="86" spans="1:73" ht="11.4" x14ac:dyDescent="0.2">
      <c r="A86" t="str">
        <f>VLOOKUP(B86,Codes_ISO!A$2:C$270,3,FALSE)</f>
        <v>FR</v>
      </c>
      <c r="B86" s="3" t="s">
        <v>242</v>
      </c>
      <c r="C86" s="22">
        <f>VLOOKUP($B86,ESTIMATES!$C$18:$BS$290,34,FALSE)</f>
        <v>54070.817000000003</v>
      </c>
      <c r="D86" s="22">
        <f>VLOOKUP($B86,ESTIMATES!$C$18:$BS$290,35,FALSE)</f>
        <v>54298.044999999998</v>
      </c>
      <c r="E86" s="22">
        <f>VLOOKUP($B86,ESTIMATES!$C$18:$BS$290,36,FALSE)</f>
        <v>54547.688000000002</v>
      </c>
      <c r="F86" s="22">
        <f>VLOOKUP($B86,ESTIMATES!$C$18:$BS$290,37,FALSE)</f>
        <v>54817.832000000002</v>
      </c>
      <c r="G86" s="22">
        <f>VLOOKUP($B86,ESTIMATES!$C$18:$BS$290,38,FALSE)</f>
        <v>55102.743000000002</v>
      </c>
      <c r="H86" s="22">
        <f>VLOOKUP($B86,ESTIMATES!$C$18:$BS$290,39,FALSE)</f>
        <v>55397.482000000004</v>
      </c>
      <c r="I86" s="22">
        <f>VLOOKUP($B86,ESTIMATES!$C$18:$BS$290,40,FALSE)</f>
        <v>55704.493999999999</v>
      </c>
      <c r="J86" s="22">
        <f>VLOOKUP($B86,ESTIMATES!$C$18:$BS$290,41,FALSE)</f>
        <v>56024.508000000002</v>
      </c>
      <c r="K86" s="22">
        <f>VLOOKUP($B86,ESTIMATES!$C$18:$BS$290,42,FALSE)</f>
        <v>56348.214</v>
      </c>
      <c r="L86" s="22">
        <f>VLOOKUP($B86,ESTIMATES!$C$18:$BS$290,43,FALSE)</f>
        <v>56663.203999999998</v>
      </c>
      <c r="M86" s="22">
        <f>VLOOKUP($B86,ESTIMATES!$C$18:$BS$290,44,FALSE)</f>
        <v>56960.834999999999</v>
      </c>
      <c r="N86" s="22">
        <f>VLOOKUP($B86,ESTIMATES!$C$18:$BS$290,45,FALSE)</f>
        <v>57237.701999999997</v>
      </c>
      <c r="O86" s="22">
        <f>VLOOKUP($B86,ESTIMATES!$C$18:$BS$290,46,FALSE)</f>
        <v>57496.974000000002</v>
      </c>
      <c r="P86" s="22">
        <f>VLOOKUP($B86,ESTIMATES!$C$18:$BS$290,47,FALSE)</f>
        <v>57744.82</v>
      </c>
      <c r="Q86" s="22">
        <f>VLOOKUP($B86,ESTIMATES!$C$18:$BS$290,48,FALSE)</f>
        <v>57990.661</v>
      </c>
      <c r="R86" s="22">
        <f>VLOOKUP($B86,ESTIMATES!$C$18:$BS$290,49,FALSE)</f>
        <v>58241.790999999997</v>
      </c>
      <c r="S86" s="22">
        <f>VLOOKUP($B86,ESTIMATES!$C$18:$BS$290,50,FALSE)</f>
        <v>58499.688999999998</v>
      </c>
      <c r="T86" s="22">
        <f>VLOOKUP($B86,ESTIMATES!$C$18:$BS$290,51,FALSE)</f>
        <v>58763.394999999997</v>
      </c>
      <c r="U86" s="22">
        <f>VLOOKUP($B86,ESTIMATES!$C$18:$BS$290,52,FALSE)</f>
        <v>59034.921000000002</v>
      </c>
      <c r="V86" s="22">
        <f>VLOOKUP($B86,ESTIMATES!$C$18:$BS$290,53,FALSE)</f>
        <v>59316.107000000004</v>
      </c>
      <c r="W86" s="22">
        <f>VLOOKUP($B86,ESTIMATES!$C$18:$BS$290,54,FALSE)</f>
        <v>59608.201000000001</v>
      </c>
      <c r="X86" s="22">
        <f>VLOOKUP($B86,ESTIMATES!$C$18:$BS$290,55,FALSE)</f>
        <v>59911.252</v>
      </c>
      <c r="Y86" s="22">
        <f>VLOOKUP($B86,ESTIMATES!$C$18:$BS$290,56,FALSE)</f>
        <v>60225.076000000001</v>
      </c>
      <c r="Z86" s="22">
        <f>VLOOKUP($B86,ESTIMATES!$C$18:$BS$290,57,FALSE)</f>
        <v>60550.097000000002</v>
      </c>
      <c r="AA86" s="22">
        <f>VLOOKUP($B86,ESTIMATES!$C$18:$BS$290,58,FALSE)</f>
        <v>60886.607000000004</v>
      </c>
      <c r="AB86" s="22">
        <f>VLOOKUP($B86,ESTIMATES!$C$18:$BS$290,59,FALSE)</f>
        <v>61233.9</v>
      </c>
      <c r="AC86" s="22">
        <f>VLOOKUP($B86,ESTIMATES!$C$18:$BS$290,60,FALSE)</f>
        <v>61592.883999999998</v>
      </c>
      <c r="AD86" s="22">
        <f>VLOOKUP($B86,ESTIMATES!$C$18:$BS$290,61,FALSE)</f>
        <v>61960.95</v>
      </c>
      <c r="AE86" s="22">
        <f>VLOOKUP($B86,ESTIMATES!$C$18:$BS$290,62,FALSE)</f>
        <v>62329.567000000003</v>
      </c>
      <c r="AF86" s="22">
        <f>VLOOKUP($B86,ESTIMATES!$C$18:$BS$290,63,FALSE)</f>
        <v>62687.521000000001</v>
      </c>
      <c r="AG86" s="22">
        <f>VLOOKUP($B86,ESTIMATES!$C$18:$BS$290,64,FALSE)</f>
        <v>63026.74</v>
      </c>
      <c r="AH86" s="22">
        <f>VLOOKUP($B86,ESTIMATES!$C$18:$BS$290,65,FALSE)</f>
        <v>63343.576999999997</v>
      </c>
      <c r="AI86" s="22">
        <f>VLOOKUP($B86,ESTIMATES!$C$18:$BS$290,66,FALSE)</f>
        <v>63639.873</v>
      </c>
      <c r="AJ86" s="22">
        <f>VLOOKUP($B86,ESTIMATES!$C$18:$BS$290,67,FALSE)</f>
        <v>63919.917000000001</v>
      </c>
      <c r="AK86" s="22">
        <f>VLOOKUP($B86,ESTIMATES!$C$18:$BS$290,68,FALSE)</f>
        <v>64190.637999999999</v>
      </c>
      <c r="AL86" s="22">
        <f>VLOOKUP($B86,ESTIMATES!$C$18:$BS$290,69,FALSE)</f>
        <v>64457.201000000001</v>
      </c>
      <c r="AM86">
        <f>VLOOKUP($B86,'MEDIUM VARIANT'!$C$18:$AE$290,5,FALSE)</f>
        <v>64720.69</v>
      </c>
      <c r="AN86">
        <f>VLOOKUP($B86,'MEDIUM VARIANT'!$C$18:$AE$290,6,FALSE)</f>
        <v>64979.548000000003</v>
      </c>
      <c r="AO86">
        <f>VLOOKUP($B86,'MEDIUM VARIANT'!$C$18:$AE$290,7,FALSE)</f>
        <v>65233.271000000001</v>
      </c>
      <c r="AP86">
        <f>VLOOKUP($B86,'MEDIUM VARIANT'!$C$18:$AE$290,8,FALSE)</f>
        <v>65480.71</v>
      </c>
      <c r="AQ86">
        <f>VLOOKUP($B86,'MEDIUM VARIANT'!$C$18:$AE$290,9,FALSE)</f>
        <v>65721.164999999994</v>
      </c>
      <c r="AR86">
        <f>VLOOKUP($B86,'MEDIUM VARIANT'!$C$18:$AE$290,10,FALSE)</f>
        <v>65954.740999999995</v>
      </c>
      <c r="AS86">
        <f>VLOOKUP($B86,'MEDIUM VARIANT'!$C$18:$AE$290,11,FALSE)</f>
        <v>66182.377999999997</v>
      </c>
      <c r="AT86">
        <f>VLOOKUP($B86,'MEDIUM VARIANT'!$C$18:$AE$290,12,FALSE)</f>
        <v>66405.222999999998</v>
      </c>
      <c r="AU86">
        <f>VLOOKUP($B86,'MEDIUM VARIANT'!$C$18:$AE$290,13,FALSE)</f>
        <v>66624.722999999998</v>
      </c>
      <c r="AV86">
        <f>VLOOKUP($B86,'MEDIUM VARIANT'!$C$18:$AE$290,14,FALSE)</f>
        <v>66841.951000000001</v>
      </c>
      <c r="AW86">
        <f>VLOOKUP($B86,'MEDIUM VARIANT'!$C$18:$AE$290,15,FALSE)</f>
        <v>67057.171000000002</v>
      </c>
      <c r="AX86">
        <f>VLOOKUP($B86,'MEDIUM VARIANT'!$C$18:$AE$290,16,FALSE)</f>
        <v>67270.163</v>
      </c>
      <c r="AY86">
        <f>VLOOKUP($B86,'MEDIUM VARIANT'!$C$18:$AE$290,17,FALSE)</f>
        <v>67480.850000000006</v>
      </c>
      <c r="AZ86">
        <f>VLOOKUP($B86,'MEDIUM VARIANT'!$C$18:$AE$290,18,FALSE)</f>
        <v>67689.001000000004</v>
      </c>
      <c r="BA86">
        <f>VLOOKUP($B86,'MEDIUM VARIANT'!$C$18:$AE$290,19,FALSE)</f>
        <v>67894.270999999993</v>
      </c>
      <c r="BB86">
        <f>VLOOKUP($B86,'MEDIUM VARIANT'!$C$18:$AE$290,20,FALSE)</f>
        <v>68096.620999999999</v>
      </c>
      <c r="BC86">
        <f>VLOOKUP($B86,'MEDIUM VARIANT'!$C$18:$AE$290,21,FALSE)</f>
        <v>68295.672999999995</v>
      </c>
      <c r="BD86">
        <f>VLOOKUP($B86,'MEDIUM VARIANT'!$C$18:$AE$290,22,FALSE)</f>
        <v>68490.278999999995</v>
      </c>
      <c r="BE86">
        <f>VLOOKUP($B86,'MEDIUM VARIANT'!$C$18:$AE$290,23,FALSE)</f>
        <v>68678.97</v>
      </c>
      <c r="BF86">
        <f>VLOOKUP($B86,'MEDIUM VARIANT'!$C$18:$AE$290,24,FALSE)</f>
        <v>68860.56</v>
      </c>
      <c r="BG86">
        <f>VLOOKUP($B86,'MEDIUM VARIANT'!$C$18:$AE$290,25,FALSE)</f>
        <v>69034.687999999995</v>
      </c>
      <c r="BH86">
        <f>VLOOKUP($B86,'MEDIUM VARIANT'!$C$18:$AE$290,26,FALSE)</f>
        <v>69201.203999999998</v>
      </c>
      <c r="BI86">
        <f>VLOOKUP($B86,'MEDIUM VARIANT'!$C$18:$AE$290,27,FALSE)</f>
        <v>69359.407999999996</v>
      </c>
      <c r="BJ86">
        <f>VLOOKUP($B86,'MEDIUM VARIANT'!$C$18:$AE$290,28,FALSE)</f>
        <v>69508.593999999997</v>
      </c>
      <c r="BK86">
        <f>VLOOKUP($B86,'MEDIUM VARIANT'!$C$18:$AE$290,29,FALSE)</f>
        <v>69648.311000000002</v>
      </c>
      <c r="BL86">
        <f>VLOOKUP($B86,'MEDIUM VARIANT'!$C$18:$AE$290,29,FALSE)</f>
        <v>69648.311000000002</v>
      </c>
      <c r="BM86">
        <f>VLOOKUP($B86,'MEDIUM VARIANT'!$C$18:$AE$290,29,FALSE)</f>
        <v>69648.311000000002</v>
      </c>
      <c r="BN86">
        <f>VLOOKUP($B86,'MEDIUM VARIANT'!$C$18:$AE$290,29,FALSE)</f>
        <v>69648.311000000002</v>
      </c>
      <c r="BO86">
        <f>VLOOKUP($B86,'MEDIUM VARIANT'!$C$18:$AE$290,29,FALSE)</f>
        <v>69648.311000000002</v>
      </c>
      <c r="BP86">
        <f>VLOOKUP($B86,'MEDIUM VARIANT'!$C$18:$AE$290,29,FALSE)</f>
        <v>69648.311000000002</v>
      </c>
      <c r="BQ86">
        <f>VLOOKUP($B86,'MEDIUM VARIANT'!$C$18:$AE$290,29,FALSE)</f>
        <v>69648.311000000002</v>
      </c>
      <c r="BR86">
        <f>VLOOKUP($B86,'MEDIUM VARIANT'!$C$18:$AE$290,29,FALSE)</f>
        <v>69648.311000000002</v>
      </c>
      <c r="BS86">
        <f>VLOOKUP($B86,'MEDIUM VARIANT'!$C$18:$AE$290,29,FALSE)</f>
        <v>69648.311000000002</v>
      </c>
      <c r="BT86">
        <f>VLOOKUP($B86,'MEDIUM VARIANT'!$C$18:$AE$290,29,FALSE)</f>
        <v>69648.311000000002</v>
      </c>
      <c r="BU86">
        <f>VLOOKUP($B86,'MEDIUM VARIANT'!$C$18:$AE$290,29,FALSE)</f>
        <v>69648.311000000002</v>
      </c>
    </row>
    <row r="87" spans="1:73" ht="11.4" hidden="1" x14ac:dyDescent="0.2">
      <c r="A87" t="str">
        <f>VLOOKUP(B87,Codes_ISO!A$2:C$270,3,FALSE)</f>
        <v/>
      </c>
      <c r="B87" s="3" t="s">
        <v>293</v>
      </c>
      <c r="C87" s="22">
        <f>VLOOKUP($B87,ESTIMATES!$C$18:$BS$290,34,FALSE)</f>
        <v>66.977000000000004</v>
      </c>
      <c r="D87" s="22">
        <f>VLOOKUP($B87,ESTIMATES!$C$18:$BS$290,35,FALSE)</f>
        <v>70.028999999999996</v>
      </c>
      <c r="E87" s="22">
        <f>VLOOKUP($B87,ESTIMATES!$C$18:$BS$290,36,FALSE)</f>
        <v>73.42</v>
      </c>
      <c r="F87" s="22">
        <f>VLOOKUP($B87,ESTIMATES!$C$18:$BS$290,37,FALSE)</f>
        <v>77.233000000000004</v>
      </c>
      <c r="G87" s="22">
        <f>VLOOKUP($B87,ESTIMATES!$C$18:$BS$290,38,FALSE)</f>
        <v>81.561999999999998</v>
      </c>
      <c r="H87" s="22">
        <f>VLOOKUP($B87,ESTIMATES!$C$18:$BS$290,39,FALSE)</f>
        <v>86.438999999999993</v>
      </c>
      <c r="I87" s="22">
        <f>VLOOKUP($B87,ESTIMATES!$C$18:$BS$290,40,FALSE)</f>
        <v>91.938999999999993</v>
      </c>
      <c r="J87" s="22">
        <f>VLOOKUP($B87,ESTIMATES!$C$18:$BS$290,41,FALSE)</f>
        <v>97.977999999999994</v>
      </c>
      <c r="K87" s="22">
        <f>VLOOKUP($B87,ESTIMATES!$C$18:$BS$290,42,FALSE)</f>
        <v>104.226</v>
      </c>
      <c r="L87" s="22">
        <f>VLOOKUP($B87,ESTIMATES!$C$18:$BS$290,43,FALSE)</f>
        <v>110.26300000000001</v>
      </c>
      <c r="M87" s="22">
        <f>VLOOKUP($B87,ESTIMATES!$C$18:$BS$290,44,FALSE)</f>
        <v>115.78400000000001</v>
      </c>
      <c r="N87" s="22">
        <f>VLOOKUP($B87,ESTIMATES!$C$18:$BS$290,45,FALSE)</f>
        <v>120.681</v>
      </c>
      <c r="O87" s="22">
        <f>VLOOKUP($B87,ESTIMATES!$C$18:$BS$290,46,FALSE)</f>
        <v>125.083</v>
      </c>
      <c r="P87" s="22">
        <f>VLOOKUP($B87,ESTIMATES!$C$18:$BS$290,47,FALSE)</f>
        <v>129.16300000000001</v>
      </c>
      <c r="Q87" s="22">
        <f>VLOOKUP($B87,ESTIMATES!$C$18:$BS$290,48,FALSE)</f>
        <v>133.18899999999999</v>
      </c>
      <c r="R87" s="22">
        <f>VLOOKUP($B87,ESTIMATES!$C$18:$BS$290,49,FALSE)</f>
        <v>137.4</v>
      </c>
      <c r="S87" s="22">
        <f>VLOOKUP($B87,ESTIMATES!$C$18:$BS$290,50,FALSE)</f>
        <v>141.767</v>
      </c>
      <c r="T87" s="22">
        <f>VLOOKUP($B87,ESTIMATES!$C$18:$BS$290,51,FALSE)</f>
        <v>146.273</v>
      </c>
      <c r="U87" s="22">
        <f>VLOOKUP($B87,ESTIMATES!$C$18:$BS$290,52,FALSE)</f>
        <v>151.16999999999999</v>
      </c>
      <c r="V87" s="22">
        <f>VLOOKUP($B87,ESTIMATES!$C$18:$BS$290,53,FALSE)</f>
        <v>156.73500000000001</v>
      </c>
      <c r="W87" s="22">
        <f>VLOOKUP($B87,ESTIMATES!$C$18:$BS$290,54,FALSE)</f>
        <v>163.16499999999999</v>
      </c>
      <c r="X87" s="22">
        <f>VLOOKUP($B87,ESTIMATES!$C$18:$BS$290,55,FALSE)</f>
        <v>170.596</v>
      </c>
      <c r="Y87" s="22">
        <f>VLOOKUP($B87,ESTIMATES!$C$18:$BS$290,56,FALSE)</f>
        <v>178.904</v>
      </c>
      <c r="Z87" s="22">
        <f>VLOOKUP($B87,ESTIMATES!$C$18:$BS$290,57,FALSE)</f>
        <v>187.619</v>
      </c>
      <c r="AA87" s="22">
        <f>VLOOKUP($B87,ESTIMATES!$C$18:$BS$290,58,FALSE)</f>
        <v>196.07900000000001</v>
      </c>
      <c r="AB87" s="22">
        <f>VLOOKUP($B87,ESTIMATES!$C$18:$BS$290,59,FALSE)</f>
        <v>203.82599999999999</v>
      </c>
      <c r="AC87" s="22">
        <f>VLOOKUP($B87,ESTIMATES!$C$18:$BS$290,60,FALSE)</f>
        <v>210.673</v>
      </c>
      <c r="AD87" s="22">
        <f>VLOOKUP($B87,ESTIMATES!$C$18:$BS$290,61,FALSE)</f>
        <v>216.785</v>
      </c>
      <c r="AE87" s="22">
        <f>VLOOKUP($B87,ESTIMATES!$C$18:$BS$290,62,FALSE)</f>
        <v>222.452</v>
      </c>
      <c r="AF87" s="22">
        <f>VLOOKUP($B87,ESTIMATES!$C$18:$BS$290,63,FALSE)</f>
        <v>228.13399999999999</v>
      </c>
      <c r="AG87" s="22">
        <f>VLOOKUP($B87,ESTIMATES!$C$18:$BS$290,64,FALSE)</f>
        <v>234.18100000000001</v>
      </c>
      <c r="AH87" s="22">
        <f>VLOOKUP($B87,ESTIMATES!$C$18:$BS$290,65,FALSE)</f>
        <v>240.654</v>
      </c>
      <c r="AI87" s="22">
        <f>VLOOKUP($B87,ESTIMATES!$C$18:$BS$290,66,FALSE)</f>
        <v>247.46299999999999</v>
      </c>
      <c r="AJ87" s="22">
        <f>VLOOKUP($B87,ESTIMATES!$C$18:$BS$290,67,FALSE)</f>
        <v>254.50299999999999</v>
      </c>
      <c r="AK87" s="22">
        <f>VLOOKUP($B87,ESTIMATES!$C$18:$BS$290,68,FALSE)</f>
        <v>261.62299999999999</v>
      </c>
      <c r="AL87" s="22">
        <f>VLOOKUP($B87,ESTIMATES!$C$18:$BS$290,69,FALSE)</f>
        <v>268.69099999999997</v>
      </c>
      <c r="AM87">
        <f>VLOOKUP($B87,'MEDIUM VARIANT'!$C$18:$AE$290,5,FALSE)</f>
        <v>275.71300000000002</v>
      </c>
      <c r="AN87">
        <f>VLOOKUP($B87,'MEDIUM VARIANT'!$C$18:$AE$290,6,FALSE)</f>
        <v>282.73099999999999</v>
      </c>
      <c r="AO87">
        <f>VLOOKUP($B87,'MEDIUM VARIANT'!$C$18:$AE$290,7,FALSE)</f>
        <v>289.76299999999998</v>
      </c>
      <c r="AP87">
        <f>VLOOKUP($B87,'MEDIUM VARIANT'!$C$18:$AE$290,8,FALSE)</f>
        <v>296.84699999999998</v>
      </c>
      <c r="AQ87">
        <f>VLOOKUP($B87,'MEDIUM VARIANT'!$C$18:$AE$290,9,FALSE)</f>
        <v>303.98200000000003</v>
      </c>
      <c r="AR87">
        <f>VLOOKUP($B87,'MEDIUM VARIANT'!$C$18:$AE$290,10,FALSE)</f>
        <v>311.20100000000002</v>
      </c>
      <c r="AS87">
        <f>VLOOKUP($B87,'MEDIUM VARIANT'!$C$18:$AE$290,11,FALSE)</f>
        <v>318.47199999999998</v>
      </c>
      <c r="AT87">
        <f>VLOOKUP($B87,'MEDIUM VARIANT'!$C$18:$AE$290,12,FALSE)</f>
        <v>325.81400000000002</v>
      </c>
      <c r="AU87">
        <f>VLOOKUP($B87,'MEDIUM VARIANT'!$C$18:$AE$290,13,FALSE)</f>
        <v>333.23399999999998</v>
      </c>
      <c r="AV87">
        <f>VLOOKUP($B87,'MEDIUM VARIANT'!$C$18:$AE$290,14,FALSE)</f>
        <v>340.733</v>
      </c>
      <c r="AW87">
        <f>VLOOKUP($B87,'MEDIUM VARIANT'!$C$18:$AE$290,15,FALSE)</f>
        <v>348.32299999999998</v>
      </c>
      <c r="AX87">
        <f>VLOOKUP($B87,'MEDIUM VARIANT'!$C$18:$AE$290,16,FALSE)</f>
        <v>355.988</v>
      </c>
      <c r="AY87">
        <f>VLOOKUP($B87,'MEDIUM VARIANT'!$C$18:$AE$290,17,FALSE)</f>
        <v>363.74</v>
      </c>
      <c r="AZ87">
        <f>VLOOKUP($B87,'MEDIUM VARIANT'!$C$18:$AE$290,18,FALSE)</f>
        <v>371.56700000000001</v>
      </c>
      <c r="BA87">
        <f>VLOOKUP($B87,'MEDIUM VARIANT'!$C$18:$AE$290,19,FALSE)</f>
        <v>379.46300000000002</v>
      </c>
      <c r="BB87">
        <f>VLOOKUP($B87,'MEDIUM VARIANT'!$C$18:$AE$290,20,FALSE)</f>
        <v>387.423</v>
      </c>
      <c r="BC87">
        <f>VLOOKUP($B87,'MEDIUM VARIANT'!$C$18:$AE$290,21,FALSE)</f>
        <v>395.44499999999999</v>
      </c>
      <c r="BD87">
        <f>VLOOKUP($B87,'MEDIUM VARIANT'!$C$18:$AE$290,22,FALSE)</f>
        <v>403.53</v>
      </c>
      <c r="BE87">
        <f>VLOOKUP($B87,'MEDIUM VARIANT'!$C$18:$AE$290,23,FALSE)</f>
        <v>411.65</v>
      </c>
      <c r="BF87">
        <f>VLOOKUP($B87,'MEDIUM VARIANT'!$C$18:$AE$290,24,FALSE)</f>
        <v>419.82600000000002</v>
      </c>
      <c r="BG87">
        <f>VLOOKUP($B87,'MEDIUM VARIANT'!$C$18:$AE$290,25,FALSE)</f>
        <v>428.02</v>
      </c>
      <c r="BH87">
        <f>VLOOKUP($B87,'MEDIUM VARIANT'!$C$18:$AE$290,26,FALSE)</f>
        <v>436.24599999999998</v>
      </c>
      <c r="BI87">
        <f>VLOOKUP($B87,'MEDIUM VARIANT'!$C$18:$AE$290,27,FALSE)</f>
        <v>444.48200000000003</v>
      </c>
      <c r="BJ87">
        <f>VLOOKUP($B87,'MEDIUM VARIANT'!$C$18:$AE$290,28,FALSE)</f>
        <v>452.72899999999998</v>
      </c>
      <c r="BK87">
        <f>VLOOKUP($B87,'MEDIUM VARIANT'!$C$18:$AE$290,29,FALSE)</f>
        <v>460.97399999999999</v>
      </c>
      <c r="BL87">
        <f>VLOOKUP($B87,'MEDIUM VARIANT'!$C$18:$AE$290,29,FALSE)</f>
        <v>460.97399999999999</v>
      </c>
      <c r="BM87">
        <f>VLOOKUP($B87,'MEDIUM VARIANT'!$C$18:$AE$290,29,FALSE)</f>
        <v>460.97399999999999</v>
      </c>
      <c r="BN87">
        <f>VLOOKUP($B87,'MEDIUM VARIANT'!$C$18:$AE$290,29,FALSE)</f>
        <v>460.97399999999999</v>
      </c>
      <c r="BO87">
        <f>VLOOKUP($B87,'MEDIUM VARIANT'!$C$18:$AE$290,29,FALSE)</f>
        <v>460.97399999999999</v>
      </c>
      <c r="BP87">
        <f>VLOOKUP($B87,'MEDIUM VARIANT'!$C$18:$AE$290,29,FALSE)</f>
        <v>460.97399999999999</v>
      </c>
      <c r="BQ87">
        <f>VLOOKUP($B87,'MEDIUM VARIANT'!$C$18:$AE$290,29,FALSE)</f>
        <v>460.97399999999999</v>
      </c>
      <c r="BR87">
        <f>VLOOKUP($B87,'MEDIUM VARIANT'!$C$18:$AE$290,29,FALSE)</f>
        <v>460.97399999999999</v>
      </c>
      <c r="BS87">
        <f>VLOOKUP($B87,'MEDIUM VARIANT'!$C$18:$AE$290,29,FALSE)</f>
        <v>460.97399999999999</v>
      </c>
      <c r="BT87">
        <f>VLOOKUP($B87,'MEDIUM VARIANT'!$C$18:$AE$290,29,FALSE)</f>
        <v>460.97399999999999</v>
      </c>
      <c r="BU87">
        <f>VLOOKUP($B87,'MEDIUM VARIANT'!$C$18:$AE$290,29,FALSE)</f>
        <v>460.97399999999999</v>
      </c>
    </row>
    <row r="88" spans="1:73" ht="11.4" hidden="1" x14ac:dyDescent="0.2">
      <c r="A88" t="str">
        <f>VLOOKUP(B88,Codes_ISO!A$2:C$270,3,FALSE)</f>
        <v/>
      </c>
      <c r="B88" s="3" t="s">
        <v>325</v>
      </c>
      <c r="C88" s="22">
        <f>VLOOKUP($B88,ESTIMATES!$C$18:$BS$290,34,FALSE)</f>
        <v>151.708</v>
      </c>
      <c r="D88" s="22">
        <f>VLOOKUP($B88,ESTIMATES!$C$18:$BS$290,35,FALSE)</f>
        <v>156.24299999999999</v>
      </c>
      <c r="E88" s="22">
        <f>VLOOKUP($B88,ESTIMATES!$C$18:$BS$290,36,FALSE)</f>
        <v>160.88800000000001</v>
      </c>
      <c r="F88" s="22">
        <f>VLOOKUP($B88,ESTIMATES!$C$18:$BS$290,37,FALSE)</f>
        <v>165.613</v>
      </c>
      <c r="G88" s="22">
        <f>VLOOKUP($B88,ESTIMATES!$C$18:$BS$290,38,FALSE)</f>
        <v>170.39599999999999</v>
      </c>
      <c r="H88" s="22">
        <f>VLOOKUP($B88,ESTIMATES!$C$18:$BS$290,39,FALSE)</f>
        <v>175.20400000000001</v>
      </c>
      <c r="I88" s="22">
        <f>VLOOKUP($B88,ESTIMATES!$C$18:$BS$290,40,FALSE)</f>
        <v>180.07499999999999</v>
      </c>
      <c r="J88" s="22">
        <f>VLOOKUP($B88,ESTIMATES!$C$18:$BS$290,41,FALSE)</f>
        <v>184.95</v>
      </c>
      <c r="K88" s="22">
        <f>VLOOKUP($B88,ESTIMATES!$C$18:$BS$290,42,FALSE)</f>
        <v>189.738</v>
      </c>
      <c r="L88" s="22">
        <f>VLOOKUP($B88,ESTIMATES!$C$18:$BS$290,43,FALSE)</f>
        <v>194.25200000000001</v>
      </c>
      <c r="M88" s="22">
        <f>VLOOKUP($B88,ESTIMATES!$C$18:$BS$290,44,FALSE)</f>
        <v>198.375</v>
      </c>
      <c r="N88" s="22">
        <f>VLOOKUP($B88,ESTIMATES!$C$18:$BS$290,45,FALSE)</f>
        <v>202.01599999999999</v>
      </c>
      <c r="O88" s="22">
        <f>VLOOKUP($B88,ESTIMATES!$C$18:$BS$290,46,FALSE)</f>
        <v>205.26599999999999</v>
      </c>
      <c r="P88" s="22">
        <f>VLOOKUP($B88,ESTIMATES!$C$18:$BS$290,47,FALSE)</f>
        <v>208.345</v>
      </c>
      <c r="Q88" s="22">
        <f>VLOOKUP($B88,ESTIMATES!$C$18:$BS$290,48,FALSE)</f>
        <v>211.57900000000001</v>
      </c>
      <c r="R88" s="22">
        <f>VLOOKUP($B88,ESTIMATES!$C$18:$BS$290,49,FALSE)</f>
        <v>215.196</v>
      </c>
      <c r="S88" s="22">
        <f>VLOOKUP($B88,ESTIMATES!$C$18:$BS$290,50,FALSE)</f>
        <v>219.28299999999999</v>
      </c>
      <c r="T88" s="22">
        <f>VLOOKUP($B88,ESTIMATES!$C$18:$BS$290,51,FALSE)</f>
        <v>223.73099999999999</v>
      </c>
      <c r="U88" s="22">
        <f>VLOOKUP($B88,ESTIMATES!$C$18:$BS$290,52,FALSE)</f>
        <v>228.376</v>
      </c>
      <c r="V88" s="22">
        <f>VLOOKUP($B88,ESTIMATES!$C$18:$BS$290,53,FALSE)</f>
        <v>232.952</v>
      </c>
      <c r="W88" s="22">
        <f>VLOOKUP($B88,ESTIMATES!$C$18:$BS$290,54,FALSE)</f>
        <v>237.25800000000001</v>
      </c>
      <c r="X88" s="22">
        <f>VLOOKUP($B88,ESTIMATES!$C$18:$BS$290,55,FALSE)</f>
        <v>241.273</v>
      </c>
      <c r="Y88" s="22">
        <f>VLOOKUP($B88,ESTIMATES!$C$18:$BS$290,56,FALSE)</f>
        <v>245.006</v>
      </c>
      <c r="Z88" s="22">
        <f>VLOOKUP($B88,ESTIMATES!$C$18:$BS$290,57,FALSE)</f>
        <v>248.499</v>
      </c>
      <c r="AA88" s="22">
        <f>VLOOKUP($B88,ESTIMATES!$C$18:$BS$290,58,FALSE)</f>
        <v>251.77500000000001</v>
      </c>
      <c r="AB88" s="22">
        <f>VLOOKUP($B88,ESTIMATES!$C$18:$BS$290,59,FALSE)</f>
        <v>254.886</v>
      </c>
      <c r="AC88" s="22">
        <f>VLOOKUP($B88,ESTIMATES!$C$18:$BS$290,60,FALSE)</f>
        <v>257.83199999999999</v>
      </c>
      <c r="AD88" s="22">
        <f>VLOOKUP($B88,ESTIMATES!$C$18:$BS$290,61,FALSE)</f>
        <v>260.59399999999999</v>
      </c>
      <c r="AE88" s="22">
        <f>VLOOKUP($B88,ESTIMATES!$C$18:$BS$290,62,FALSE)</f>
        <v>263.17899999999997</v>
      </c>
      <c r="AF88" s="22">
        <f>VLOOKUP($B88,ESTIMATES!$C$18:$BS$290,63,FALSE)</f>
        <v>265.58100000000002</v>
      </c>
      <c r="AG88" s="22">
        <f>VLOOKUP($B88,ESTIMATES!$C$18:$BS$290,64,FALSE)</f>
        <v>267.82</v>
      </c>
      <c r="AH88" s="22">
        <f>VLOOKUP($B88,ESTIMATES!$C$18:$BS$290,65,FALSE)</f>
        <v>269.84300000000002</v>
      </c>
      <c r="AI88" s="22">
        <f>VLOOKUP($B88,ESTIMATES!$C$18:$BS$290,66,FALSE)</f>
        <v>271.70299999999997</v>
      </c>
      <c r="AJ88" s="22">
        <f>VLOOKUP($B88,ESTIMATES!$C$18:$BS$290,67,FALSE)</f>
        <v>273.52800000000002</v>
      </c>
      <c r="AK88" s="22">
        <f>VLOOKUP($B88,ESTIMATES!$C$18:$BS$290,68,FALSE)</f>
        <v>275.48399999999998</v>
      </c>
      <c r="AL88" s="22">
        <f>VLOOKUP($B88,ESTIMATES!$C$18:$BS$290,69,FALSE)</f>
        <v>277.69</v>
      </c>
      <c r="AM88">
        <f>VLOOKUP($B88,'MEDIUM VARIANT'!$C$18:$AE$290,5,FALSE)</f>
        <v>280.20800000000003</v>
      </c>
      <c r="AN88">
        <f>VLOOKUP($B88,'MEDIUM VARIANT'!$C$18:$AE$290,6,FALSE)</f>
        <v>283.00700000000001</v>
      </c>
      <c r="AO88">
        <f>VLOOKUP($B88,'MEDIUM VARIANT'!$C$18:$AE$290,7,FALSE)</f>
        <v>285.85899999999998</v>
      </c>
      <c r="AP88">
        <f>VLOOKUP($B88,'MEDIUM VARIANT'!$C$18:$AE$290,8,FALSE)</f>
        <v>288.50599999999997</v>
      </c>
      <c r="AQ88">
        <f>VLOOKUP($B88,'MEDIUM VARIANT'!$C$18:$AE$290,9,FALSE)</f>
        <v>290.74400000000003</v>
      </c>
      <c r="AR88">
        <f>VLOOKUP($B88,'MEDIUM VARIANT'!$C$18:$AE$290,10,FALSE)</f>
        <v>292.488</v>
      </c>
      <c r="AS88">
        <f>VLOOKUP($B88,'MEDIUM VARIANT'!$C$18:$AE$290,11,FALSE)</f>
        <v>293.834</v>
      </c>
      <c r="AT88">
        <f>VLOOKUP($B88,'MEDIUM VARIANT'!$C$18:$AE$290,12,FALSE)</f>
        <v>294.95</v>
      </c>
      <c r="AU88">
        <f>VLOOKUP($B88,'MEDIUM VARIANT'!$C$18:$AE$290,13,FALSE)</f>
        <v>296.101</v>
      </c>
      <c r="AV88">
        <f>VLOOKUP($B88,'MEDIUM VARIANT'!$C$18:$AE$290,14,FALSE)</f>
        <v>297.47500000000002</v>
      </c>
      <c r="AW88">
        <f>VLOOKUP($B88,'MEDIUM VARIANT'!$C$18:$AE$290,15,FALSE)</f>
        <v>299.12700000000001</v>
      </c>
      <c r="AX88">
        <f>VLOOKUP($B88,'MEDIUM VARIANT'!$C$18:$AE$290,16,FALSE)</f>
        <v>300.983</v>
      </c>
      <c r="AY88">
        <f>VLOOKUP($B88,'MEDIUM VARIANT'!$C$18:$AE$290,17,FALSE)</f>
        <v>302.959</v>
      </c>
      <c r="AZ88">
        <f>VLOOKUP($B88,'MEDIUM VARIANT'!$C$18:$AE$290,18,FALSE)</f>
        <v>304.92700000000002</v>
      </c>
      <c r="BA88">
        <f>VLOOKUP($B88,'MEDIUM VARIANT'!$C$18:$AE$290,19,FALSE)</f>
        <v>306.76</v>
      </c>
      <c r="BB88">
        <f>VLOOKUP($B88,'MEDIUM VARIANT'!$C$18:$AE$290,20,FALSE)</f>
        <v>308.44499999999999</v>
      </c>
      <c r="BC88">
        <f>VLOOKUP($B88,'MEDIUM VARIANT'!$C$18:$AE$290,21,FALSE)</f>
        <v>310.02499999999998</v>
      </c>
      <c r="BD88">
        <f>VLOOKUP($B88,'MEDIUM VARIANT'!$C$18:$AE$290,22,FALSE)</f>
        <v>311.50299999999999</v>
      </c>
      <c r="BE88">
        <f>VLOOKUP($B88,'MEDIUM VARIANT'!$C$18:$AE$290,23,FALSE)</f>
        <v>312.89600000000002</v>
      </c>
      <c r="BF88">
        <f>VLOOKUP($B88,'MEDIUM VARIANT'!$C$18:$AE$290,24,FALSE)</f>
        <v>314.233</v>
      </c>
      <c r="BG88">
        <f>VLOOKUP($B88,'MEDIUM VARIANT'!$C$18:$AE$290,25,FALSE)</f>
        <v>315.49799999999999</v>
      </c>
      <c r="BH88">
        <f>VLOOKUP($B88,'MEDIUM VARIANT'!$C$18:$AE$290,26,FALSE)</f>
        <v>316.697</v>
      </c>
      <c r="BI88">
        <f>VLOOKUP($B88,'MEDIUM VARIANT'!$C$18:$AE$290,27,FALSE)</f>
        <v>317.81599999999997</v>
      </c>
      <c r="BJ88">
        <f>VLOOKUP($B88,'MEDIUM VARIANT'!$C$18:$AE$290,28,FALSE)</f>
        <v>318.86099999999999</v>
      </c>
      <c r="BK88">
        <f>VLOOKUP($B88,'MEDIUM VARIANT'!$C$18:$AE$290,29,FALSE)</f>
        <v>319.83600000000001</v>
      </c>
      <c r="BL88">
        <f>VLOOKUP($B88,'MEDIUM VARIANT'!$C$18:$AE$290,29,FALSE)</f>
        <v>319.83600000000001</v>
      </c>
      <c r="BM88">
        <f>VLOOKUP($B88,'MEDIUM VARIANT'!$C$18:$AE$290,29,FALSE)</f>
        <v>319.83600000000001</v>
      </c>
      <c r="BN88">
        <f>VLOOKUP($B88,'MEDIUM VARIANT'!$C$18:$AE$290,29,FALSE)</f>
        <v>319.83600000000001</v>
      </c>
      <c r="BO88">
        <f>VLOOKUP($B88,'MEDIUM VARIANT'!$C$18:$AE$290,29,FALSE)</f>
        <v>319.83600000000001</v>
      </c>
      <c r="BP88">
        <f>VLOOKUP($B88,'MEDIUM VARIANT'!$C$18:$AE$290,29,FALSE)</f>
        <v>319.83600000000001</v>
      </c>
      <c r="BQ88">
        <f>VLOOKUP($B88,'MEDIUM VARIANT'!$C$18:$AE$290,29,FALSE)</f>
        <v>319.83600000000001</v>
      </c>
      <c r="BR88">
        <f>VLOOKUP($B88,'MEDIUM VARIANT'!$C$18:$AE$290,29,FALSE)</f>
        <v>319.83600000000001</v>
      </c>
      <c r="BS88">
        <f>VLOOKUP($B88,'MEDIUM VARIANT'!$C$18:$AE$290,29,FALSE)</f>
        <v>319.83600000000001</v>
      </c>
      <c r="BT88">
        <f>VLOOKUP($B88,'MEDIUM VARIANT'!$C$18:$AE$290,29,FALSE)</f>
        <v>319.83600000000001</v>
      </c>
      <c r="BU88">
        <f>VLOOKUP($B88,'MEDIUM VARIANT'!$C$18:$AE$290,29,FALSE)</f>
        <v>319.83600000000001</v>
      </c>
    </row>
    <row r="89" spans="1:73" ht="11.4" x14ac:dyDescent="0.2">
      <c r="A89" t="str">
        <f>VLOOKUP(B89,Codes_ISO!A$2:C$270,3,FALSE)</f>
        <v>GA</v>
      </c>
      <c r="B89" s="3" t="s">
        <v>106</v>
      </c>
      <c r="C89" s="22">
        <f>VLOOKUP($B89,ESTIMATES!$C$18:$BS$290,34,FALSE)</f>
        <v>729.15899999999999</v>
      </c>
      <c r="D89" s="22">
        <f>VLOOKUP($B89,ESTIMATES!$C$18:$BS$290,35,FALSE)</f>
        <v>747.58699999999999</v>
      </c>
      <c r="E89" s="22">
        <f>VLOOKUP($B89,ESTIMATES!$C$18:$BS$290,36,FALSE)</f>
        <v>766.85500000000002</v>
      </c>
      <c r="F89" s="22">
        <f>VLOOKUP($B89,ESTIMATES!$C$18:$BS$290,37,FALSE)</f>
        <v>787.01300000000003</v>
      </c>
      <c r="G89" s="22">
        <f>VLOOKUP($B89,ESTIMATES!$C$18:$BS$290,38,FALSE)</f>
        <v>808.08299999999997</v>
      </c>
      <c r="H89" s="22">
        <f>VLOOKUP($B89,ESTIMATES!$C$18:$BS$290,39,FALSE)</f>
        <v>830.08500000000004</v>
      </c>
      <c r="I89" s="22">
        <f>VLOOKUP($B89,ESTIMATES!$C$18:$BS$290,40,FALSE)</f>
        <v>853.02700000000004</v>
      </c>
      <c r="J89" s="22">
        <f>VLOOKUP($B89,ESTIMATES!$C$18:$BS$290,41,FALSE)</f>
        <v>876.86300000000006</v>
      </c>
      <c r="K89" s="22">
        <f>VLOOKUP($B89,ESTIMATES!$C$18:$BS$290,42,FALSE)</f>
        <v>901.45799999999997</v>
      </c>
      <c r="L89" s="22">
        <f>VLOOKUP($B89,ESTIMATES!$C$18:$BS$290,43,FALSE)</f>
        <v>926.62199999999996</v>
      </c>
      <c r="M89" s="22">
        <f>VLOOKUP($B89,ESTIMATES!$C$18:$BS$290,44,FALSE)</f>
        <v>952.21199999999999</v>
      </c>
      <c r="N89" s="22">
        <f>VLOOKUP($B89,ESTIMATES!$C$18:$BS$290,45,FALSE)</f>
        <v>978.22299999999996</v>
      </c>
      <c r="O89" s="22">
        <f>VLOOKUP($B89,ESTIMATES!$C$18:$BS$290,46,FALSE)</f>
        <v>1004.676</v>
      </c>
      <c r="P89" s="22">
        <f>VLOOKUP($B89,ESTIMATES!$C$18:$BS$290,47,FALSE)</f>
        <v>1031.5039999999999</v>
      </c>
      <c r="Q89" s="22">
        <f>VLOOKUP($B89,ESTIMATES!$C$18:$BS$290,48,FALSE)</f>
        <v>1058.663</v>
      </c>
      <c r="R89" s="22">
        <f>VLOOKUP($B89,ESTIMATES!$C$18:$BS$290,49,FALSE)</f>
        <v>1086.1369999999999</v>
      </c>
      <c r="S89" s="22">
        <f>VLOOKUP($B89,ESTIMATES!$C$18:$BS$290,50,FALSE)</f>
        <v>1113.9939999999999</v>
      </c>
      <c r="T89" s="22">
        <f>VLOOKUP($B89,ESTIMATES!$C$18:$BS$290,51,FALSE)</f>
        <v>1142.3240000000001</v>
      </c>
      <c r="U89" s="22">
        <f>VLOOKUP($B89,ESTIMATES!$C$18:$BS$290,52,FALSE)</f>
        <v>1171.2239999999999</v>
      </c>
      <c r="V89" s="22">
        <f>VLOOKUP($B89,ESTIMATES!$C$18:$BS$290,53,FALSE)</f>
        <v>1200.7729999999999</v>
      </c>
      <c r="W89" s="22">
        <f>VLOOKUP($B89,ESTIMATES!$C$18:$BS$290,54,FALSE)</f>
        <v>1231.1220000000001</v>
      </c>
      <c r="X89" s="22">
        <f>VLOOKUP($B89,ESTIMATES!$C$18:$BS$290,55,FALSE)</f>
        <v>1262.259</v>
      </c>
      <c r="Y89" s="22">
        <f>VLOOKUP($B89,ESTIMATES!$C$18:$BS$290,56,FALSE)</f>
        <v>1294.4090000000001</v>
      </c>
      <c r="Z89" s="22">
        <f>VLOOKUP($B89,ESTIMATES!$C$18:$BS$290,57,FALSE)</f>
        <v>1328.146</v>
      </c>
      <c r="AA89" s="22">
        <f>VLOOKUP($B89,ESTIMATES!$C$18:$BS$290,58,FALSE)</f>
        <v>1364.2049999999999</v>
      </c>
      <c r="AB89" s="22">
        <f>VLOOKUP($B89,ESTIMATES!$C$18:$BS$290,59,FALSE)</f>
        <v>1403.126</v>
      </c>
      <c r="AC89" s="22">
        <f>VLOOKUP($B89,ESTIMATES!$C$18:$BS$290,60,FALSE)</f>
        <v>1444.8440000000001</v>
      </c>
      <c r="AD89" s="22">
        <f>VLOOKUP($B89,ESTIMATES!$C$18:$BS$290,61,FALSE)</f>
        <v>1489.193</v>
      </c>
      <c r="AE89" s="22">
        <f>VLOOKUP($B89,ESTIMATES!$C$18:$BS$290,62,FALSE)</f>
        <v>1536.4110000000001</v>
      </c>
      <c r="AF89" s="22">
        <f>VLOOKUP($B89,ESTIMATES!$C$18:$BS$290,63,FALSE)</f>
        <v>1586.7539999999999</v>
      </c>
      <c r="AG89" s="22">
        <f>VLOOKUP($B89,ESTIMATES!$C$18:$BS$290,64,FALSE)</f>
        <v>1640.21</v>
      </c>
      <c r="AH89" s="22">
        <f>VLOOKUP($B89,ESTIMATES!$C$18:$BS$290,65,FALSE)</f>
        <v>1697.1010000000001</v>
      </c>
      <c r="AI89" s="22">
        <f>VLOOKUP($B89,ESTIMATES!$C$18:$BS$290,66,FALSE)</f>
        <v>1756.817</v>
      </c>
      <c r="AJ89" s="22">
        <f>VLOOKUP($B89,ESTIMATES!$C$18:$BS$290,67,FALSE)</f>
        <v>1817.271</v>
      </c>
      <c r="AK89" s="22">
        <f>VLOOKUP($B89,ESTIMATES!$C$18:$BS$290,68,FALSE)</f>
        <v>1875.713</v>
      </c>
      <c r="AL89" s="22">
        <f>VLOOKUP($B89,ESTIMATES!$C$18:$BS$290,69,FALSE)</f>
        <v>1930.175</v>
      </c>
      <c r="AM89">
        <f>VLOOKUP($B89,'MEDIUM VARIANT'!$C$18:$AE$290,5,FALSE)</f>
        <v>1979.7860000000001</v>
      </c>
      <c r="AN89">
        <f>VLOOKUP($B89,'MEDIUM VARIANT'!$C$18:$AE$290,6,FALSE)</f>
        <v>2025.1369999999999</v>
      </c>
      <c r="AO89">
        <f>VLOOKUP($B89,'MEDIUM VARIANT'!$C$18:$AE$290,7,FALSE)</f>
        <v>2067.5610000000001</v>
      </c>
      <c r="AP89">
        <f>VLOOKUP($B89,'MEDIUM VARIANT'!$C$18:$AE$290,8,FALSE)</f>
        <v>2109.0990000000002</v>
      </c>
      <c r="AQ89">
        <f>VLOOKUP($B89,'MEDIUM VARIANT'!$C$18:$AE$290,9,FALSE)</f>
        <v>2151.2890000000002</v>
      </c>
      <c r="AR89">
        <f>VLOOKUP($B89,'MEDIUM VARIANT'!$C$18:$AE$290,10,FALSE)</f>
        <v>2194.4879999999998</v>
      </c>
      <c r="AS89">
        <f>VLOOKUP($B89,'MEDIUM VARIANT'!$C$18:$AE$290,11,FALSE)</f>
        <v>2238.2820000000002</v>
      </c>
      <c r="AT89">
        <f>VLOOKUP($B89,'MEDIUM VARIANT'!$C$18:$AE$290,12,FALSE)</f>
        <v>2282.5340000000001</v>
      </c>
      <c r="AU89">
        <f>VLOOKUP($B89,'MEDIUM VARIANT'!$C$18:$AE$290,13,FALSE)</f>
        <v>2326.9009999999998</v>
      </c>
      <c r="AV89">
        <f>VLOOKUP($B89,'MEDIUM VARIANT'!$C$18:$AE$290,14,FALSE)</f>
        <v>2371.1370000000002</v>
      </c>
      <c r="AW89">
        <f>VLOOKUP($B89,'MEDIUM VARIANT'!$C$18:$AE$290,15,FALSE)</f>
        <v>2415.3150000000001</v>
      </c>
      <c r="AX89">
        <f>VLOOKUP($B89,'MEDIUM VARIANT'!$C$18:$AE$290,16,FALSE)</f>
        <v>2459.6170000000002</v>
      </c>
      <c r="AY89">
        <f>VLOOKUP($B89,'MEDIUM VARIANT'!$C$18:$AE$290,17,FALSE)</f>
        <v>2504.0650000000001</v>
      </c>
      <c r="AZ89">
        <f>VLOOKUP($B89,'MEDIUM VARIANT'!$C$18:$AE$290,18,FALSE)</f>
        <v>2548.6930000000002</v>
      </c>
      <c r="BA89">
        <f>VLOOKUP($B89,'MEDIUM VARIANT'!$C$18:$AE$290,19,FALSE)</f>
        <v>2593.5140000000001</v>
      </c>
      <c r="BB89">
        <f>VLOOKUP($B89,'MEDIUM VARIANT'!$C$18:$AE$290,20,FALSE)</f>
        <v>2638.5419999999999</v>
      </c>
      <c r="BC89">
        <f>VLOOKUP($B89,'MEDIUM VARIANT'!$C$18:$AE$290,21,FALSE)</f>
        <v>2683.7640000000001</v>
      </c>
      <c r="BD89">
        <f>VLOOKUP($B89,'MEDIUM VARIANT'!$C$18:$AE$290,22,FALSE)</f>
        <v>2729.2139999999999</v>
      </c>
      <c r="BE89">
        <f>VLOOKUP($B89,'MEDIUM VARIANT'!$C$18:$AE$290,23,FALSE)</f>
        <v>2774.89</v>
      </c>
      <c r="BF89">
        <f>VLOOKUP($B89,'MEDIUM VARIANT'!$C$18:$AE$290,24,FALSE)</f>
        <v>2820.808</v>
      </c>
      <c r="BG89">
        <f>VLOOKUP($B89,'MEDIUM VARIANT'!$C$18:$AE$290,25,FALSE)</f>
        <v>2866.951</v>
      </c>
      <c r="BH89">
        <f>VLOOKUP($B89,'MEDIUM VARIANT'!$C$18:$AE$290,26,FALSE)</f>
        <v>2913.3009999999999</v>
      </c>
      <c r="BI89">
        <f>VLOOKUP($B89,'MEDIUM VARIANT'!$C$18:$AE$290,27,FALSE)</f>
        <v>2959.83</v>
      </c>
      <c r="BJ89">
        <f>VLOOKUP($B89,'MEDIUM VARIANT'!$C$18:$AE$290,28,FALSE)</f>
        <v>3006.498</v>
      </c>
      <c r="BK89">
        <f>VLOOKUP($B89,'MEDIUM VARIANT'!$C$18:$AE$290,29,FALSE)</f>
        <v>3053.2640000000001</v>
      </c>
      <c r="BL89">
        <f>VLOOKUP($B89,'MEDIUM VARIANT'!$C$18:$AE$290,29,FALSE)</f>
        <v>3053.2640000000001</v>
      </c>
      <c r="BM89">
        <f>VLOOKUP($B89,'MEDIUM VARIANT'!$C$18:$AE$290,29,FALSE)</f>
        <v>3053.2640000000001</v>
      </c>
      <c r="BN89">
        <f>VLOOKUP($B89,'MEDIUM VARIANT'!$C$18:$AE$290,29,FALSE)</f>
        <v>3053.2640000000001</v>
      </c>
      <c r="BO89">
        <f>VLOOKUP($B89,'MEDIUM VARIANT'!$C$18:$AE$290,29,FALSE)</f>
        <v>3053.2640000000001</v>
      </c>
      <c r="BP89">
        <f>VLOOKUP($B89,'MEDIUM VARIANT'!$C$18:$AE$290,29,FALSE)</f>
        <v>3053.2640000000001</v>
      </c>
      <c r="BQ89">
        <f>VLOOKUP($B89,'MEDIUM VARIANT'!$C$18:$AE$290,29,FALSE)</f>
        <v>3053.2640000000001</v>
      </c>
      <c r="BR89">
        <f>VLOOKUP($B89,'MEDIUM VARIANT'!$C$18:$AE$290,29,FALSE)</f>
        <v>3053.2640000000001</v>
      </c>
      <c r="BS89">
        <f>VLOOKUP($B89,'MEDIUM VARIANT'!$C$18:$AE$290,29,FALSE)</f>
        <v>3053.2640000000001</v>
      </c>
      <c r="BT89">
        <f>VLOOKUP($B89,'MEDIUM VARIANT'!$C$18:$AE$290,29,FALSE)</f>
        <v>3053.2640000000001</v>
      </c>
      <c r="BU89">
        <f>VLOOKUP($B89,'MEDIUM VARIANT'!$C$18:$AE$290,29,FALSE)</f>
        <v>3053.2640000000001</v>
      </c>
    </row>
    <row r="90" spans="1:73" ht="11.4" x14ac:dyDescent="0.2">
      <c r="A90" t="str">
        <f>VLOOKUP(B90,Codes_ISO!A$2:C$270,3,FALSE)</f>
        <v>GM</v>
      </c>
      <c r="B90" s="3" t="s">
        <v>127</v>
      </c>
      <c r="C90" s="22">
        <f>VLOOKUP($B90,ESTIMATES!$C$18:$BS$290,34,FALSE)</f>
        <v>604.36900000000003</v>
      </c>
      <c r="D90" s="22">
        <f>VLOOKUP($B90,ESTIMATES!$C$18:$BS$290,35,FALSE)</f>
        <v>625.41099999999994</v>
      </c>
      <c r="E90" s="22">
        <f>VLOOKUP($B90,ESTIMATES!$C$18:$BS$290,36,FALSE)</f>
        <v>648.21</v>
      </c>
      <c r="F90" s="22">
        <f>VLOOKUP($B90,ESTIMATES!$C$18:$BS$290,37,FALSE)</f>
        <v>673.23800000000006</v>
      </c>
      <c r="G90" s="22">
        <f>VLOOKUP($B90,ESTIMATES!$C$18:$BS$290,38,FALSE)</f>
        <v>701.10400000000004</v>
      </c>
      <c r="H90" s="22">
        <f>VLOOKUP($B90,ESTIMATES!$C$18:$BS$290,39,FALSE)</f>
        <v>732.096</v>
      </c>
      <c r="I90" s="22">
        <f>VLOOKUP($B90,ESTIMATES!$C$18:$BS$290,40,FALSE)</f>
        <v>766.58900000000006</v>
      </c>
      <c r="J90" s="22">
        <f>VLOOKUP($B90,ESTIMATES!$C$18:$BS$290,41,FALSE)</f>
        <v>804.125</v>
      </c>
      <c r="K90" s="22">
        <f>VLOOKUP($B90,ESTIMATES!$C$18:$BS$290,42,FALSE)</f>
        <v>843.05</v>
      </c>
      <c r="L90" s="22">
        <f>VLOOKUP($B90,ESTIMATES!$C$18:$BS$290,43,FALSE)</f>
        <v>881.13800000000003</v>
      </c>
      <c r="M90" s="22">
        <f>VLOOKUP($B90,ESTIMATES!$C$18:$BS$290,44,FALSE)</f>
        <v>916.80799999999999</v>
      </c>
      <c r="N90" s="22">
        <f>VLOOKUP($B90,ESTIMATES!$C$18:$BS$290,45,FALSE)</f>
        <v>949.49300000000005</v>
      </c>
      <c r="O90" s="22">
        <f>VLOOKUP($B90,ESTIMATES!$C$18:$BS$290,46,FALSE)</f>
        <v>979.71799999999996</v>
      </c>
      <c r="P90" s="22">
        <f>VLOOKUP($B90,ESTIMATES!$C$18:$BS$290,47,FALSE)</f>
        <v>1008.3579999999999</v>
      </c>
      <c r="Q90" s="22">
        <f>VLOOKUP($B90,ESTIMATES!$C$18:$BS$290,48,FALSE)</f>
        <v>1036.829</v>
      </c>
      <c r="R90" s="22">
        <f>VLOOKUP($B90,ESTIMATES!$C$18:$BS$290,49,FALSE)</f>
        <v>1066.223</v>
      </c>
      <c r="S90" s="22">
        <f>VLOOKUP($B90,ESTIMATES!$C$18:$BS$290,50,FALSE)</f>
        <v>1096.7080000000001</v>
      </c>
      <c r="T90" s="22">
        <f>VLOOKUP($B90,ESTIMATES!$C$18:$BS$290,51,FALSE)</f>
        <v>1128.1690000000001</v>
      </c>
      <c r="U90" s="22">
        <f>VLOOKUP($B90,ESTIMATES!$C$18:$BS$290,52,FALSE)</f>
        <v>1160.944</v>
      </c>
      <c r="V90" s="22">
        <f>VLOOKUP($B90,ESTIMATES!$C$18:$BS$290,53,FALSE)</f>
        <v>1195.42</v>
      </c>
      <c r="W90" s="22">
        <f>VLOOKUP($B90,ESTIMATES!$C$18:$BS$290,54,FALSE)</f>
        <v>1231.8440000000001</v>
      </c>
      <c r="X90" s="22">
        <f>VLOOKUP($B90,ESTIMATES!$C$18:$BS$290,55,FALSE)</f>
        <v>1270.4949999999999</v>
      </c>
      <c r="Y90" s="22">
        <f>VLOOKUP($B90,ESTIMATES!$C$18:$BS$290,56,FALSE)</f>
        <v>1311.3489999999999</v>
      </c>
      <c r="Z90" s="22">
        <f>VLOOKUP($B90,ESTIMATES!$C$18:$BS$290,57,FALSE)</f>
        <v>1354.194</v>
      </c>
      <c r="AA90" s="22">
        <f>VLOOKUP($B90,ESTIMATES!$C$18:$BS$290,58,FALSE)</f>
        <v>1398.5730000000001</v>
      </c>
      <c r="AB90" s="22">
        <f>VLOOKUP($B90,ESTIMATES!$C$18:$BS$290,59,FALSE)</f>
        <v>1444.204</v>
      </c>
      <c r="AC90" s="22">
        <f>VLOOKUP($B90,ESTIMATES!$C$18:$BS$290,60,FALSE)</f>
        <v>1491.021</v>
      </c>
      <c r="AD90" s="22">
        <f>VLOOKUP($B90,ESTIMATES!$C$18:$BS$290,61,FALSE)</f>
        <v>1539.116</v>
      </c>
      <c r="AE90" s="22">
        <f>VLOOKUP($B90,ESTIMATES!$C$18:$BS$290,62,FALSE)</f>
        <v>1588.5719999999999</v>
      </c>
      <c r="AF90" s="22">
        <f>VLOOKUP($B90,ESTIMATES!$C$18:$BS$290,63,FALSE)</f>
        <v>1639.56</v>
      </c>
      <c r="AG90" s="22">
        <f>VLOOKUP($B90,ESTIMATES!$C$18:$BS$290,64,FALSE)</f>
        <v>1692.1489999999999</v>
      </c>
      <c r="AH90" s="22">
        <f>VLOOKUP($B90,ESTIMATES!$C$18:$BS$290,65,FALSE)</f>
        <v>1746.3630000000001</v>
      </c>
      <c r="AI90" s="22">
        <f>VLOOKUP($B90,ESTIMATES!$C$18:$BS$290,66,FALSE)</f>
        <v>1802.125</v>
      </c>
      <c r="AJ90" s="22">
        <f>VLOOKUP($B90,ESTIMATES!$C$18:$BS$290,67,FALSE)</f>
        <v>1859.3240000000001</v>
      </c>
      <c r="AK90" s="22">
        <f>VLOOKUP($B90,ESTIMATES!$C$18:$BS$290,68,FALSE)</f>
        <v>1917.8520000000001</v>
      </c>
      <c r="AL90" s="22">
        <f>VLOOKUP($B90,ESTIMATES!$C$18:$BS$290,69,FALSE)</f>
        <v>1977.59</v>
      </c>
      <c r="AM90">
        <f>VLOOKUP($B90,'MEDIUM VARIANT'!$C$18:$AE$290,5,FALSE)</f>
        <v>2038.501</v>
      </c>
      <c r="AN90">
        <f>VLOOKUP($B90,'MEDIUM VARIANT'!$C$18:$AE$290,6,FALSE)</f>
        <v>2100.5680000000002</v>
      </c>
      <c r="AO90">
        <f>VLOOKUP($B90,'MEDIUM VARIANT'!$C$18:$AE$290,7,FALSE)</f>
        <v>2163.7649999999999</v>
      </c>
      <c r="AP90">
        <f>VLOOKUP($B90,'MEDIUM VARIANT'!$C$18:$AE$290,8,FALSE)</f>
        <v>2228.0749999999998</v>
      </c>
      <c r="AQ90">
        <f>VLOOKUP($B90,'MEDIUM VARIANT'!$C$18:$AE$290,9,FALSE)</f>
        <v>2293.4929999999999</v>
      </c>
      <c r="AR90">
        <f>VLOOKUP($B90,'MEDIUM VARIANT'!$C$18:$AE$290,10,FALSE)</f>
        <v>2359.9540000000002</v>
      </c>
      <c r="AS90">
        <f>VLOOKUP($B90,'MEDIUM VARIANT'!$C$18:$AE$290,11,FALSE)</f>
        <v>2427.4229999999998</v>
      </c>
      <c r="AT90">
        <f>VLOOKUP($B90,'MEDIUM VARIANT'!$C$18:$AE$290,12,FALSE)</f>
        <v>2495.9029999999998</v>
      </c>
      <c r="AU90">
        <f>VLOOKUP($B90,'MEDIUM VARIANT'!$C$18:$AE$290,13,FALSE)</f>
        <v>2565.346</v>
      </c>
      <c r="AV90">
        <f>VLOOKUP($B90,'MEDIUM VARIANT'!$C$18:$AE$290,14,FALSE)</f>
        <v>2635.74</v>
      </c>
      <c r="AW90">
        <f>VLOOKUP($B90,'MEDIUM VARIANT'!$C$18:$AE$290,15,FALSE)</f>
        <v>2707.0430000000001</v>
      </c>
      <c r="AX90">
        <f>VLOOKUP($B90,'MEDIUM VARIANT'!$C$18:$AE$290,16,FALSE)</f>
        <v>2779.2249999999999</v>
      </c>
      <c r="AY90">
        <f>VLOOKUP($B90,'MEDIUM VARIANT'!$C$18:$AE$290,17,FALSE)</f>
        <v>2852.248</v>
      </c>
      <c r="AZ90">
        <f>VLOOKUP($B90,'MEDIUM VARIANT'!$C$18:$AE$290,18,FALSE)</f>
        <v>2926.0749999999998</v>
      </c>
      <c r="BA90">
        <f>VLOOKUP($B90,'MEDIUM VARIANT'!$C$18:$AE$290,19,FALSE)</f>
        <v>3000.6669999999999</v>
      </c>
      <c r="BB90">
        <f>VLOOKUP($B90,'MEDIUM VARIANT'!$C$18:$AE$290,20,FALSE)</f>
        <v>3075.9969999999998</v>
      </c>
      <c r="BC90">
        <f>VLOOKUP($B90,'MEDIUM VARIANT'!$C$18:$AE$290,21,FALSE)</f>
        <v>3151.9960000000001</v>
      </c>
      <c r="BD90">
        <f>VLOOKUP($B90,'MEDIUM VARIANT'!$C$18:$AE$290,22,FALSE)</f>
        <v>3228.62</v>
      </c>
      <c r="BE90">
        <f>VLOOKUP($B90,'MEDIUM VARIANT'!$C$18:$AE$290,23,FALSE)</f>
        <v>3305.7950000000001</v>
      </c>
      <c r="BF90">
        <f>VLOOKUP($B90,'MEDIUM VARIANT'!$C$18:$AE$290,24,FALSE)</f>
        <v>3383.4749999999999</v>
      </c>
      <c r="BG90">
        <f>VLOOKUP($B90,'MEDIUM VARIANT'!$C$18:$AE$290,25,FALSE)</f>
        <v>3461.6060000000002</v>
      </c>
      <c r="BH90">
        <f>VLOOKUP($B90,'MEDIUM VARIANT'!$C$18:$AE$290,26,FALSE)</f>
        <v>3540.1149999999998</v>
      </c>
      <c r="BI90">
        <f>VLOOKUP($B90,'MEDIUM VARIANT'!$C$18:$AE$290,27,FALSE)</f>
        <v>3618.924</v>
      </c>
      <c r="BJ90">
        <f>VLOOKUP($B90,'MEDIUM VARIANT'!$C$18:$AE$290,28,FALSE)</f>
        <v>3697.953</v>
      </c>
      <c r="BK90">
        <f>VLOOKUP($B90,'MEDIUM VARIANT'!$C$18:$AE$290,29,FALSE)</f>
        <v>3777.1019999999999</v>
      </c>
      <c r="BL90">
        <f>VLOOKUP($B90,'MEDIUM VARIANT'!$C$18:$AE$290,29,FALSE)</f>
        <v>3777.1019999999999</v>
      </c>
      <c r="BM90">
        <f>VLOOKUP($B90,'MEDIUM VARIANT'!$C$18:$AE$290,29,FALSE)</f>
        <v>3777.1019999999999</v>
      </c>
      <c r="BN90">
        <f>VLOOKUP($B90,'MEDIUM VARIANT'!$C$18:$AE$290,29,FALSE)</f>
        <v>3777.1019999999999</v>
      </c>
      <c r="BO90">
        <f>VLOOKUP($B90,'MEDIUM VARIANT'!$C$18:$AE$290,29,FALSE)</f>
        <v>3777.1019999999999</v>
      </c>
      <c r="BP90">
        <f>VLOOKUP($B90,'MEDIUM VARIANT'!$C$18:$AE$290,29,FALSE)</f>
        <v>3777.1019999999999</v>
      </c>
      <c r="BQ90">
        <f>VLOOKUP($B90,'MEDIUM VARIANT'!$C$18:$AE$290,29,FALSE)</f>
        <v>3777.1019999999999</v>
      </c>
      <c r="BR90">
        <f>VLOOKUP($B90,'MEDIUM VARIANT'!$C$18:$AE$290,29,FALSE)</f>
        <v>3777.1019999999999</v>
      </c>
      <c r="BS90">
        <f>VLOOKUP($B90,'MEDIUM VARIANT'!$C$18:$AE$290,29,FALSE)</f>
        <v>3777.1019999999999</v>
      </c>
      <c r="BT90">
        <f>VLOOKUP($B90,'MEDIUM VARIANT'!$C$18:$AE$290,29,FALSE)</f>
        <v>3777.1019999999999</v>
      </c>
      <c r="BU90">
        <f>VLOOKUP($B90,'MEDIUM VARIANT'!$C$18:$AE$290,29,FALSE)</f>
        <v>3777.1019999999999</v>
      </c>
    </row>
    <row r="91" spans="1:73" ht="11.4" x14ac:dyDescent="0.2">
      <c r="A91" t="str">
        <f>VLOOKUP(B91,Codes_ISO!A$2:C$270,3,FALSE)</f>
        <v>GE</v>
      </c>
      <c r="B91" s="3" t="s">
        <v>183</v>
      </c>
      <c r="C91" s="22">
        <f>VLOOKUP($B91,ESTIMATES!$C$18:$BS$290,34,FALSE)</f>
        <v>5017.8180000000002</v>
      </c>
      <c r="D91" s="22">
        <f>VLOOKUP($B91,ESTIMATES!$C$18:$BS$290,35,FALSE)</f>
        <v>5051.2250000000004</v>
      </c>
      <c r="E91" s="22">
        <f>VLOOKUP($B91,ESTIMATES!$C$18:$BS$290,36,FALSE)</f>
        <v>5085.5140000000001</v>
      </c>
      <c r="F91" s="22">
        <f>VLOOKUP($B91,ESTIMATES!$C$18:$BS$290,37,FALSE)</f>
        <v>5122.384</v>
      </c>
      <c r="G91" s="22">
        <f>VLOOKUP($B91,ESTIMATES!$C$18:$BS$290,38,FALSE)</f>
        <v>5164.1369999999997</v>
      </c>
      <c r="H91" s="22">
        <f>VLOOKUP($B91,ESTIMATES!$C$18:$BS$290,39,FALSE)</f>
        <v>5211.4409999999998</v>
      </c>
      <c r="I91" s="22">
        <f>VLOOKUP($B91,ESTIMATES!$C$18:$BS$290,40,FALSE)</f>
        <v>5266.826</v>
      </c>
      <c r="J91" s="22">
        <f>VLOOKUP($B91,ESTIMATES!$C$18:$BS$290,41,FALSE)</f>
        <v>5327.2280000000001</v>
      </c>
      <c r="K91" s="22">
        <f>VLOOKUP($B91,ESTIMATES!$C$18:$BS$290,42,FALSE)</f>
        <v>5380.9089999999997</v>
      </c>
      <c r="L91" s="22">
        <f>VLOOKUP($B91,ESTIMATES!$C$18:$BS$290,43,FALSE)</f>
        <v>5412.1469999999999</v>
      </c>
      <c r="M91" s="22">
        <f>VLOOKUP($B91,ESTIMATES!$C$18:$BS$290,44,FALSE)</f>
        <v>5410.3720000000003</v>
      </c>
      <c r="N91" s="22">
        <f>VLOOKUP($B91,ESTIMATES!$C$18:$BS$290,45,FALSE)</f>
        <v>5370.6490000000003</v>
      </c>
      <c r="O91" s="22">
        <f>VLOOKUP($B91,ESTIMATES!$C$18:$BS$290,46,FALSE)</f>
        <v>5298.0860000000002</v>
      </c>
      <c r="P91" s="22">
        <f>VLOOKUP($B91,ESTIMATES!$C$18:$BS$290,47,FALSE)</f>
        <v>5204.634</v>
      </c>
      <c r="Q91" s="22">
        <f>VLOOKUP($B91,ESTIMATES!$C$18:$BS$290,48,FALSE)</f>
        <v>5107.674</v>
      </c>
      <c r="R91" s="22">
        <f>VLOOKUP($B91,ESTIMATES!$C$18:$BS$290,49,FALSE)</f>
        <v>5020.0609999999997</v>
      </c>
      <c r="S91" s="22">
        <f>VLOOKUP($B91,ESTIMATES!$C$18:$BS$290,50,FALSE)</f>
        <v>4945.5659999999998</v>
      </c>
      <c r="T91" s="22">
        <f>VLOOKUP($B91,ESTIMATES!$C$18:$BS$290,51,FALSE)</f>
        <v>4881.2479999999996</v>
      </c>
      <c r="U91" s="22">
        <f>VLOOKUP($B91,ESTIMATES!$C$18:$BS$290,52,FALSE)</f>
        <v>4825.1859999999997</v>
      </c>
      <c r="V91" s="22">
        <f>VLOOKUP($B91,ESTIMATES!$C$18:$BS$290,53,FALSE)</f>
        <v>4773.1689999999999</v>
      </c>
      <c r="W91" s="22">
        <f>VLOOKUP($B91,ESTIMATES!$C$18:$BS$290,54,FALSE)</f>
        <v>4722.0590000000002</v>
      </c>
      <c r="X91" s="22">
        <f>VLOOKUP($B91,ESTIMATES!$C$18:$BS$290,55,FALSE)</f>
        <v>4672.1620000000003</v>
      </c>
      <c r="Y91" s="22">
        <f>VLOOKUP($B91,ESTIMATES!$C$18:$BS$290,56,FALSE)</f>
        <v>4624.88</v>
      </c>
      <c r="Z91" s="22">
        <f>VLOOKUP($B91,ESTIMATES!$C$18:$BS$290,57,FALSE)</f>
        <v>4579.0820000000003</v>
      </c>
      <c r="AA91" s="22">
        <f>VLOOKUP($B91,ESTIMATES!$C$18:$BS$290,58,FALSE)</f>
        <v>4533.3289999999997</v>
      </c>
      <c r="AB91" s="22">
        <f>VLOOKUP($B91,ESTIMATES!$C$18:$BS$290,59,FALSE)</f>
        <v>4486.5469999999996</v>
      </c>
      <c r="AC91" s="22">
        <f>VLOOKUP($B91,ESTIMATES!$C$18:$BS$290,60,FALSE)</f>
        <v>4438.8959999999997</v>
      </c>
      <c r="AD91" s="22">
        <f>VLOOKUP($B91,ESTIMATES!$C$18:$BS$290,61,FALSE)</f>
        <v>4390.5349999999999</v>
      </c>
      <c r="AE91" s="22">
        <f>VLOOKUP($B91,ESTIMATES!$C$18:$BS$290,62,FALSE)</f>
        <v>4340.5140000000001</v>
      </c>
      <c r="AF91" s="22">
        <f>VLOOKUP($B91,ESTIMATES!$C$18:$BS$290,63,FALSE)</f>
        <v>4287.6959999999999</v>
      </c>
      <c r="AG91" s="22">
        <f>VLOOKUP($B91,ESTIMATES!$C$18:$BS$290,64,FALSE)</f>
        <v>4231.6610000000001</v>
      </c>
      <c r="AH91" s="22">
        <f>VLOOKUP($B91,ESTIMATES!$C$18:$BS$290,65,FALSE)</f>
        <v>4171.2560000000003</v>
      </c>
      <c r="AI91" s="22">
        <f>VLOOKUP($B91,ESTIMATES!$C$18:$BS$290,66,FALSE)</f>
        <v>4107.7190000000001</v>
      </c>
      <c r="AJ91" s="22">
        <f>VLOOKUP($B91,ESTIMATES!$C$18:$BS$290,67,FALSE)</f>
        <v>4045.91</v>
      </c>
      <c r="AK91" s="22">
        <f>VLOOKUP($B91,ESTIMATES!$C$18:$BS$290,68,FALSE)</f>
        <v>3992.346</v>
      </c>
      <c r="AL91" s="22">
        <f>VLOOKUP($B91,ESTIMATES!$C$18:$BS$290,69,FALSE)</f>
        <v>3951.5239999999999</v>
      </c>
      <c r="AM91">
        <f>VLOOKUP($B91,'MEDIUM VARIANT'!$C$18:$AE$290,5,FALSE)</f>
        <v>3925.4050000000002</v>
      </c>
      <c r="AN91">
        <f>VLOOKUP($B91,'MEDIUM VARIANT'!$C$18:$AE$290,6,FALSE)</f>
        <v>3912.0610000000001</v>
      </c>
      <c r="AO91">
        <f>VLOOKUP($B91,'MEDIUM VARIANT'!$C$18:$AE$290,7,FALSE)</f>
        <v>3907.1309999999999</v>
      </c>
      <c r="AP91">
        <f>VLOOKUP($B91,'MEDIUM VARIANT'!$C$18:$AE$290,8,FALSE)</f>
        <v>3904.2040000000002</v>
      </c>
      <c r="AQ91">
        <f>VLOOKUP($B91,'MEDIUM VARIANT'!$C$18:$AE$290,9,FALSE)</f>
        <v>3898.529</v>
      </c>
      <c r="AR91">
        <f>VLOOKUP($B91,'MEDIUM VARIANT'!$C$18:$AE$290,10,FALSE)</f>
        <v>3888.72</v>
      </c>
      <c r="AS91">
        <f>VLOOKUP($B91,'MEDIUM VARIANT'!$C$18:$AE$290,11,FALSE)</f>
        <v>3875.91</v>
      </c>
      <c r="AT91">
        <f>VLOOKUP($B91,'MEDIUM VARIANT'!$C$18:$AE$290,12,FALSE)</f>
        <v>3860.7829999999999</v>
      </c>
      <c r="AU91">
        <f>VLOOKUP($B91,'MEDIUM VARIANT'!$C$18:$AE$290,13,FALSE)</f>
        <v>3844.8530000000001</v>
      </c>
      <c r="AV91">
        <f>VLOOKUP($B91,'MEDIUM VARIANT'!$C$18:$AE$290,14,FALSE)</f>
        <v>3829.2179999999998</v>
      </c>
      <c r="AW91">
        <f>VLOOKUP($B91,'MEDIUM VARIANT'!$C$18:$AE$290,15,FALSE)</f>
        <v>3813.7649999999999</v>
      </c>
      <c r="AX91">
        <f>VLOOKUP($B91,'MEDIUM VARIANT'!$C$18:$AE$290,16,FALSE)</f>
        <v>3797.8789999999999</v>
      </c>
      <c r="AY91">
        <f>VLOOKUP($B91,'MEDIUM VARIANT'!$C$18:$AE$290,17,FALSE)</f>
        <v>3781.6260000000002</v>
      </c>
      <c r="AZ91">
        <f>VLOOKUP($B91,'MEDIUM VARIANT'!$C$18:$AE$290,18,FALSE)</f>
        <v>3765.09</v>
      </c>
      <c r="BA91">
        <f>VLOOKUP($B91,'MEDIUM VARIANT'!$C$18:$AE$290,19,FALSE)</f>
        <v>3748.35</v>
      </c>
      <c r="BB91">
        <f>VLOOKUP($B91,'MEDIUM VARIANT'!$C$18:$AE$290,20,FALSE)</f>
        <v>3731.4279999999999</v>
      </c>
      <c r="BC91">
        <f>VLOOKUP($B91,'MEDIUM VARIANT'!$C$18:$AE$290,21,FALSE)</f>
        <v>3714.3690000000001</v>
      </c>
      <c r="BD91">
        <f>VLOOKUP($B91,'MEDIUM VARIANT'!$C$18:$AE$290,22,FALSE)</f>
        <v>3697.2150000000001</v>
      </c>
      <c r="BE91">
        <f>VLOOKUP($B91,'MEDIUM VARIANT'!$C$18:$AE$290,23,FALSE)</f>
        <v>3680.0129999999999</v>
      </c>
      <c r="BF91">
        <f>VLOOKUP($B91,'MEDIUM VARIANT'!$C$18:$AE$290,24,FALSE)</f>
        <v>3662.8220000000001</v>
      </c>
      <c r="BG91">
        <f>VLOOKUP($B91,'MEDIUM VARIANT'!$C$18:$AE$290,25,FALSE)</f>
        <v>3645.6509999999998</v>
      </c>
      <c r="BH91">
        <f>VLOOKUP($B91,'MEDIUM VARIANT'!$C$18:$AE$290,26,FALSE)</f>
        <v>3628.5010000000002</v>
      </c>
      <c r="BI91">
        <f>VLOOKUP($B91,'MEDIUM VARIANT'!$C$18:$AE$290,27,FALSE)</f>
        <v>3611.3539999999998</v>
      </c>
      <c r="BJ91">
        <f>VLOOKUP($B91,'MEDIUM VARIANT'!$C$18:$AE$290,28,FALSE)</f>
        <v>3594.1750000000002</v>
      </c>
      <c r="BK91">
        <f>VLOOKUP($B91,'MEDIUM VARIANT'!$C$18:$AE$290,29,FALSE)</f>
        <v>3576.93</v>
      </c>
      <c r="BL91">
        <f>VLOOKUP($B91,'MEDIUM VARIANT'!$C$18:$AE$290,29,FALSE)</f>
        <v>3576.93</v>
      </c>
      <c r="BM91">
        <f>VLOOKUP($B91,'MEDIUM VARIANT'!$C$18:$AE$290,29,FALSE)</f>
        <v>3576.93</v>
      </c>
      <c r="BN91">
        <f>VLOOKUP($B91,'MEDIUM VARIANT'!$C$18:$AE$290,29,FALSE)</f>
        <v>3576.93</v>
      </c>
      <c r="BO91">
        <f>VLOOKUP($B91,'MEDIUM VARIANT'!$C$18:$AE$290,29,FALSE)</f>
        <v>3576.93</v>
      </c>
      <c r="BP91">
        <f>VLOOKUP($B91,'MEDIUM VARIANT'!$C$18:$AE$290,29,FALSE)</f>
        <v>3576.93</v>
      </c>
      <c r="BQ91">
        <f>VLOOKUP($B91,'MEDIUM VARIANT'!$C$18:$AE$290,29,FALSE)</f>
        <v>3576.93</v>
      </c>
      <c r="BR91">
        <f>VLOOKUP($B91,'MEDIUM VARIANT'!$C$18:$AE$290,29,FALSE)</f>
        <v>3576.93</v>
      </c>
      <c r="BS91">
        <f>VLOOKUP($B91,'MEDIUM VARIANT'!$C$18:$AE$290,29,FALSE)</f>
        <v>3576.93</v>
      </c>
      <c r="BT91">
        <f>VLOOKUP($B91,'MEDIUM VARIANT'!$C$18:$AE$290,29,FALSE)</f>
        <v>3576.93</v>
      </c>
      <c r="BU91">
        <f>VLOOKUP($B91,'MEDIUM VARIANT'!$C$18:$AE$290,29,FALSE)</f>
        <v>3576.93</v>
      </c>
    </row>
    <row r="92" spans="1:73" ht="11.4" x14ac:dyDescent="0.2">
      <c r="A92" t="str">
        <f>VLOOKUP(B92,Codes_ISO!A$2:C$270,3,FALSE)</f>
        <v>DE</v>
      </c>
      <c r="B92" s="3" t="s">
        <v>243</v>
      </c>
      <c r="C92" s="22">
        <f>VLOOKUP($B92,ESTIMATES!$C$18:$BS$290,34,FALSE)</f>
        <v>78300.649999999994</v>
      </c>
      <c r="D92" s="22">
        <f>VLOOKUP($B92,ESTIMATES!$C$18:$BS$290,35,FALSE)</f>
        <v>78126.104000000007</v>
      </c>
      <c r="E92" s="22">
        <f>VLOOKUP($B92,ESTIMATES!$C$18:$BS$290,36,FALSE)</f>
        <v>77944.847999999998</v>
      </c>
      <c r="F92" s="22">
        <f>VLOOKUP($B92,ESTIMATES!$C$18:$BS$290,37,FALSE)</f>
        <v>77790.080000000002</v>
      </c>
      <c r="G92" s="22">
        <f>VLOOKUP($B92,ESTIMATES!$C$18:$BS$290,38,FALSE)</f>
        <v>77704.335999999996</v>
      </c>
      <c r="H92" s="22">
        <f>VLOOKUP($B92,ESTIMATES!$C$18:$BS$290,39,FALSE)</f>
        <v>77717.430999999997</v>
      </c>
      <c r="I92" s="22">
        <f>VLOOKUP($B92,ESTIMATES!$C$18:$BS$290,40,FALSE)</f>
        <v>77837.5</v>
      </c>
      <c r="J92" s="22">
        <f>VLOOKUP($B92,ESTIMATES!$C$18:$BS$290,41,FALSE)</f>
        <v>78054.085999999996</v>
      </c>
      <c r="K92" s="22">
        <f>VLOOKUP($B92,ESTIMATES!$C$18:$BS$290,42,FALSE)</f>
        <v>78354.017000000007</v>
      </c>
      <c r="L92" s="22">
        <f>VLOOKUP($B92,ESTIMATES!$C$18:$BS$290,43,FALSE)</f>
        <v>78715.61</v>
      </c>
      <c r="M92" s="22">
        <f>VLOOKUP($B92,ESTIMATES!$C$18:$BS$290,44,FALSE)</f>
        <v>79118.326000000001</v>
      </c>
      <c r="N92" s="22">
        <f>VLOOKUP($B92,ESTIMATES!$C$18:$BS$290,45,FALSE)</f>
        <v>79564.453999999998</v>
      </c>
      <c r="O92" s="22">
        <f>VLOOKUP($B92,ESTIMATES!$C$18:$BS$290,46,FALSE)</f>
        <v>80046.157000000007</v>
      </c>
      <c r="P92" s="22">
        <f>VLOOKUP($B92,ESTIMATES!$C$18:$BS$290,47,FALSE)</f>
        <v>80520.088000000003</v>
      </c>
      <c r="Q92" s="22">
        <f>VLOOKUP($B92,ESTIMATES!$C$18:$BS$290,48,FALSE)</f>
        <v>80931.040999999997</v>
      </c>
      <c r="R92" s="22">
        <f>VLOOKUP($B92,ESTIMATES!$C$18:$BS$290,49,FALSE)</f>
        <v>81240.604000000007</v>
      </c>
      <c r="S92" s="22">
        <f>VLOOKUP($B92,ESTIMATES!$C$18:$BS$290,50,FALSE)</f>
        <v>81426.337</v>
      </c>
      <c r="T92" s="22">
        <f>VLOOKUP($B92,ESTIMATES!$C$18:$BS$290,51,FALSE)</f>
        <v>81499.865999999995</v>
      </c>
      <c r="U92" s="22">
        <f>VLOOKUP($B92,ESTIMATES!$C$18:$BS$290,52,FALSE)</f>
        <v>81499.232000000004</v>
      </c>
      <c r="V92" s="22">
        <f>VLOOKUP($B92,ESTIMATES!$C$18:$BS$290,53,FALSE)</f>
        <v>81481.611999999994</v>
      </c>
      <c r="W92" s="22">
        <f>VLOOKUP($B92,ESTIMATES!$C$18:$BS$290,54,FALSE)</f>
        <v>81487.756999999998</v>
      </c>
      <c r="X92" s="22">
        <f>VLOOKUP($B92,ESTIMATES!$C$18:$BS$290,55,FALSE)</f>
        <v>81535.847999999998</v>
      </c>
      <c r="Y92" s="22">
        <f>VLOOKUP($B92,ESTIMATES!$C$18:$BS$290,56,FALSE)</f>
        <v>81611.868000000002</v>
      </c>
      <c r="Z92" s="22">
        <f>VLOOKUP($B92,ESTIMATES!$C$18:$BS$290,57,FALSE)</f>
        <v>81686.494999999995</v>
      </c>
      <c r="AA92" s="22">
        <f>VLOOKUP($B92,ESTIMATES!$C$18:$BS$290,58,FALSE)</f>
        <v>81715.659</v>
      </c>
      <c r="AB92" s="22">
        <f>VLOOKUP($B92,ESTIMATES!$C$18:$BS$290,59,FALSE)</f>
        <v>81671.233999999997</v>
      </c>
      <c r="AC92" s="22">
        <f>VLOOKUP($B92,ESTIMATES!$C$18:$BS$290,60,FALSE)</f>
        <v>81540.353000000003</v>
      </c>
      <c r="AD92" s="22">
        <f>VLOOKUP($B92,ESTIMATES!$C$18:$BS$290,61,FALSE)</f>
        <v>81344.456999999995</v>
      </c>
      <c r="AE92" s="22">
        <f>VLOOKUP($B92,ESTIMATES!$C$18:$BS$290,62,FALSE)</f>
        <v>81130.944000000003</v>
      </c>
      <c r="AF92" s="22">
        <f>VLOOKUP($B92,ESTIMATES!$C$18:$BS$290,63,FALSE)</f>
        <v>80965.611999999994</v>
      </c>
      <c r="AG92" s="22">
        <f>VLOOKUP($B92,ESTIMATES!$C$18:$BS$290,64,FALSE)</f>
        <v>80894.785000000003</v>
      </c>
      <c r="AH92" s="22">
        <f>VLOOKUP($B92,ESTIMATES!$C$18:$BS$290,65,FALSE)</f>
        <v>80933.98</v>
      </c>
      <c r="AI92" s="22">
        <f>VLOOKUP($B92,ESTIMATES!$C$18:$BS$290,66,FALSE)</f>
        <v>81066.228000000003</v>
      </c>
      <c r="AJ92" s="22">
        <f>VLOOKUP($B92,ESTIMATES!$C$18:$BS$290,67,FALSE)</f>
        <v>81265.138999999996</v>
      </c>
      <c r="AK92" s="22">
        <f>VLOOKUP($B92,ESTIMATES!$C$18:$BS$290,68,FALSE)</f>
        <v>81489.66</v>
      </c>
      <c r="AL92" s="22">
        <f>VLOOKUP($B92,ESTIMATES!$C$18:$BS$290,69,FALSE)</f>
        <v>81707.789000000004</v>
      </c>
      <c r="AM92">
        <f>VLOOKUP($B92,'MEDIUM VARIANT'!$C$18:$AE$290,5,FALSE)</f>
        <v>81914.672000000006</v>
      </c>
      <c r="AN92">
        <f>VLOOKUP($B92,'MEDIUM VARIANT'!$C$18:$AE$290,6,FALSE)</f>
        <v>82114.224000000002</v>
      </c>
      <c r="AO92">
        <f>VLOOKUP($B92,'MEDIUM VARIANT'!$C$18:$AE$290,7,FALSE)</f>
        <v>82293.456999999995</v>
      </c>
      <c r="AP92">
        <f>VLOOKUP($B92,'MEDIUM VARIANT'!$C$18:$AE$290,8,FALSE)</f>
        <v>82438.638999999996</v>
      </c>
      <c r="AQ92">
        <f>VLOOKUP($B92,'MEDIUM VARIANT'!$C$18:$AE$290,9,FALSE)</f>
        <v>82540.45</v>
      </c>
      <c r="AR92">
        <f>VLOOKUP($B92,'MEDIUM VARIANT'!$C$18:$AE$290,10,FALSE)</f>
        <v>82590.869000000006</v>
      </c>
      <c r="AS92">
        <f>VLOOKUP($B92,'MEDIUM VARIANT'!$C$18:$AE$290,11,FALSE)</f>
        <v>82591.766000000003</v>
      </c>
      <c r="AT92">
        <f>VLOOKUP($B92,'MEDIUM VARIANT'!$C$18:$AE$290,12,FALSE)</f>
        <v>82556.732000000004</v>
      </c>
      <c r="AU92">
        <f>VLOOKUP($B92,'MEDIUM VARIANT'!$C$18:$AE$290,13,FALSE)</f>
        <v>82506.138999999996</v>
      </c>
      <c r="AV92">
        <f>VLOOKUP($B92,'MEDIUM VARIANT'!$C$18:$AE$290,14,FALSE)</f>
        <v>82455.043999999994</v>
      </c>
      <c r="AW92">
        <f>VLOOKUP($B92,'MEDIUM VARIANT'!$C$18:$AE$290,15,FALSE)</f>
        <v>82407.573999999993</v>
      </c>
      <c r="AX92">
        <f>VLOOKUP($B92,'MEDIUM VARIANT'!$C$18:$AE$290,16,FALSE)</f>
        <v>82359.998000000007</v>
      </c>
      <c r="AY92">
        <f>VLOOKUP($B92,'MEDIUM VARIANT'!$C$18:$AE$290,17,FALSE)</f>
        <v>82310.176000000007</v>
      </c>
      <c r="AZ92">
        <f>VLOOKUP($B92,'MEDIUM VARIANT'!$C$18:$AE$290,18,FALSE)</f>
        <v>82253.517000000007</v>
      </c>
      <c r="BA92">
        <f>VLOOKUP($B92,'MEDIUM VARIANT'!$C$18:$AE$290,19,FALSE)</f>
        <v>82186.736000000004</v>
      </c>
      <c r="BB92">
        <f>VLOOKUP($B92,'MEDIUM VARIANT'!$C$18:$AE$290,20,FALSE)</f>
        <v>82110.138999999996</v>
      </c>
      <c r="BC92">
        <f>VLOOKUP($B92,'MEDIUM VARIANT'!$C$18:$AE$290,21,FALSE)</f>
        <v>82025.793000000005</v>
      </c>
      <c r="BD92">
        <f>VLOOKUP($B92,'MEDIUM VARIANT'!$C$18:$AE$290,22,FALSE)</f>
        <v>81934.057000000001</v>
      </c>
      <c r="BE92">
        <f>VLOOKUP($B92,'MEDIUM VARIANT'!$C$18:$AE$290,23,FALSE)</f>
        <v>81835.395999999993</v>
      </c>
      <c r="BF92">
        <f>VLOOKUP($B92,'MEDIUM VARIANT'!$C$18:$AE$290,24,FALSE)</f>
        <v>81730.116999999998</v>
      </c>
      <c r="BG92">
        <f>VLOOKUP($B92,'MEDIUM VARIANT'!$C$18:$AE$290,25,FALSE)</f>
        <v>81618.342000000004</v>
      </c>
      <c r="BH92">
        <f>VLOOKUP($B92,'MEDIUM VARIANT'!$C$18:$AE$290,26,FALSE)</f>
        <v>81499.880999999994</v>
      </c>
      <c r="BI92">
        <f>VLOOKUP($B92,'MEDIUM VARIANT'!$C$18:$AE$290,27,FALSE)</f>
        <v>81374.31</v>
      </c>
      <c r="BJ92">
        <f>VLOOKUP($B92,'MEDIUM VARIANT'!$C$18:$AE$290,28,FALSE)</f>
        <v>81241.016000000003</v>
      </c>
      <c r="BK92">
        <f>VLOOKUP($B92,'MEDIUM VARIANT'!$C$18:$AE$290,29,FALSE)</f>
        <v>81099.557000000001</v>
      </c>
      <c r="BL92">
        <f>VLOOKUP($B92,'MEDIUM VARIANT'!$C$18:$AE$290,29,FALSE)</f>
        <v>81099.557000000001</v>
      </c>
      <c r="BM92">
        <f>VLOOKUP($B92,'MEDIUM VARIANT'!$C$18:$AE$290,29,FALSE)</f>
        <v>81099.557000000001</v>
      </c>
      <c r="BN92">
        <f>VLOOKUP($B92,'MEDIUM VARIANT'!$C$18:$AE$290,29,FALSE)</f>
        <v>81099.557000000001</v>
      </c>
      <c r="BO92">
        <f>VLOOKUP($B92,'MEDIUM VARIANT'!$C$18:$AE$290,29,FALSE)</f>
        <v>81099.557000000001</v>
      </c>
      <c r="BP92">
        <f>VLOOKUP($B92,'MEDIUM VARIANT'!$C$18:$AE$290,29,FALSE)</f>
        <v>81099.557000000001</v>
      </c>
      <c r="BQ92">
        <f>VLOOKUP($B92,'MEDIUM VARIANT'!$C$18:$AE$290,29,FALSE)</f>
        <v>81099.557000000001</v>
      </c>
      <c r="BR92">
        <f>VLOOKUP($B92,'MEDIUM VARIANT'!$C$18:$AE$290,29,FALSE)</f>
        <v>81099.557000000001</v>
      </c>
      <c r="BS92">
        <f>VLOOKUP($B92,'MEDIUM VARIANT'!$C$18:$AE$290,29,FALSE)</f>
        <v>81099.557000000001</v>
      </c>
      <c r="BT92">
        <f>VLOOKUP($B92,'MEDIUM VARIANT'!$C$18:$AE$290,29,FALSE)</f>
        <v>81099.557000000001</v>
      </c>
      <c r="BU92">
        <f>VLOOKUP($B92,'MEDIUM VARIANT'!$C$18:$AE$290,29,FALSE)</f>
        <v>81099.557000000001</v>
      </c>
    </row>
    <row r="93" spans="1:73" ht="11.4" x14ac:dyDescent="0.2">
      <c r="A93" t="str">
        <f>VLOOKUP(B93,Codes_ISO!A$2:C$270,3,FALSE)</f>
        <v>GH</v>
      </c>
      <c r="B93" s="3" t="s">
        <v>128</v>
      </c>
      <c r="C93" s="22">
        <f>VLOOKUP($B93,ESTIMATES!$C$18:$BS$290,34,FALSE)</f>
        <v>10802.028</v>
      </c>
      <c r="D93" s="22">
        <f>VLOOKUP($B93,ESTIMATES!$C$18:$BS$290,35,FALSE)</f>
        <v>11117.605</v>
      </c>
      <c r="E93" s="22">
        <f>VLOOKUP($B93,ESTIMATES!$C$18:$BS$290,36,FALSE)</f>
        <v>11488.106</v>
      </c>
      <c r="F93" s="22">
        <f>VLOOKUP($B93,ESTIMATES!$C$18:$BS$290,37,FALSE)</f>
        <v>11895.125</v>
      </c>
      <c r="G93" s="22">
        <f>VLOOKUP($B93,ESTIMATES!$C$18:$BS$290,38,FALSE)</f>
        <v>12311.157999999999</v>
      </c>
      <c r="H93" s="22">
        <f>VLOOKUP($B93,ESTIMATES!$C$18:$BS$290,39,FALSE)</f>
        <v>12716.227999999999</v>
      </c>
      <c r="I93" s="22">
        <f>VLOOKUP($B93,ESTIMATES!$C$18:$BS$290,40,FALSE)</f>
        <v>13104.296</v>
      </c>
      <c r="J93" s="22">
        <f>VLOOKUP($B93,ESTIMATES!$C$18:$BS$290,41,FALSE)</f>
        <v>13481.406000000001</v>
      </c>
      <c r="K93" s="22">
        <f>VLOOKUP($B93,ESTIMATES!$C$18:$BS$290,42,FALSE)</f>
        <v>13854.214</v>
      </c>
      <c r="L93" s="22">
        <f>VLOOKUP($B93,ESTIMATES!$C$18:$BS$290,43,FALSE)</f>
        <v>14233.874</v>
      </c>
      <c r="M93" s="22">
        <f>VLOOKUP($B93,ESTIMATES!$C$18:$BS$290,44,FALSE)</f>
        <v>14628.26</v>
      </c>
      <c r="N93" s="22">
        <f>VLOOKUP($B93,ESTIMATES!$C$18:$BS$290,45,FALSE)</f>
        <v>15039.513999999999</v>
      </c>
      <c r="O93" s="22">
        <f>VLOOKUP($B93,ESTIMATES!$C$18:$BS$290,46,FALSE)</f>
        <v>15463.853999999999</v>
      </c>
      <c r="P93" s="22">
        <f>VLOOKUP($B93,ESTIMATES!$C$18:$BS$290,47,FALSE)</f>
        <v>15896.432000000001</v>
      </c>
      <c r="Q93" s="22">
        <f>VLOOKUP($B93,ESTIMATES!$C$18:$BS$290,48,FALSE)</f>
        <v>16330.174000000001</v>
      </c>
      <c r="R93" s="22">
        <f>VLOOKUP($B93,ESTIMATES!$C$18:$BS$290,49,FALSE)</f>
        <v>16760.467000000001</v>
      </c>
      <c r="S93" s="22">
        <f>VLOOKUP($B93,ESTIMATES!$C$18:$BS$290,50,FALSE)</f>
        <v>17185.608</v>
      </c>
      <c r="T93" s="22">
        <f>VLOOKUP($B93,ESTIMATES!$C$18:$BS$290,51,FALSE)</f>
        <v>17608.812000000002</v>
      </c>
      <c r="U93" s="22">
        <f>VLOOKUP($B93,ESTIMATES!$C$18:$BS$290,52,FALSE)</f>
        <v>18036.493999999999</v>
      </c>
      <c r="V93" s="22">
        <f>VLOOKUP($B93,ESTIMATES!$C$18:$BS$290,53,FALSE)</f>
        <v>18477.612000000001</v>
      </c>
      <c r="W93" s="22">
        <f>VLOOKUP($B93,ESTIMATES!$C$18:$BS$290,54,FALSE)</f>
        <v>18938.761999999999</v>
      </c>
      <c r="X93" s="22">
        <f>VLOOKUP($B93,ESTIMATES!$C$18:$BS$290,55,FALSE)</f>
        <v>19421.605</v>
      </c>
      <c r="Y93" s="22">
        <f>VLOOKUP($B93,ESTIMATES!$C$18:$BS$290,56,FALSE)</f>
        <v>19924.522000000001</v>
      </c>
      <c r="Z93" s="22">
        <f>VLOOKUP($B93,ESTIMATES!$C$18:$BS$290,57,FALSE)</f>
        <v>20446.781999999999</v>
      </c>
      <c r="AA93" s="22">
        <f>VLOOKUP($B93,ESTIMATES!$C$18:$BS$290,58,FALSE)</f>
        <v>20986.536</v>
      </c>
      <c r="AB93" s="22">
        <f>VLOOKUP($B93,ESTIMATES!$C$18:$BS$290,59,FALSE)</f>
        <v>21542.008999999998</v>
      </c>
      <c r="AC93" s="22">
        <f>VLOOKUP($B93,ESTIMATES!$C$18:$BS$290,60,FALSE)</f>
        <v>22113.424999999999</v>
      </c>
      <c r="AD93" s="22">
        <f>VLOOKUP($B93,ESTIMATES!$C$18:$BS$290,61,FALSE)</f>
        <v>22700.212</v>
      </c>
      <c r="AE93" s="22">
        <f>VLOOKUP($B93,ESTIMATES!$C$18:$BS$290,62,FALSE)</f>
        <v>23298.639999999999</v>
      </c>
      <c r="AF93" s="22">
        <f>VLOOKUP($B93,ESTIMATES!$C$18:$BS$290,63,FALSE)</f>
        <v>23903.830999999998</v>
      </c>
      <c r="AG93" s="22">
        <f>VLOOKUP($B93,ESTIMATES!$C$18:$BS$290,64,FALSE)</f>
        <v>24512.103999999999</v>
      </c>
      <c r="AH93" s="22">
        <f>VLOOKUP($B93,ESTIMATES!$C$18:$BS$290,65,FALSE)</f>
        <v>25121.795999999998</v>
      </c>
      <c r="AI93" s="22">
        <f>VLOOKUP($B93,ESTIMATES!$C$18:$BS$290,66,FALSE)</f>
        <v>25733.048999999999</v>
      </c>
      <c r="AJ93" s="22">
        <f>VLOOKUP($B93,ESTIMATES!$C$18:$BS$290,67,FALSE)</f>
        <v>26346.251</v>
      </c>
      <c r="AK93" s="22">
        <f>VLOOKUP($B93,ESTIMATES!$C$18:$BS$290,68,FALSE)</f>
        <v>26962.562999999998</v>
      </c>
      <c r="AL93" s="22">
        <f>VLOOKUP($B93,ESTIMATES!$C$18:$BS$290,69,FALSE)</f>
        <v>27582.821</v>
      </c>
      <c r="AM93">
        <f>VLOOKUP($B93,'MEDIUM VARIANT'!$C$18:$AE$290,5,FALSE)</f>
        <v>28206.727999999999</v>
      </c>
      <c r="AN93">
        <f>VLOOKUP($B93,'MEDIUM VARIANT'!$C$18:$AE$290,6,FALSE)</f>
        <v>28833.629000000001</v>
      </c>
      <c r="AO93">
        <f>VLOOKUP($B93,'MEDIUM VARIANT'!$C$18:$AE$290,7,FALSE)</f>
        <v>29463.643</v>
      </c>
      <c r="AP93">
        <f>VLOOKUP($B93,'MEDIUM VARIANT'!$C$18:$AE$290,8,FALSE)</f>
        <v>30096.97</v>
      </c>
      <c r="AQ93">
        <f>VLOOKUP($B93,'MEDIUM VARIANT'!$C$18:$AE$290,9,FALSE)</f>
        <v>30733.755000000001</v>
      </c>
      <c r="AR93">
        <f>VLOOKUP($B93,'MEDIUM VARIANT'!$C$18:$AE$290,10,FALSE)</f>
        <v>31374.052</v>
      </c>
      <c r="AS93">
        <f>VLOOKUP($B93,'MEDIUM VARIANT'!$C$18:$AE$290,11,FALSE)</f>
        <v>32017.825000000001</v>
      </c>
      <c r="AT93">
        <f>VLOOKUP($B93,'MEDIUM VARIANT'!$C$18:$AE$290,12,FALSE)</f>
        <v>32665.069</v>
      </c>
      <c r="AU93">
        <f>VLOOKUP($B93,'MEDIUM VARIANT'!$C$18:$AE$290,13,FALSE)</f>
        <v>33315.707999999999</v>
      </c>
      <c r="AV93">
        <f>VLOOKUP($B93,'MEDIUM VARIANT'!$C$18:$AE$290,14,FALSE)</f>
        <v>33969.758000000002</v>
      </c>
      <c r="AW93">
        <f>VLOOKUP($B93,'MEDIUM VARIANT'!$C$18:$AE$290,15,FALSE)</f>
        <v>34627.161</v>
      </c>
      <c r="AX93">
        <f>VLOOKUP($B93,'MEDIUM VARIANT'!$C$18:$AE$290,16,FALSE)</f>
        <v>35287.968000000001</v>
      </c>
      <c r="AY93">
        <f>VLOOKUP($B93,'MEDIUM VARIANT'!$C$18:$AE$290,17,FALSE)</f>
        <v>35952.49</v>
      </c>
      <c r="AZ93">
        <f>VLOOKUP($B93,'MEDIUM VARIANT'!$C$18:$AE$290,18,FALSE)</f>
        <v>36621.087</v>
      </c>
      <c r="BA93">
        <f>VLOOKUP($B93,'MEDIUM VARIANT'!$C$18:$AE$290,19,FALSE)</f>
        <v>37294.019</v>
      </c>
      <c r="BB93">
        <f>VLOOKUP($B93,'MEDIUM VARIANT'!$C$18:$AE$290,20,FALSE)</f>
        <v>37971.309000000001</v>
      </c>
      <c r="BC93">
        <f>VLOOKUP($B93,'MEDIUM VARIANT'!$C$18:$AE$290,21,FALSE)</f>
        <v>38652.767</v>
      </c>
      <c r="BD93">
        <f>VLOOKUP($B93,'MEDIUM VARIANT'!$C$18:$AE$290,22,FALSE)</f>
        <v>39338.139000000003</v>
      </c>
      <c r="BE93">
        <f>VLOOKUP($B93,'MEDIUM VARIANT'!$C$18:$AE$290,23,FALSE)</f>
        <v>40027.112999999998</v>
      </c>
      <c r="BF93">
        <f>VLOOKUP($B93,'MEDIUM VARIANT'!$C$18:$AE$290,24,FALSE)</f>
        <v>40719.336000000003</v>
      </c>
      <c r="BG93">
        <f>VLOOKUP($B93,'MEDIUM VARIANT'!$C$18:$AE$290,25,FALSE)</f>
        <v>41414.510999999999</v>
      </c>
      <c r="BH93">
        <f>VLOOKUP($B93,'MEDIUM VARIANT'!$C$18:$AE$290,26,FALSE)</f>
        <v>42112.438999999998</v>
      </c>
      <c r="BI93">
        <f>VLOOKUP($B93,'MEDIUM VARIANT'!$C$18:$AE$290,27,FALSE)</f>
        <v>42813.023000000001</v>
      </c>
      <c r="BJ93">
        <f>VLOOKUP($B93,'MEDIUM VARIANT'!$C$18:$AE$290,28,FALSE)</f>
        <v>43516.216999999997</v>
      </c>
      <c r="BK93">
        <f>VLOOKUP($B93,'MEDIUM VARIANT'!$C$18:$AE$290,29,FALSE)</f>
        <v>44221.824000000001</v>
      </c>
      <c r="BL93">
        <f>VLOOKUP($B93,'MEDIUM VARIANT'!$C$18:$AE$290,29,FALSE)</f>
        <v>44221.824000000001</v>
      </c>
      <c r="BM93">
        <f>VLOOKUP($B93,'MEDIUM VARIANT'!$C$18:$AE$290,29,FALSE)</f>
        <v>44221.824000000001</v>
      </c>
      <c r="BN93">
        <f>VLOOKUP($B93,'MEDIUM VARIANT'!$C$18:$AE$290,29,FALSE)</f>
        <v>44221.824000000001</v>
      </c>
      <c r="BO93">
        <f>VLOOKUP($B93,'MEDIUM VARIANT'!$C$18:$AE$290,29,FALSE)</f>
        <v>44221.824000000001</v>
      </c>
      <c r="BP93">
        <f>VLOOKUP($B93,'MEDIUM VARIANT'!$C$18:$AE$290,29,FALSE)</f>
        <v>44221.824000000001</v>
      </c>
      <c r="BQ93">
        <f>VLOOKUP($B93,'MEDIUM VARIANT'!$C$18:$AE$290,29,FALSE)</f>
        <v>44221.824000000001</v>
      </c>
      <c r="BR93">
        <f>VLOOKUP($B93,'MEDIUM VARIANT'!$C$18:$AE$290,29,FALSE)</f>
        <v>44221.824000000001</v>
      </c>
      <c r="BS93">
        <f>VLOOKUP($B93,'MEDIUM VARIANT'!$C$18:$AE$290,29,FALSE)</f>
        <v>44221.824000000001</v>
      </c>
      <c r="BT93">
        <f>VLOOKUP($B93,'MEDIUM VARIANT'!$C$18:$AE$290,29,FALSE)</f>
        <v>44221.824000000001</v>
      </c>
      <c r="BU93">
        <f>VLOOKUP($B93,'MEDIUM VARIANT'!$C$18:$AE$290,29,FALSE)</f>
        <v>44221.824000000001</v>
      </c>
    </row>
    <row r="94" spans="1:73" ht="11.4" hidden="1" x14ac:dyDescent="0.2">
      <c r="A94" t="str">
        <f>VLOOKUP(B94,Codes_ISO!A$2:C$270,3,FALSE)</f>
        <v/>
      </c>
      <c r="B94" s="3" t="s">
        <v>227</v>
      </c>
      <c r="C94" s="22">
        <f>VLOOKUP($B94,ESTIMATES!$C$18:$BS$290,34,FALSE)</f>
        <v>30.271999999999998</v>
      </c>
      <c r="D94" s="22">
        <f>VLOOKUP($B94,ESTIMATES!$C$18:$BS$290,35,FALSE)</f>
        <v>30.334</v>
      </c>
      <c r="E94" s="22">
        <f>VLOOKUP($B94,ESTIMATES!$C$18:$BS$290,36,FALSE)</f>
        <v>30.381</v>
      </c>
      <c r="F94" s="22">
        <f>VLOOKUP($B94,ESTIMATES!$C$18:$BS$290,37,FALSE)</f>
        <v>30.382999999999999</v>
      </c>
      <c r="G94" s="22">
        <f>VLOOKUP($B94,ESTIMATES!$C$18:$BS$290,38,FALSE)</f>
        <v>30.324999999999999</v>
      </c>
      <c r="H94" s="22">
        <f>VLOOKUP($B94,ESTIMATES!$C$18:$BS$290,39,FALSE)</f>
        <v>30.207000000000001</v>
      </c>
      <c r="I94" s="22">
        <f>VLOOKUP($B94,ESTIMATES!$C$18:$BS$290,40,FALSE)</f>
        <v>30.004000000000001</v>
      </c>
      <c r="J94" s="22">
        <f>VLOOKUP($B94,ESTIMATES!$C$18:$BS$290,41,FALSE)</f>
        <v>29.744</v>
      </c>
      <c r="K94" s="22">
        <f>VLOOKUP($B94,ESTIMATES!$C$18:$BS$290,42,FALSE)</f>
        <v>29.469000000000001</v>
      </c>
      <c r="L94" s="22">
        <f>VLOOKUP($B94,ESTIMATES!$C$18:$BS$290,43,FALSE)</f>
        <v>29.262</v>
      </c>
      <c r="M94" s="22">
        <f>VLOOKUP($B94,ESTIMATES!$C$18:$BS$290,44,FALSE)</f>
        <v>29.164000000000001</v>
      </c>
      <c r="N94" s="22">
        <f>VLOOKUP($B94,ESTIMATES!$C$18:$BS$290,45,FALSE)</f>
        <v>29.212</v>
      </c>
      <c r="O94" s="22">
        <f>VLOOKUP($B94,ESTIMATES!$C$18:$BS$290,46,FALSE)</f>
        <v>29.379000000000001</v>
      </c>
      <c r="P94" s="22">
        <f>VLOOKUP($B94,ESTIMATES!$C$18:$BS$290,47,FALSE)</f>
        <v>29.623000000000001</v>
      </c>
      <c r="Q94" s="22">
        <f>VLOOKUP($B94,ESTIMATES!$C$18:$BS$290,48,FALSE)</f>
        <v>29.895</v>
      </c>
      <c r="R94" s="22">
        <f>VLOOKUP($B94,ESTIMATES!$C$18:$BS$290,49,FALSE)</f>
        <v>30.146999999999998</v>
      </c>
      <c r="S94" s="22">
        <f>VLOOKUP($B94,ESTIMATES!$C$18:$BS$290,50,FALSE)</f>
        <v>30.382000000000001</v>
      </c>
      <c r="T94" s="22">
        <f>VLOOKUP($B94,ESTIMATES!$C$18:$BS$290,51,FALSE)</f>
        <v>30.594000000000001</v>
      </c>
      <c r="U94" s="22">
        <f>VLOOKUP($B94,ESTIMATES!$C$18:$BS$290,52,FALSE)</f>
        <v>30.800999999999998</v>
      </c>
      <c r="V94" s="22">
        <f>VLOOKUP($B94,ESTIMATES!$C$18:$BS$290,53,FALSE)</f>
        <v>30.991</v>
      </c>
      <c r="W94" s="22">
        <f>VLOOKUP($B94,ESTIMATES!$C$18:$BS$290,54,FALSE)</f>
        <v>31.18</v>
      </c>
      <c r="X94" s="22">
        <f>VLOOKUP($B94,ESTIMATES!$C$18:$BS$290,55,FALSE)</f>
        <v>31.373999999999999</v>
      </c>
      <c r="Y94" s="22">
        <f>VLOOKUP($B94,ESTIMATES!$C$18:$BS$290,56,FALSE)</f>
        <v>31.544</v>
      </c>
      <c r="Z94" s="22">
        <f>VLOOKUP($B94,ESTIMATES!$C$18:$BS$290,57,FALSE)</f>
        <v>31.72</v>
      </c>
      <c r="AA94" s="22">
        <f>VLOOKUP($B94,ESTIMATES!$C$18:$BS$290,58,FALSE)</f>
        <v>31.896000000000001</v>
      </c>
      <c r="AB94" s="22">
        <f>VLOOKUP($B94,ESTIMATES!$C$18:$BS$290,59,FALSE)</f>
        <v>32.085000000000001</v>
      </c>
      <c r="AC94" s="22">
        <f>VLOOKUP($B94,ESTIMATES!$C$18:$BS$290,60,FALSE)</f>
        <v>32.295999999999999</v>
      </c>
      <c r="AD94" s="22">
        <f>VLOOKUP($B94,ESTIMATES!$C$18:$BS$290,61,FALSE)</f>
        <v>32.51</v>
      </c>
      <c r="AE94" s="22">
        <f>VLOOKUP($B94,ESTIMATES!$C$18:$BS$290,62,FALSE)</f>
        <v>32.731999999999999</v>
      </c>
      <c r="AF94" s="22">
        <f>VLOOKUP($B94,ESTIMATES!$C$18:$BS$290,63,FALSE)</f>
        <v>32.956000000000003</v>
      </c>
      <c r="AG94" s="22">
        <f>VLOOKUP($B94,ESTIMATES!$C$18:$BS$290,64,FALSE)</f>
        <v>33.189</v>
      </c>
      <c r="AH94" s="22">
        <f>VLOOKUP($B94,ESTIMATES!$C$18:$BS$290,65,FALSE)</f>
        <v>33.405000000000001</v>
      </c>
      <c r="AI94" s="22">
        <f>VLOOKUP($B94,ESTIMATES!$C$18:$BS$290,66,FALSE)</f>
        <v>33.622999999999998</v>
      </c>
      <c r="AJ94" s="22">
        <f>VLOOKUP($B94,ESTIMATES!$C$18:$BS$290,67,FALSE)</f>
        <v>33.831000000000003</v>
      </c>
      <c r="AK94" s="22">
        <f>VLOOKUP($B94,ESTIMATES!$C$18:$BS$290,68,FALSE)</f>
        <v>34.037999999999997</v>
      </c>
      <c r="AL94" s="22">
        <f>VLOOKUP($B94,ESTIMATES!$C$18:$BS$290,69,FALSE)</f>
        <v>34.228000000000002</v>
      </c>
      <c r="AM94">
        <f>VLOOKUP($B94,'MEDIUM VARIANT'!$C$18:$AE$290,5,FALSE)</f>
        <v>34.408000000000001</v>
      </c>
      <c r="AN94">
        <f>VLOOKUP($B94,'MEDIUM VARIANT'!$C$18:$AE$290,6,FALSE)</f>
        <v>34.570999999999998</v>
      </c>
      <c r="AO94">
        <f>VLOOKUP($B94,'MEDIUM VARIANT'!$C$18:$AE$290,7,FALSE)</f>
        <v>34.732999999999997</v>
      </c>
      <c r="AP94">
        <f>VLOOKUP($B94,'MEDIUM VARIANT'!$C$18:$AE$290,8,FALSE)</f>
        <v>34.878999999999998</v>
      </c>
      <c r="AQ94">
        <f>VLOOKUP($B94,'MEDIUM VARIANT'!$C$18:$AE$290,9,FALSE)</f>
        <v>35</v>
      </c>
      <c r="AR94">
        <f>VLOOKUP($B94,'MEDIUM VARIANT'!$C$18:$AE$290,10,FALSE)</f>
        <v>35.124000000000002</v>
      </c>
      <c r="AS94">
        <f>VLOOKUP($B94,'MEDIUM VARIANT'!$C$18:$AE$290,11,FALSE)</f>
        <v>35.232999999999997</v>
      </c>
      <c r="AT94">
        <f>VLOOKUP($B94,'MEDIUM VARIANT'!$C$18:$AE$290,12,FALSE)</f>
        <v>35.326999999999998</v>
      </c>
      <c r="AU94">
        <f>VLOOKUP($B94,'MEDIUM VARIANT'!$C$18:$AE$290,13,FALSE)</f>
        <v>35.417000000000002</v>
      </c>
      <c r="AV94">
        <f>VLOOKUP($B94,'MEDIUM VARIANT'!$C$18:$AE$290,14,FALSE)</f>
        <v>35.500999999999998</v>
      </c>
      <c r="AW94">
        <f>VLOOKUP($B94,'MEDIUM VARIANT'!$C$18:$AE$290,15,FALSE)</f>
        <v>35.588000000000001</v>
      </c>
      <c r="AX94">
        <f>VLOOKUP($B94,'MEDIUM VARIANT'!$C$18:$AE$290,16,FALSE)</f>
        <v>35.670999999999999</v>
      </c>
      <c r="AY94">
        <f>VLOOKUP($B94,'MEDIUM VARIANT'!$C$18:$AE$290,17,FALSE)</f>
        <v>35.747999999999998</v>
      </c>
      <c r="AZ94">
        <f>VLOOKUP($B94,'MEDIUM VARIANT'!$C$18:$AE$290,18,FALSE)</f>
        <v>35.820999999999998</v>
      </c>
      <c r="BA94">
        <f>VLOOKUP($B94,'MEDIUM VARIANT'!$C$18:$AE$290,19,FALSE)</f>
        <v>35.896999999999998</v>
      </c>
      <c r="BB94">
        <f>VLOOKUP($B94,'MEDIUM VARIANT'!$C$18:$AE$290,20,FALSE)</f>
        <v>35.963999999999999</v>
      </c>
      <c r="BC94">
        <f>VLOOKUP($B94,'MEDIUM VARIANT'!$C$18:$AE$290,21,FALSE)</f>
        <v>36.033000000000001</v>
      </c>
      <c r="BD94">
        <f>VLOOKUP($B94,'MEDIUM VARIANT'!$C$18:$AE$290,22,FALSE)</f>
        <v>36.098999999999997</v>
      </c>
      <c r="BE94">
        <f>VLOOKUP($B94,'MEDIUM VARIANT'!$C$18:$AE$290,23,FALSE)</f>
        <v>36.165999999999997</v>
      </c>
      <c r="BF94">
        <f>VLOOKUP($B94,'MEDIUM VARIANT'!$C$18:$AE$290,24,FALSE)</f>
        <v>36.228999999999999</v>
      </c>
      <c r="BG94">
        <f>VLOOKUP($B94,'MEDIUM VARIANT'!$C$18:$AE$290,25,FALSE)</f>
        <v>36.283000000000001</v>
      </c>
      <c r="BH94">
        <f>VLOOKUP($B94,'MEDIUM VARIANT'!$C$18:$AE$290,26,FALSE)</f>
        <v>36.347000000000001</v>
      </c>
      <c r="BI94">
        <f>VLOOKUP($B94,'MEDIUM VARIANT'!$C$18:$AE$290,27,FALSE)</f>
        <v>36.409999999999997</v>
      </c>
      <c r="BJ94">
        <f>VLOOKUP($B94,'MEDIUM VARIANT'!$C$18:$AE$290,28,FALSE)</f>
        <v>36.466000000000001</v>
      </c>
      <c r="BK94">
        <f>VLOOKUP($B94,'MEDIUM VARIANT'!$C$18:$AE$290,29,FALSE)</f>
        <v>36.526000000000003</v>
      </c>
      <c r="BL94">
        <f>VLOOKUP($B94,'MEDIUM VARIANT'!$C$18:$AE$290,29,FALSE)</f>
        <v>36.526000000000003</v>
      </c>
      <c r="BM94">
        <f>VLOOKUP($B94,'MEDIUM VARIANT'!$C$18:$AE$290,29,FALSE)</f>
        <v>36.526000000000003</v>
      </c>
      <c r="BN94">
        <f>VLOOKUP($B94,'MEDIUM VARIANT'!$C$18:$AE$290,29,FALSE)</f>
        <v>36.526000000000003</v>
      </c>
      <c r="BO94">
        <f>VLOOKUP($B94,'MEDIUM VARIANT'!$C$18:$AE$290,29,FALSE)</f>
        <v>36.526000000000003</v>
      </c>
      <c r="BP94">
        <f>VLOOKUP($B94,'MEDIUM VARIANT'!$C$18:$AE$290,29,FALSE)</f>
        <v>36.526000000000003</v>
      </c>
      <c r="BQ94">
        <f>VLOOKUP($B94,'MEDIUM VARIANT'!$C$18:$AE$290,29,FALSE)</f>
        <v>36.526000000000003</v>
      </c>
      <c r="BR94">
        <f>VLOOKUP($B94,'MEDIUM VARIANT'!$C$18:$AE$290,29,FALSE)</f>
        <v>36.526000000000003</v>
      </c>
      <c r="BS94">
        <f>VLOOKUP($B94,'MEDIUM VARIANT'!$C$18:$AE$290,29,FALSE)</f>
        <v>36.526000000000003</v>
      </c>
      <c r="BT94">
        <f>VLOOKUP($B94,'MEDIUM VARIANT'!$C$18:$AE$290,29,FALSE)</f>
        <v>36.526000000000003</v>
      </c>
      <c r="BU94">
        <f>VLOOKUP($B94,'MEDIUM VARIANT'!$C$18:$AE$290,29,FALSE)</f>
        <v>36.526000000000003</v>
      </c>
    </row>
    <row r="95" spans="1:73" ht="11.4" x14ac:dyDescent="0.2">
      <c r="A95" t="str">
        <f>VLOOKUP(B95,Codes_ISO!A$2:C$270,3,FALSE)</f>
        <v>GR</v>
      </c>
      <c r="B95" s="3" t="s">
        <v>228</v>
      </c>
      <c r="C95" s="22">
        <f>VLOOKUP($B95,ESTIMATES!$C$18:$BS$290,34,FALSE)</f>
        <v>9634.5040000000008</v>
      </c>
      <c r="D95" s="22">
        <f>VLOOKUP($B95,ESTIMATES!$C$18:$BS$290,35,FALSE)</f>
        <v>9727.7240000000002</v>
      </c>
      <c r="E95" s="22">
        <f>VLOOKUP($B95,ESTIMATES!$C$18:$BS$290,36,FALSE)</f>
        <v>9804.1659999999993</v>
      </c>
      <c r="F95" s="22">
        <f>VLOOKUP($B95,ESTIMATES!$C$18:$BS$290,37,FALSE)</f>
        <v>9867.1610000000001</v>
      </c>
      <c r="G95" s="22">
        <f>VLOOKUP($B95,ESTIMATES!$C$18:$BS$290,38,FALSE)</f>
        <v>9922.4310000000005</v>
      </c>
      <c r="H95" s="22">
        <f>VLOOKUP($B95,ESTIMATES!$C$18:$BS$290,39,FALSE)</f>
        <v>9974.7389999999996</v>
      </c>
      <c r="I95" s="22">
        <f>VLOOKUP($B95,ESTIMATES!$C$18:$BS$290,40,FALSE)</f>
        <v>10023.374</v>
      </c>
      <c r="J95" s="22">
        <f>VLOOKUP($B95,ESTIMATES!$C$18:$BS$290,41,FALSE)</f>
        <v>10068.281000000001</v>
      </c>
      <c r="K95" s="22">
        <f>VLOOKUP($B95,ESTIMATES!$C$18:$BS$290,42,FALSE)</f>
        <v>10115.852999999999</v>
      </c>
      <c r="L95" s="22">
        <f>VLOOKUP($B95,ESTIMATES!$C$18:$BS$290,43,FALSE)</f>
        <v>10174.169</v>
      </c>
      <c r="M95" s="22">
        <f>VLOOKUP($B95,ESTIMATES!$C$18:$BS$290,44,FALSE)</f>
        <v>10248.537</v>
      </c>
      <c r="N95" s="22">
        <f>VLOOKUP($B95,ESTIMATES!$C$18:$BS$290,45,FALSE)</f>
        <v>10341.892</v>
      </c>
      <c r="O95" s="22">
        <f>VLOOKUP($B95,ESTIMATES!$C$18:$BS$290,46,FALSE)</f>
        <v>10451.416999999999</v>
      </c>
      <c r="P95" s="22">
        <f>VLOOKUP($B95,ESTIMATES!$C$18:$BS$290,47,FALSE)</f>
        <v>10569.422</v>
      </c>
      <c r="Q95" s="22">
        <f>VLOOKUP($B95,ESTIMATES!$C$18:$BS$290,48,FALSE)</f>
        <v>10684.817999999999</v>
      </c>
      <c r="R95" s="22">
        <f>VLOOKUP($B95,ESTIMATES!$C$18:$BS$290,49,FALSE)</f>
        <v>10789.375</v>
      </c>
      <c r="S95" s="22">
        <f>VLOOKUP($B95,ESTIMATES!$C$18:$BS$290,50,FALSE)</f>
        <v>10880.912</v>
      </c>
      <c r="T95" s="22">
        <f>VLOOKUP($B95,ESTIMATES!$C$18:$BS$290,51,FALSE)</f>
        <v>10961.123</v>
      </c>
      <c r="U95" s="22">
        <f>VLOOKUP($B95,ESTIMATES!$C$18:$BS$290,52,FALSE)</f>
        <v>11030.393</v>
      </c>
      <c r="V95" s="22">
        <f>VLOOKUP($B95,ESTIMATES!$C$18:$BS$290,53,FALSE)</f>
        <v>11090.266</v>
      </c>
      <c r="W95" s="22">
        <f>VLOOKUP($B95,ESTIMATES!$C$18:$BS$290,54,FALSE)</f>
        <v>11142.119000000001</v>
      </c>
      <c r="X95" s="22">
        <f>VLOOKUP($B95,ESTIMATES!$C$18:$BS$290,55,FALSE)</f>
        <v>11184.397999999999</v>
      </c>
      <c r="Y95" s="22">
        <f>VLOOKUP($B95,ESTIMATES!$C$18:$BS$290,56,FALSE)</f>
        <v>11216.799000000001</v>
      </c>
      <c r="Z95" s="22">
        <f>VLOOKUP($B95,ESTIMATES!$C$18:$BS$290,57,FALSE)</f>
        <v>11243.566999999999</v>
      </c>
      <c r="AA95" s="22">
        <f>VLOOKUP($B95,ESTIMATES!$C$18:$BS$290,58,FALSE)</f>
        <v>11270.476000000001</v>
      </c>
      <c r="AB95" s="22">
        <f>VLOOKUP($B95,ESTIMATES!$C$18:$BS$290,59,FALSE)</f>
        <v>11301.204</v>
      </c>
      <c r="AC95" s="22">
        <f>VLOOKUP($B95,ESTIMATES!$C$18:$BS$290,60,FALSE)</f>
        <v>11338.77</v>
      </c>
      <c r="AD95" s="22">
        <f>VLOOKUP($B95,ESTIMATES!$C$18:$BS$290,61,FALSE)</f>
        <v>11380.897000000001</v>
      </c>
      <c r="AE95" s="22">
        <f>VLOOKUP($B95,ESTIMATES!$C$18:$BS$290,62,FALSE)</f>
        <v>11419.647000000001</v>
      </c>
      <c r="AF95" s="22">
        <f>VLOOKUP($B95,ESTIMATES!$C$18:$BS$290,63,FALSE)</f>
        <v>11443.828</v>
      </c>
      <c r="AG95" s="22">
        <f>VLOOKUP($B95,ESTIMATES!$C$18:$BS$290,64,FALSE)</f>
        <v>11446.004999999999</v>
      </c>
      <c r="AH95" s="22">
        <f>VLOOKUP($B95,ESTIMATES!$C$18:$BS$290,65,FALSE)</f>
        <v>11422.805</v>
      </c>
      <c r="AI95" s="22">
        <f>VLOOKUP($B95,ESTIMATES!$C$18:$BS$290,66,FALSE)</f>
        <v>11378.257</v>
      </c>
      <c r="AJ95" s="22">
        <f>VLOOKUP($B95,ESTIMATES!$C$18:$BS$290,67,FALSE)</f>
        <v>11321.3</v>
      </c>
      <c r="AK95" s="22">
        <f>VLOOKUP($B95,ESTIMATES!$C$18:$BS$290,68,FALSE)</f>
        <v>11264.726000000001</v>
      </c>
      <c r="AL95" s="22">
        <f>VLOOKUP($B95,ESTIMATES!$C$18:$BS$290,69,FALSE)</f>
        <v>11217.8</v>
      </c>
      <c r="AM95">
        <f>VLOOKUP($B95,'MEDIUM VARIANT'!$C$18:$AE$290,5,FALSE)</f>
        <v>11183.716</v>
      </c>
      <c r="AN95">
        <f>VLOOKUP($B95,'MEDIUM VARIANT'!$C$18:$AE$290,6,FALSE)</f>
        <v>11159.772999999999</v>
      </c>
      <c r="AO95">
        <f>VLOOKUP($B95,'MEDIUM VARIANT'!$C$18:$AE$290,7,FALSE)</f>
        <v>11142.161</v>
      </c>
      <c r="AP95">
        <f>VLOOKUP($B95,'MEDIUM VARIANT'!$C$18:$AE$290,8,FALSE)</f>
        <v>11124.602999999999</v>
      </c>
      <c r="AQ95">
        <f>VLOOKUP($B95,'MEDIUM VARIANT'!$C$18:$AE$290,9,FALSE)</f>
        <v>11102.572</v>
      </c>
      <c r="AR95">
        <f>VLOOKUP($B95,'MEDIUM VARIANT'!$C$18:$AE$290,10,FALSE)</f>
        <v>11075.319</v>
      </c>
      <c r="AS95">
        <f>VLOOKUP($B95,'MEDIUM VARIANT'!$C$18:$AE$290,11,FALSE)</f>
        <v>11044.663</v>
      </c>
      <c r="AT95">
        <f>VLOOKUP($B95,'MEDIUM VARIANT'!$C$18:$AE$290,12,FALSE)</f>
        <v>11011.602000000001</v>
      </c>
      <c r="AU95">
        <f>VLOOKUP($B95,'MEDIUM VARIANT'!$C$18:$AE$290,13,FALSE)</f>
        <v>10977.842000000001</v>
      </c>
      <c r="AV95">
        <f>VLOOKUP($B95,'MEDIUM VARIANT'!$C$18:$AE$290,14,FALSE)</f>
        <v>10944.624</v>
      </c>
      <c r="AW95">
        <f>VLOOKUP($B95,'MEDIUM VARIANT'!$C$18:$AE$290,15,FALSE)</f>
        <v>10912.058000000001</v>
      </c>
      <c r="AX95">
        <f>VLOOKUP($B95,'MEDIUM VARIANT'!$C$18:$AE$290,16,FALSE)</f>
        <v>10879.691999999999</v>
      </c>
      <c r="AY95">
        <f>VLOOKUP($B95,'MEDIUM VARIANT'!$C$18:$AE$290,17,FALSE)</f>
        <v>10847.537</v>
      </c>
      <c r="AZ95">
        <f>VLOOKUP($B95,'MEDIUM VARIANT'!$C$18:$AE$290,18,FALSE)</f>
        <v>10815.536</v>
      </c>
      <c r="BA95">
        <f>VLOOKUP($B95,'MEDIUM VARIANT'!$C$18:$AE$290,19,FALSE)</f>
        <v>10783.625</v>
      </c>
      <c r="BB95">
        <f>VLOOKUP($B95,'MEDIUM VARIANT'!$C$18:$AE$290,20,FALSE)</f>
        <v>10751.812</v>
      </c>
      <c r="BC95">
        <f>VLOOKUP($B95,'MEDIUM VARIANT'!$C$18:$AE$290,21,FALSE)</f>
        <v>10720.084000000001</v>
      </c>
      <c r="BD95">
        <f>VLOOKUP($B95,'MEDIUM VARIANT'!$C$18:$AE$290,22,FALSE)</f>
        <v>10688.329</v>
      </c>
      <c r="BE95">
        <f>VLOOKUP($B95,'MEDIUM VARIANT'!$C$18:$AE$290,23,FALSE)</f>
        <v>10656.384</v>
      </c>
      <c r="BF95">
        <f>VLOOKUP($B95,'MEDIUM VARIANT'!$C$18:$AE$290,24,FALSE)</f>
        <v>10624.074000000001</v>
      </c>
      <c r="BG95">
        <f>VLOOKUP($B95,'MEDIUM VARIANT'!$C$18:$AE$290,25,FALSE)</f>
        <v>10591.302</v>
      </c>
      <c r="BH95">
        <f>VLOOKUP($B95,'MEDIUM VARIANT'!$C$18:$AE$290,26,FALSE)</f>
        <v>10557.941999999999</v>
      </c>
      <c r="BI95">
        <f>VLOOKUP($B95,'MEDIUM VARIANT'!$C$18:$AE$290,27,FALSE)</f>
        <v>10523.758</v>
      </c>
      <c r="BJ95">
        <f>VLOOKUP($B95,'MEDIUM VARIANT'!$C$18:$AE$290,28,FALSE)</f>
        <v>10488.486999999999</v>
      </c>
      <c r="BK95">
        <f>VLOOKUP($B95,'MEDIUM VARIANT'!$C$18:$AE$290,29,FALSE)</f>
        <v>10451.869000000001</v>
      </c>
      <c r="BL95">
        <f>VLOOKUP($B95,'MEDIUM VARIANT'!$C$18:$AE$290,29,FALSE)</f>
        <v>10451.869000000001</v>
      </c>
      <c r="BM95">
        <f>VLOOKUP($B95,'MEDIUM VARIANT'!$C$18:$AE$290,29,FALSE)</f>
        <v>10451.869000000001</v>
      </c>
      <c r="BN95">
        <f>VLOOKUP($B95,'MEDIUM VARIANT'!$C$18:$AE$290,29,FALSE)</f>
        <v>10451.869000000001</v>
      </c>
      <c r="BO95">
        <f>VLOOKUP($B95,'MEDIUM VARIANT'!$C$18:$AE$290,29,FALSE)</f>
        <v>10451.869000000001</v>
      </c>
      <c r="BP95">
        <f>VLOOKUP($B95,'MEDIUM VARIANT'!$C$18:$AE$290,29,FALSE)</f>
        <v>10451.869000000001</v>
      </c>
      <c r="BQ95">
        <f>VLOOKUP($B95,'MEDIUM VARIANT'!$C$18:$AE$290,29,FALSE)</f>
        <v>10451.869000000001</v>
      </c>
      <c r="BR95">
        <f>VLOOKUP($B95,'MEDIUM VARIANT'!$C$18:$AE$290,29,FALSE)</f>
        <v>10451.869000000001</v>
      </c>
      <c r="BS95">
        <f>VLOOKUP($B95,'MEDIUM VARIANT'!$C$18:$AE$290,29,FALSE)</f>
        <v>10451.869000000001</v>
      </c>
      <c r="BT95">
        <f>VLOOKUP($B95,'MEDIUM VARIANT'!$C$18:$AE$290,29,FALSE)</f>
        <v>10451.869000000001</v>
      </c>
      <c r="BU95">
        <f>VLOOKUP($B95,'MEDIUM VARIANT'!$C$18:$AE$290,29,FALSE)</f>
        <v>10451.869000000001</v>
      </c>
    </row>
    <row r="96" spans="1:73" ht="11.4" hidden="1" x14ac:dyDescent="0.2">
      <c r="A96" t="str">
        <f>VLOOKUP(B96,Codes_ISO!A$2:C$270,3,FALSE)</f>
        <v/>
      </c>
      <c r="B96" s="3" t="s">
        <v>302</v>
      </c>
      <c r="C96" s="22">
        <f>VLOOKUP($B96,ESTIMATES!$C$18:$BS$290,34,FALSE)</f>
        <v>50.179000000000002</v>
      </c>
      <c r="D96" s="22">
        <f>VLOOKUP($B96,ESTIMATES!$C$18:$BS$290,35,FALSE)</f>
        <v>50.584000000000003</v>
      </c>
      <c r="E96" s="22">
        <f>VLOOKUP($B96,ESTIMATES!$C$18:$BS$290,36,FALSE)</f>
        <v>51.156999999999996</v>
      </c>
      <c r="F96" s="22">
        <f>VLOOKUP($B96,ESTIMATES!$C$18:$BS$290,37,FALSE)</f>
        <v>51.829000000000001</v>
      </c>
      <c r="G96" s="22">
        <f>VLOOKUP($B96,ESTIMATES!$C$18:$BS$290,38,FALSE)</f>
        <v>52.533999999999999</v>
      </c>
      <c r="H96" s="22">
        <f>VLOOKUP($B96,ESTIMATES!$C$18:$BS$290,39,FALSE)</f>
        <v>53.19</v>
      </c>
      <c r="I96" s="22">
        <f>VLOOKUP($B96,ESTIMATES!$C$18:$BS$290,40,FALSE)</f>
        <v>53.796999999999997</v>
      </c>
      <c r="J96" s="22">
        <f>VLOOKUP($B96,ESTIMATES!$C$18:$BS$290,41,FALSE)</f>
        <v>54.372999999999998</v>
      </c>
      <c r="K96" s="22">
        <f>VLOOKUP($B96,ESTIMATES!$C$18:$BS$290,42,FALSE)</f>
        <v>54.878</v>
      </c>
      <c r="L96" s="22">
        <f>VLOOKUP($B96,ESTIMATES!$C$18:$BS$290,43,FALSE)</f>
        <v>55.295000000000002</v>
      </c>
      <c r="M96" s="22">
        <f>VLOOKUP($B96,ESTIMATES!$C$18:$BS$290,44,FALSE)</f>
        <v>55.603999999999999</v>
      </c>
      <c r="N96" s="22">
        <f>VLOOKUP($B96,ESTIMATES!$C$18:$BS$290,45,FALSE)</f>
        <v>55.789000000000001</v>
      </c>
      <c r="O96" s="22">
        <f>VLOOKUP($B96,ESTIMATES!$C$18:$BS$290,46,FALSE)</f>
        <v>55.860999999999997</v>
      </c>
      <c r="P96" s="22">
        <f>VLOOKUP($B96,ESTIMATES!$C$18:$BS$290,47,FALSE)</f>
        <v>55.847999999999999</v>
      </c>
      <c r="Q96" s="22">
        <f>VLOOKUP($B96,ESTIMATES!$C$18:$BS$290,48,FALSE)</f>
        <v>55.814999999999998</v>
      </c>
      <c r="R96" s="22">
        <f>VLOOKUP($B96,ESTIMATES!$C$18:$BS$290,49,FALSE)</f>
        <v>55.811</v>
      </c>
      <c r="S96" s="22">
        <f>VLOOKUP($B96,ESTIMATES!$C$18:$BS$290,50,FALSE)</f>
        <v>55.837000000000003</v>
      </c>
      <c r="T96" s="22">
        <f>VLOOKUP($B96,ESTIMATES!$C$18:$BS$290,51,FALSE)</f>
        <v>55.881</v>
      </c>
      <c r="U96" s="22">
        <f>VLOOKUP($B96,ESTIMATES!$C$18:$BS$290,52,FALSE)</f>
        <v>55.948</v>
      </c>
      <c r="V96" s="22">
        <f>VLOOKUP($B96,ESTIMATES!$C$18:$BS$290,53,FALSE)</f>
        <v>56.045999999999999</v>
      </c>
      <c r="W96" s="22">
        <f>VLOOKUP($B96,ESTIMATES!$C$18:$BS$290,54,FALSE)</f>
        <v>56.174999999999997</v>
      </c>
      <c r="X96" s="22">
        <f>VLOOKUP($B96,ESTIMATES!$C$18:$BS$290,55,FALSE)</f>
        <v>56.326999999999998</v>
      </c>
      <c r="Y96" s="22">
        <f>VLOOKUP($B96,ESTIMATES!$C$18:$BS$290,56,FALSE)</f>
        <v>56.518000000000001</v>
      </c>
      <c r="Z96" s="22">
        <f>VLOOKUP($B96,ESTIMATES!$C$18:$BS$290,57,FALSE)</f>
        <v>56.707999999999998</v>
      </c>
      <c r="AA96" s="22">
        <f>VLOOKUP($B96,ESTIMATES!$C$18:$BS$290,58,FALSE)</f>
        <v>56.860999999999997</v>
      </c>
      <c r="AB96" s="22">
        <f>VLOOKUP($B96,ESTIMATES!$C$18:$BS$290,59,FALSE)</f>
        <v>56.951000000000001</v>
      </c>
      <c r="AC96" s="22">
        <f>VLOOKUP($B96,ESTIMATES!$C$18:$BS$290,60,FALSE)</f>
        <v>56.970999999999997</v>
      </c>
      <c r="AD96" s="22">
        <f>VLOOKUP($B96,ESTIMATES!$C$18:$BS$290,61,FALSE)</f>
        <v>56.927</v>
      </c>
      <c r="AE96" s="22">
        <f>VLOOKUP($B96,ESTIMATES!$C$18:$BS$290,62,FALSE)</f>
        <v>56.841000000000001</v>
      </c>
      <c r="AF96" s="22">
        <f>VLOOKUP($B96,ESTIMATES!$C$18:$BS$290,63,FALSE)</f>
        <v>56.728000000000002</v>
      </c>
      <c r="AG96" s="22">
        <f>VLOOKUP($B96,ESTIMATES!$C$18:$BS$290,64,FALSE)</f>
        <v>56.637999999999998</v>
      </c>
      <c r="AH96" s="22">
        <f>VLOOKUP($B96,ESTIMATES!$C$18:$BS$290,65,FALSE)</f>
        <v>56.552</v>
      </c>
      <c r="AI96" s="22">
        <f>VLOOKUP($B96,ESTIMATES!$C$18:$BS$290,66,FALSE)</f>
        <v>56.47</v>
      </c>
      <c r="AJ96" s="22">
        <f>VLOOKUP($B96,ESTIMATES!$C$18:$BS$290,67,FALSE)</f>
        <v>56.414000000000001</v>
      </c>
      <c r="AK96" s="22">
        <f>VLOOKUP($B96,ESTIMATES!$C$18:$BS$290,68,FALSE)</f>
        <v>56.381999999999998</v>
      </c>
      <c r="AL96" s="22">
        <f>VLOOKUP($B96,ESTIMATES!$C$18:$BS$290,69,FALSE)</f>
        <v>56.377000000000002</v>
      </c>
      <c r="AM96">
        <f>VLOOKUP($B96,'MEDIUM VARIANT'!$C$18:$AE$290,5,FALSE)</f>
        <v>56.411999999999999</v>
      </c>
      <c r="AN96">
        <f>VLOOKUP($B96,'MEDIUM VARIANT'!$C$18:$AE$290,6,FALSE)</f>
        <v>56.48</v>
      </c>
      <c r="AO96">
        <f>VLOOKUP($B96,'MEDIUM VARIANT'!$C$18:$AE$290,7,FALSE)</f>
        <v>56.564999999999998</v>
      </c>
      <c r="AP96">
        <f>VLOOKUP($B96,'MEDIUM VARIANT'!$C$18:$AE$290,8,FALSE)</f>
        <v>56.673000000000002</v>
      </c>
      <c r="AQ96">
        <f>VLOOKUP($B96,'MEDIUM VARIANT'!$C$18:$AE$290,9,FALSE)</f>
        <v>56.771999999999998</v>
      </c>
      <c r="AR96">
        <f>VLOOKUP($B96,'MEDIUM VARIANT'!$C$18:$AE$290,10,FALSE)</f>
        <v>56.883000000000003</v>
      </c>
      <c r="AS96">
        <f>VLOOKUP($B96,'MEDIUM VARIANT'!$C$18:$AE$290,11,FALSE)</f>
        <v>56.994</v>
      </c>
      <c r="AT96">
        <f>VLOOKUP($B96,'MEDIUM VARIANT'!$C$18:$AE$290,12,FALSE)</f>
        <v>57.09</v>
      </c>
      <c r="AU96">
        <f>VLOOKUP($B96,'MEDIUM VARIANT'!$C$18:$AE$290,13,FALSE)</f>
        <v>57.170999999999999</v>
      </c>
      <c r="AV96">
        <f>VLOOKUP($B96,'MEDIUM VARIANT'!$C$18:$AE$290,14,FALSE)</f>
        <v>57.241999999999997</v>
      </c>
      <c r="AW96">
        <f>VLOOKUP($B96,'MEDIUM VARIANT'!$C$18:$AE$290,15,FALSE)</f>
        <v>57.283000000000001</v>
      </c>
      <c r="AX96">
        <f>VLOOKUP($B96,'MEDIUM VARIANT'!$C$18:$AE$290,16,FALSE)</f>
        <v>57.301000000000002</v>
      </c>
      <c r="AY96">
        <f>VLOOKUP($B96,'MEDIUM VARIANT'!$C$18:$AE$290,17,FALSE)</f>
        <v>57.296999999999997</v>
      </c>
      <c r="AZ96">
        <f>VLOOKUP($B96,'MEDIUM VARIANT'!$C$18:$AE$290,18,FALSE)</f>
        <v>57.274999999999999</v>
      </c>
      <c r="BA96">
        <f>VLOOKUP($B96,'MEDIUM VARIANT'!$C$18:$AE$290,19,FALSE)</f>
        <v>57.228000000000002</v>
      </c>
      <c r="BB96">
        <f>VLOOKUP($B96,'MEDIUM VARIANT'!$C$18:$AE$290,20,FALSE)</f>
        <v>57.170999999999999</v>
      </c>
      <c r="BC96">
        <f>VLOOKUP($B96,'MEDIUM VARIANT'!$C$18:$AE$290,21,FALSE)</f>
        <v>57.093000000000004</v>
      </c>
      <c r="BD96">
        <f>VLOOKUP($B96,'MEDIUM VARIANT'!$C$18:$AE$290,22,FALSE)</f>
        <v>56.994999999999997</v>
      </c>
      <c r="BE96">
        <f>VLOOKUP($B96,'MEDIUM VARIANT'!$C$18:$AE$290,23,FALSE)</f>
        <v>56.887</v>
      </c>
      <c r="BF96">
        <f>VLOOKUP($B96,'MEDIUM VARIANT'!$C$18:$AE$290,24,FALSE)</f>
        <v>56.761000000000003</v>
      </c>
      <c r="BG96">
        <f>VLOOKUP($B96,'MEDIUM VARIANT'!$C$18:$AE$290,25,FALSE)</f>
        <v>56.616999999999997</v>
      </c>
      <c r="BH96">
        <f>VLOOKUP($B96,'MEDIUM VARIANT'!$C$18:$AE$290,26,FALSE)</f>
        <v>56.470999999999997</v>
      </c>
      <c r="BI96">
        <f>VLOOKUP($B96,'MEDIUM VARIANT'!$C$18:$AE$290,27,FALSE)</f>
        <v>56.302</v>
      </c>
      <c r="BJ96">
        <f>VLOOKUP($B96,'MEDIUM VARIANT'!$C$18:$AE$290,28,FALSE)</f>
        <v>56.137</v>
      </c>
      <c r="BK96">
        <f>VLOOKUP($B96,'MEDIUM VARIANT'!$C$18:$AE$290,29,FALSE)</f>
        <v>55.942</v>
      </c>
      <c r="BL96">
        <f>VLOOKUP($B96,'MEDIUM VARIANT'!$C$18:$AE$290,29,FALSE)</f>
        <v>55.942</v>
      </c>
      <c r="BM96">
        <f>VLOOKUP($B96,'MEDIUM VARIANT'!$C$18:$AE$290,29,FALSE)</f>
        <v>55.942</v>
      </c>
      <c r="BN96">
        <f>VLOOKUP($B96,'MEDIUM VARIANT'!$C$18:$AE$290,29,FALSE)</f>
        <v>55.942</v>
      </c>
      <c r="BO96">
        <f>VLOOKUP($B96,'MEDIUM VARIANT'!$C$18:$AE$290,29,FALSE)</f>
        <v>55.942</v>
      </c>
      <c r="BP96">
        <f>VLOOKUP($B96,'MEDIUM VARIANT'!$C$18:$AE$290,29,FALSE)</f>
        <v>55.942</v>
      </c>
      <c r="BQ96">
        <f>VLOOKUP($B96,'MEDIUM VARIANT'!$C$18:$AE$290,29,FALSE)</f>
        <v>55.942</v>
      </c>
      <c r="BR96">
        <f>VLOOKUP($B96,'MEDIUM VARIANT'!$C$18:$AE$290,29,FALSE)</f>
        <v>55.942</v>
      </c>
      <c r="BS96">
        <f>VLOOKUP($B96,'MEDIUM VARIANT'!$C$18:$AE$290,29,FALSE)</f>
        <v>55.942</v>
      </c>
      <c r="BT96">
        <f>VLOOKUP($B96,'MEDIUM VARIANT'!$C$18:$AE$290,29,FALSE)</f>
        <v>55.942</v>
      </c>
      <c r="BU96">
        <f>VLOOKUP($B96,'MEDIUM VARIANT'!$C$18:$AE$290,29,FALSE)</f>
        <v>55.942</v>
      </c>
    </row>
    <row r="97" spans="1:73" ht="11.4" x14ac:dyDescent="0.2">
      <c r="A97" t="str">
        <f>VLOOKUP(B97,Codes_ISO!A$2:C$270,3,FALSE)</f>
        <v>GD</v>
      </c>
      <c r="B97" s="3" t="s">
        <v>262</v>
      </c>
      <c r="C97" s="22">
        <f>VLOOKUP($B97,ESTIMATES!$C$18:$BS$290,34,FALSE)</f>
        <v>89.004999999999995</v>
      </c>
      <c r="D97" s="22">
        <f>VLOOKUP($B97,ESTIMATES!$C$18:$BS$290,35,FALSE)</f>
        <v>90.572000000000003</v>
      </c>
      <c r="E97" s="22">
        <f>VLOOKUP($B97,ESTIMATES!$C$18:$BS$290,36,FALSE)</f>
        <v>93.090999999999994</v>
      </c>
      <c r="F97" s="22">
        <f>VLOOKUP($B97,ESTIMATES!$C$18:$BS$290,37,FALSE)</f>
        <v>95.984999999999999</v>
      </c>
      <c r="G97" s="22">
        <f>VLOOKUP($B97,ESTIMATES!$C$18:$BS$290,38,FALSE)</f>
        <v>98.438999999999993</v>
      </c>
      <c r="H97" s="22">
        <f>VLOOKUP($B97,ESTIMATES!$C$18:$BS$290,39,FALSE)</f>
        <v>99.906000000000006</v>
      </c>
      <c r="I97" s="22">
        <f>VLOOKUP($B97,ESTIMATES!$C$18:$BS$290,40,FALSE)</f>
        <v>100.143</v>
      </c>
      <c r="J97" s="22">
        <f>VLOOKUP($B97,ESTIMATES!$C$18:$BS$290,41,FALSE)</f>
        <v>99.38</v>
      </c>
      <c r="K97" s="22">
        <f>VLOOKUP($B97,ESTIMATES!$C$18:$BS$290,42,FALSE)</f>
        <v>98.061999999999998</v>
      </c>
      <c r="L97" s="22">
        <f>VLOOKUP($B97,ESTIMATES!$C$18:$BS$290,43,FALSE)</f>
        <v>96.869</v>
      </c>
      <c r="M97" s="22">
        <f>VLOOKUP($B97,ESTIMATES!$C$18:$BS$290,44,FALSE)</f>
        <v>96.283000000000001</v>
      </c>
      <c r="N97" s="22">
        <f>VLOOKUP($B97,ESTIMATES!$C$18:$BS$290,45,FALSE)</f>
        <v>96.453999999999994</v>
      </c>
      <c r="O97" s="22">
        <f>VLOOKUP($B97,ESTIMATES!$C$18:$BS$290,46,FALSE)</f>
        <v>97.197999999999993</v>
      </c>
      <c r="P97" s="22">
        <f>VLOOKUP($B97,ESTIMATES!$C$18:$BS$290,47,FALSE)</f>
        <v>98.305000000000007</v>
      </c>
      <c r="Q97" s="22">
        <f>VLOOKUP($B97,ESTIMATES!$C$18:$BS$290,48,FALSE)</f>
        <v>99.405000000000001</v>
      </c>
      <c r="R97" s="22">
        <f>VLOOKUP($B97,ESTIMATES!$C$18:$BS$290,49,FALSE)</f>
        <v>100.255</v>
      </c>
      <c r="S97" s="22">
        <f>VLOOKUP($B97,ESTIMATES!$C$18:$BS$290,50,FALSE)</f>
        <v>100.79600000000001</v>
      </c>
      <c r="T97" s="22">
        <f>VLOOKUP($B97,ESTIMATES!$C$18:$BS$290,51,FALSE)</f>
        <v>101.122</v>
      </c>
      <c r="U97" s="22">
        <f>VLOOKUP($B97,ESTIMATES!$C$18:$BS$290,52,FALSE)</f>
        <v>101.309</v>
      </c>
      <c r="V97" s="22">
        <f>VLOOKUP($B97,ESTIMATES!$C$18:$BS$290,53,FALSE)</f>
        <v>101.44199999999999</v>
      </c>
      <c r="W97" s="22">
        <f>VLOOKUP($B97,ESTIMATES!$C$18:$BS$290,54,FALSE)</f>
        <v>101.619</v>
      </c>
      <c r="X97" s="22">
        <f>VLOOKUP($B97,ESTIMATES!$C$18:$BS$290,55,FALSE)</f>
        <v>101.849</v>
      </c>
      <c r="Y97" s="22">
        <f>VLOOKUP($B97,ESTIMATES!$C$18:$BS$290,56,FALSE)</f>
        <v>102.1</v>
      </c>
      <c r="Z97" s="22">
        <f>VLOOKUP($B97,ESTIMATES!$C$18:$BS$290,57,FALSE)</f>
        <v>102.375</v>
      </c>
      <c r="AA97" s="22">
        <f>VLOOKUP($B97,ESTIMATES!$C$18:$BS$290,58,FALSE)</f>
        <v>102.65600000000001</v>
      </c>
      <c r="AB97" s="22">
        <f>VLOOKUP($B97,ESTIMATES!$C$18:$BS$290,59,FALSE)</f>
        <v>102.949</v>
      </c>
      <c r="AC97" s="22">
        <f>VLOOKUP($B97,ESTIMATES!$C$18:$BS$290,60,FALSE)</f>
        <v>103.259</v>
      </c>
      <c r="AD97" s="22">
        <f>VLOOKUP($B97,ESTIMATES!$C$18:$BS$290,61,FALSE)</f>
        <v>103.586</v>
      </c>
      <c r="AE97" s="22">
        <f>VLOOKUP($B97,ESTIMATES!$C$18:$BS$290,62,FALSE)</f>
        <v>103.93</v>
      </c>
      <c r="AF97" s="22">
        <f>VLOOKUP($B97,ESTIMATES!$C$18:$BS$290,63,FALSE)</f>
        <v>104.29600000000001</v>
      </c>
      <c r="AG97" s="22">
        <f>VLOOKUP($B97,ESTIMATES!$C$18:$BS$290,64,FALSE)</f>
        <v>104.67700000000001</v>
      </c>
      <c r="AH97" s="22">
        <f>VLOOKUP($B97,ESTIMATES!$C$18:$BS$290,65,FALSE)</f>
        <v>105.075</v>
      </c>
      <c r="AI97" s="22">
        <f>VLOOKUP($B97,ESTIMATES!$C$18:$BS$290,66,FALSE)</f>
        <v>105.48099999999999</v>
      </c>
      <c r="AJ97" s="22">
        <f>VLOOKUP($B97,ESTIMATES!$C$18:$BS$290,67,FALSE)</f>
        <v>105.90900000000001</v>
      </c>
      <c r="AK97" s="22">
        <f>VLOOKUP($B97,ESTIMATES!$C$18:$BS$290,68,FALSE)</f>
        <v>106.36</v>
      </c>
      <c r="AL97" s="22">
        <f>VLOOKUP($B97,ESTIMATES!$C$18:$BS$290,69,FALSE)</f>
        <v>106.82299999999999</v>
      </c>
      <c r="AM97">
        <f>VLOOKUP($B97,'MEDIUM VARIANT'!$C$18:$AE$290,5,FALSE)</f>
        <v>107.31699999999999</v>
      </c>
      <c r="AN97">
        <f>VLOOKUP($B97,'MEDIUM VARIANT'!$C$18:$AE$290,6,FALSE)</f>
        <v>107.825</v>
      </c>
      <c r="AO97">
        <f>VLOOKUP($B97,'MEDIUM VARIANT'!$C$18:$AE$290,7,FALSE)</f>
        <v>108.339</v>
      </c>
      <c r="AP97">
        <f>VLOOKUP($B97,'MEDIUM VARIANT'!$C$18:$AE$290,8,FALSE)</f>
        <v>108.825</v>
      </c>
      <c r="AQ97">
        <f>VLOOKUP($B97,'MEDIUM VARIANT'!$C$18:$AE$290,9,FALSE)</f>
        <v>109.30800000000001</v>
      </c>
      <c r="AR97">
        <f>VLOOKUP($B97,'MEDIUM VARIANT'!$C$18:$AE$290,10,FALSE)</f>
        <v>109.761</v>
      </c>
      <c r="AS97">
        <f>VLOOKUP($B97,'MEDIUM VARIANT'!$C$18:$AE$290,11,FALSE)</f>
        <v>110.17</v>
      </c>
      <c r="AT97">
        <f>VLOOKUP($B97,'MEDIUM VARIANT'!$C$18:$AE$290,12,FALSE)</f>
        <v>110.556</v>
      </c>
      <c r="AU97">
        <f>VLOOKUP($B97,'MEDIUM VARIANT'!$C$18:$AE$290,13,FALSE)</f>
        <v>110.89400000000001</v>
      </c>
      <c r="AV97">
        <f>VLOOKUP($B97,'MEDIUM VARIANT'!$C$18:$AE$290,14,FALSE)</f>
        <v>111.18600000000001</v>
      </c>
      <c r="AW97">
        <f>VLOOKUP($B97,'MEDIUM VARIANT'!$C$18:$AE$290,15,FALSE)</f>
        <v>111.437</v>
      </c>
      <c r="AX97">
        <f>VLOOKUP($B97,'MEDIUM VARIANT'!$C$18:$AE$290,16,FALSE)</f>
        <v>111.63</v>
      </c>
      <c r="AY97">
        <f>VLOOKUP($B97,'MEDIUM VARIANT'!$C$18:$AE$290,17,FALSE)</f>
        <v>111.785</v>
      </c>
      <c r="AZ97">
        <f>VLOOKUP($B97,'MEDIUM VARIANT'!$C$18:$AE$290,18,FALSE)</f>
        <v>111.914</v>
      </c>
      <c r="BA97">
        <f>VLOOKUP($B97,'MEDIUM VARIANT'!$C$18:$AE$290,19,FALSE)</f>
        <v>112.024</v>
      </c>
      <c r="BB97">
        <f>VLOOKUP($B97,'MEDIUM VARIANT'!$C$18:$AE$290,20,FALSE)</f>
        <v>112.11199999999999</v>
      </c>
      <c r="BC97">
        <f>VLOOKUP($B97,'MEDIUM VARIANT'!$C$18:$AE$290,21,FALSE)</f>
        <v>112.18</v>
      </c>
      <c r="BD97">
        <f>VLOOKUP($B97,'MEDIUM VARIANT'!$C$18:$AE$290,22,FALSE)</f>
        <v>112.22499999999999</v>
      </c>
      <c r="BE97">
        <f>VLOOKUP($B97,'MEDIUM VARIANT'!$C$18:$AE$290,23,FALSE)</f>
        <v>112.25</v>
      </c>
      <c r="BF97">
        <f>VLOOKUP($B97,'MEDIUM VARIANT'!$C$18:$AE$290,24,FALSE)</f>
        <v>112.255</v>
      </c>
      <c r="BG97">
        <f>VLOOKUP($B97,'MEDIUM VARIANT'!$C$18:$AE$290,25,FALSE)</f>
        <v>112.245</v>
      </c>
      <c r="BH97">
        <f>VLOOKUP($B97,'MEDIUM VARIANT'!$C$18:$AE$290,26,FALSE)</f>
        <v>112.20699999999999</v>
      </c>
      <c r="BI97">
        <f>VLOOKUP($B97,'MEDIUM VARIANT'!$C$18:$AE$290,27,FALSE)</f>
        <v>112.148</v>
      </c>
      <c r="BJ97">
        <f>VLOOKUP($B97,'MEDIUM VARIANT'!$C$18:$AE$290,28,FALSE)</f>
        <v>112.07</v>
      </c>
      <c r="BK97">
        <f>VLOOKUP($B97,'MEDIUM VARIANT'!$C$18:$AE$290,29,FALSE)</f>
        <v>111.97199999999999</v>
      </c>
      <c r="BL97">
        <f>VLOOKUP($B97,'MEDIUM VARIANT'!$C$18:$AE$290,29,FALSE)</f>
        <v>111.97199999999999</v>
      </c>
      <c r="BM97">
        <f>VLOOKUP($B97,'MEDIUM VARIANT'!$C$18:$AE$290,29,FALSE)</f>
        <v>111.97199999999999</v>
      </c>
      <c r="BN97">
        <f>VLOOKUP($B97,'MEDIUM VARIANT'!$C$18:$AE$290,29,FALSE)</f>
        <v>111.97199999999999</v>
      </c>
      <c r="BO97">
        <f>VLOOKUP($B97,'MEDIUM VARIANT'!$C$18:$AE$290,29,FALSE)</f>
        <v>111.97199999999999</v>
      </c>
      <c r="BP97">
        <f>VLOOKUP($B97,'MEDIUM VARIANT'!$C$18:$AE$290,29,FALSE)</f>
        <v>111.97199999999999</v>
      </c>
      <c r="BQ97">
        <f>VLOOKUP($B97,'MEDIUM VARIANT'!$C$18:$AE$290,29,FALSE)</f>
        <v>111.97199999999999</v>
      </c>
      <c r="BR97">
        <f>VLOOKUP($B97,'MEDIUM VARIANT'!$C$18:$AE$290,29,FALSE)</f>
        <v>111.97199999999999</v>
      </c>
      <c r="BS97">
        <f>VLOOKUP($B97,'MEDIUM VARIANT'!$C$18:$AE$290,29,FALSE)</f>
        <v>111.97199999999999</v>
      </c>
      <c r="BT97">
        <f>VLOOKUP($B97,'MEDIUM VARIANT'!$C$18:$AE$290,29,FALSE)</f>
        <v>111.97199999999999</v>
      </c>
      <c r="BU97">
        <f>VLOOKUP($B97,'MEDIUM VARIANT'!$C$18:$AE$290,29,FALSE)</f>
        <v>111.97199999999999</v>
      </c>
    </row>
    <row r="98" spans="1:73" ht="11.4" hidden="1" x14ac:dyDescent="0.2">
      <c r="A98" t="str">
        <f>VLOOKUP(B98,Codes_ISO!A$2:C$270,3,FALSE)</f>
        <v/>
      </c>
      <c r="B98" s="3" t="s">
        <v>263</v>
      </c>
      <c r="C98" s="22">
        <f>VLOOKUP($B98,ESTIMATES!$C$18:$BS$290,34,FALSE)</f>
        <v>330.17700000000002</v>
      </c>
      <c r="D98" s="22">
        <f>VLOOKUP($B98,ESTIMATES!$C$18:$BS$290,35,FALSE)</f>
        <v>333.625</v>
      </c>
      <c r="E98" s="22">
        <f>VLOOKUP($B98,ESTIMATES!$C$18:$BS$290,36,FALSE)</f>
        <v>338.29599999999999</v>
      </c>
      <c r="F98" s="22">
        <f>VLOOKUP($B98,ESTIMATES!$C$18:$BS$290,37,FALSE)</f>
        <v>343.892</v>
      </c>
      <c r="G98" s="22">
        <f>VLOOKUP($B98,ESTIMATES!$C$18:$BS$290,38,FALSE)</f>
        <v>349.971</v>
      </c>
      <c r="H98" s="22">
        <f>VLOOKUP($B98,ESTIMATES!$C$18:$BS$290,39,FALSE)</f>
        <v>356.17099999999999</v>
      </c>
      <c r="I98" s="22">
        <f>VLOOKUP($B98,ESTIMATES!$C$18:$BS$290,40,FALSE)</f>
        <v>362.46100000000001</v>
      </c>
      <c r="J98" s="22">
        <f>VLOOKUP($B98,ESTIMATES!$C$18:$BS$290,41,FALSE)</f>
        <v>368.86</v>
      </c>
      <c r="K98" s="22">
        <f>VLOOKUP($B98,ESTIMATES!$C$18:$BS$290,42,FALSE)</f>
        <v>375.08</v>
      </c>
      <c r="L98" s="22">
        <f>VLOOKUP($B98,ESTIMATES!$C$18:$BS$290,43,FALSE)</f>
        <v>380.82499999999999</v>
      </c>
      <c r="M98" s="22">
        <f>VLOOKUP($B98,ESTIMATES!$C$18:$BS$290,44,FALSE)</f>
        <v>385.87799999999999</v>
      </c>
      <c r="N98" s="22">
        <f>VLOOKUP($B98,ESTIMATES!$C$18:$BS$290,45,FALSE)</f>
        <v>390.06900000000002</v>
      </c>
      <c r="O98" s="22">
        <f>VLOOKUP($B98,ESTIMATES!$C$18:$BS$290,46,FALSE)</f>
        <v>393.46499999999997</v>
      </c>
      <c r="P98" s="22">
        <f>VLOOKUP($B98,ESTIMATES!$C$18:$BS$290,47,FALSE)</f>
        <v>396.42899999999997</v>
      </c>
      <c r="Q98" s="22">
        <f>VLOOKUP($B98,ESTIMATES!$C$18:$BS$290,48,FALSE)</f>
        <v>399.47</v>
      </c>
      <c r="R98" s="22">
        <f>VLOOKUP($B98,ESTIMATES!$C$18:$BS$290,49,FALSE)</f>
        <v>402.93700000000001</v>
      </c>
      <c r="S98" s="22">
        <f>VLOOKUP($B98,ESTIMATES!$C$18:$BS$290,50,FALSE)</f>
        <v>406.97699999999998</v>
      </c>
      <c r="T98" s="22">
        <f>VLOOKUP($B98,ESTIMATES!$C$18:$BS$290,51,FALSE)</f>
        <v>411.44400000000002</v>
      </c>
      <c r="U98" s="22">
        <f>VLOOKUP($B98,ESTIMATES!$C$18:$BS$290,52,FALSE)</f>
        <v>416.089</v>
      </c>
      <c r="V98" s="22">
        <f>VLOOKUP($B98,ESTIMATES!$C$18:$BS$290,53,FALSE)</f>
        <v>420.58199999999999</v>
      </c>
      <c r="W98" s="22">
        <f>VLOOKUP($B98,ESTIMATES!$C$18:$BS$290,54,FALSE)</f>
        <v>424.64600000000002</v>
      </c>
      <c r="X98" s="22">
        <f>VLOOKUP($B98,ESTIMATES!$C$18:$BS$290,55,FALSE)</f>
        <v>428.22</v>
      </c>
      <c r="Y98" s="22">
        <f>VLOOKUP($B98,ESTIMATES!$C$18:$BS$290,56,FALSE)</f>
        <v>431.35899999999998</v>
      </c>
      <c r="Z98" s="22">
        <f>VLOOKUP($B98,ESTIMATES!$C$18:$BS$290,57,FALSE)</f>
        <v>434.19099999999997</v>
      </c>
      <c r="AA98" s="22">
        <f>VLOOKUP($B98,ESTIMATES!$C$18:$BS$290,58,FALSE)</f>
        <v>436.88499999999999</v>
      </c>
      <c r="AB98" s="22">
        <f>VLOOKUP($B98,ESTIMATES!$C$18:$BS$290,59,FALSE)</f>
        <v>439.55200000000002</v>
      </c>
      <c r="AC98" s="22">
        <f>VLOOKUP($B98,ESTIMATES!$C$18:$BS$290,60,FALSE)</f>
        <v>442.25700000000001</v>
      </c>
      <c r="AD98" s="22">
        <f>VLOOKUP($B98,ESTIMATES!$C$18:$BS$290,61,FALSE)</f>
        <v>444.91</v>
      </c>
      <c r="AE98" s="22">
        <f>VLOOKUP($B98,ESTIMATES!$C$18:$BS$290,62,FALSE)</f>
        <v>447.34500000000003</v>
      </c>
      <c r="AF98" s="22">
        <f>VLOOKUP($B98,ESTIMATES!$C$18:$BS$290,63,FALSE)</f>
        <v>449.33300000000003</v>
      </c>
      <c r="AG98" s="22">
        <f>VLOOKUP($B98,ESTIMATES!$C$18:$BS$290,64,FALSE)</f>
        <v>450.71800000000002</v>
      </c>
      <c r="AH98" s="22">
        <f>VLOOKUP($B98,ESTIMATES!$C$18:$BS$290,65,FALSE)</f>
        <v>451.447</v>
      </c>
      <c r="AI98" s="22">
        <f>VLOOKUP($B98,ESTIMATES!$C$18:$BS$290,66,FALSE)</f>
        <v>451.60199999999998</v>
      </c>
      <c r="AJ98" s="22">
        <f>VLOOKUP($B98,ESTIMATES!$C$18:$BS$290,67,FALSE)</f>
        <v>451.33800000000002</v>
      </c>
      <c r="AK98" s="22">
        <f>VLOOKUP($B98,ESTIMATES!$C$18:$BS$290,68,FALSE)</f>
        <v>450.88400000000001</v>
      </c>
      <c r="AL98" s="22">
        <f>VLOOKUP($B98,ESTIMATES!$C$18:$BS$290,69,FALSE)</f>
        <v>450.41800000000001</v>
      </c>
      <c r="AM98">
        <f>VLOOKUP($B98,'MEDIUM VARIANT'!$C$18:$AE$290,5,FALSE)</f>
        <v>449.97500000000002</v>
      </c>
      <c r="AN98">
        <f>VLOOKUP($B98,'MEDIUM VARIANT'!$C$18:$AE$290,6,FALSE)</f>
        <v>449.56799999999998</v>
      </c>
      <c r="AO98">
        <f>VLOOKUP($B98,'MEDIUM VARIANT'!$C$18:$AE$290,7,FALSE)</f>
        <v>449.173</v>
      </c>
      <c r="AP98">
        <f>VLOOKUP($B98,'MEDIUM VARIANT'!$C$18:$AE$290,8,FALSE)</f>
        <v>448.798</v>
      </c>
      <c r="AQ98">
        <f>VLOOKUP($B98,'MEDIUM VARIANT'!$C$18:$AE$290,9,FALSE)</f>
        <v>448.42700000000002</v>
      </c>
      <c r="AR98">
        <f>VLOOKUP($B98,'MEDIUM VARIANT'!$C$18:$AE$290,10,FALSE)</f>
        <v>448.07900000000001</v>
      </c>
      <c r="AS98">
        <f>VLOOKUP($B98,'MEDIUM VARIANT'!$C$18:$AE$290,11,FALSE)</f>
        <v>447.76900000000001</v>
      </c>
      <c r="AT98">
        <f>VLOOKUP($B98,'MEDIUM VARIANT'!$C$18:$AE$290,12,FALSE)</f>
        <v>447.52699999999999</v>
      </c>
      <c r="AU98">
        <f>VLOOKUP($B98,'MEDIUM VARIANT'!$C$18:$AE$290,13,FALSE)</f>
        <v>447.36500000000001</v>
      </c>
      <c r="AV98">
        <f>VLOOKUP($B98,'MEDIUM VARIANT'!$C$18:$AE$290,14,FALSE)</f>
        <v>447.298</v>
      </c>
      <c r="AW98">
        <f>VLOOKUP($B98,'MEDIUM VARIANT'!$C$18:$AE$290,15,FALSE)</f>
        <v>447.33</v>
      </c>
      <c r="AX98">
        <f>VLOOKUP($B98,'MEDIUM VARIANT'!$C$18:$AE$290,16,FALSE)</f>
        <v>447.43799999999999</v>
      </c>
      <c r="AY98">
        <f>VLOOKUP($B98,'MEDIUM VARIANT'!$C$18:$AE$290,17,FALSE)</f>
        <v>447.59300000000002</v>
      </c>
      <c r="AZ98">
        <f>VLOOKUP($B98,'MEDIUM VARIANT'!$C$18:$AE$290,18,FALSE)</f>
        <v>447.72800000000001</v>
      </c>
      <c r="BA98">
        <f>VLOOKUP($B98,'MEDIUM VARIANT'!$C$18:$AE$290,19,FALSE)</f>
        <v>447.803</v>
      </c>
      <c r="BB98">
        <f>VLOOKUP($B98,'MEDIUM VARIANT'!$C$18:$AE$290,20,FALSE)</f>
        <v>447.81700000000001</v>
      </c>
      <c r="BC98">
        <f>VLOOKUP($B98,'MEDIUM VARIANT'!$C$18:$AE$290,21,FALSE)</f>
        <v>447.733</v>
      </c>
      <c r="BD98">
        <f>VLOOKUP($B98,'MEDIUM VARIANT'!$C$18:$AE$290,22,FALSE)</f>
        <v>447.55599999999998</v>
      </c>
      <c r="BE98">
        <f>VLOOKUP($B98,'MEDIUM VARIANT'!$C$18:$AE$290,23,FALSE)</f>
        <v>447.26499999999999</v>
      </c>
      <c r="BF98">
        <f>VLOOKUP($B98,'MEDIUM VARIANT'!$C$18:$AE$290,24,FALSE)</f>
        <v>446.84800000000001</v>
      </c>
      <c r="BG98">
        <f>VLOOKUP($B98,'MEDIUM VARIANT'!$C$18:$AE$290,25,FALSE)</f>
        <v>446.3</v>
      </c>
      <c r="BH98">
        <f>VLOOKUP($B98,'MEDIUM VARIANT'!$C$18:$AE$290,26,FALSE)</f>
        <v>445.60899999999998</v>
      </c>
      <c r="BI98">
        <f>VLOOKUP($B98,'MEDIUM VARIANT'!$C$18:$AE$290,27,FALSE)</f>
        <v>444.76799999999997</v>
      </c>
      <c r="BJ98">
        <f>VLOOKUP($B98,'MEDIUM VARIANT'!$C$18:$AE$290,28,FALSE)</f>
        <v>443.79500000000002</v>
      </c>
      <c r="BK98">
        <f>VLOOKUP($B98,'MEDIUM VARIANT'!$C$18:$AE$290,29,FALSE)</f>
        <v>442.67399999999998</v>
      </c>
      <c r="BL98">
        <f>VLOOKUP($B98,'MEDIUM VARIANT'!$C$18:$AE$290,29,FALSE)</f>
        <v>442.67399999999998</v>
      </c>
      <c r="BM98">
        <f>VLOOKUP($B98,'MEDIUM VARIANT'!$C$18:$AE$290,29,FALSE)</f>
        <v>442.67399999999998</v>
      </c>
      <c r="BN98">
        <f>VLOOKUP($B98,'MEDIUM VARIANT'!$C$18:$AE$290,29,FALSE)</f>
        <v>442.67399999999998</v>
      </c>
      <c r="BO98">
        <f>VLOOKUP($B98,'MEDIUM VARIANT'!$C$18:$AE$290,29,FALSE)</f>
        <v>442.67399999999998</v>
      </c>
      <c r="BP98">
        <f>VLOOKUP($B98,'MEDIUM VARIANT'!$C$18:$AE$290,29,FALSE)</f>
        <v>442.67399999999998</v>
      </c>
      <c r="BQ98">
        <f>VLOOKUP($B98,'MEDIUM VARIANT'!$C$18:$AE$290,29,FALSE)</f>
        <v>442.67399999999998</v>
      </c>
      <c r="BR98">
        <f>VLOOKUP($B98,'MEDIUM VARIANT'!$C$18:$AE$290,29,FALSE)</f>
        <v>442.67399999999998</v>
      </c>
      <c r="BS98">
        <f>VLOOKUP($B98,'MEDIUM VARIANT'!$C$18:$AE$290,29,FALSE)</f>
        <v>442.67399999999998</v>
      </c>
      <c r="BT98">
        <f>VLOOKUP($B98,'MEDIUM VARIANT'!$C$18:$AE$290,29,FALSE)</f>
        <v>442.67399999999998</v>
      </c>
      <c r="BU98">
        <f>VLOOKUP($B98,'MEDIUM VARIANT'!$C$18:$AE$290,29,FALSE)</f>
        <v>442.67399999999998</v>
      </c>
    </row>
    <row r="99" spans="1:73" ht="11.4" hidden="1" x14ac:dyDescent="0.2">
      <c r="A99" t="str">
        <f>VLOOKUP(B99,Codes_ISO!A$2:C$270,3,FALSE)</f>
        <v/>
      </c>
      <c r="B99" s="3" t="s">
        <v>315</v>
      </c>
      <c r="C99" s="22">
        <f>VLOOKUP($B99,ESTIMATES!$C$18:$BS$290,34,FALSE)</f>
        <v>104.133</v>
      </c>
      <c r="D99" s="22">
        <f>VLOOKUP($B99,ESTIMATES!$C$18:$BS$290,35,FALSE)</f>
        <v>106.485</v>
      </c>
      <c r="E99" s="22">
        <f>VLOOKUP($B99,ESTIMATES!$C$18:$BS$290,36,FALSE)</f>
        <v>108.90600000000001</v>
      </c>
      <c r="F99" s="22">
        <f>VLOOKUP($B99,ESTIMATES!$C$18:$BS$290,37,FALSE)</f>
        <v>111.402</v>
      </c>
      <c r="G99" s="22">
        <f>VLOOKUP($B99,ESTIMATES!$C$18:$BS$290,38,FALSE)</f>
        <v>113.961</v>
      </c>
      <c r="H99" s="22">
        <f>VLOOKUP($B99,ESTIMATES!$C$18:$BS$290,39,FALSE)</f>
        <v>116.572</v>
      </c>
      <c r="I99" s="22">
        <f>VLOOKUP($B99,ESTIMATES!$C$18:$BS$290,40,FALSE)</f>
        <v>119.232</v>
      </c>
      <c r="J99" s="22">
        <f>VLOOKUP($B99,ESTIMATES!$C$18:$BS$290,41,FALSE)</f>
        <v>121.919</v>
      </c>
      <c r="K99" s="22">
        <f>VLOOKUP($B99,ESTIMATES!$C$18:$BS$290,42,FALSE)</f>
        <v>124.673</v>
      </c>
      <c r="L99" s="22">
        <f>VLOOKUP($B99,ESTIMATES!$C$18:$BS$290,43,FALSE)</f>
        <v>127.52200000000001</v>
      </c>
      <c r="M99" s="22">
        <f>VLOOKUP($B99,ESTIMATES!$C$18:$BS$290,44,FALSE)</f>
        <v>130.482</v>
      </c>
      <c r="N99" s="22">
        <f>VLOOKUP($B99,ESTIMATES!$C$18:$BS$290,45,FALSE)</f>
        <v>133.55799999999999</v>
      </c>
      <c r="O99" s="22">
        <f>VLOOKUP($B99,ESTIMATES!$C$18:$BS$290,46,FALSE)</f>
        <v>136.69200000000001</v>
      </c>
      <c r="P99" s="22">
        <f>VLOOKUP($B99,ESTIMATES!$C$18:$BS$290,47,FALSE)</f>
        <v>139.81800000000001</v>
      </c>
      <c r="Q99" s="22">
        <f>VLOOKUP($B99,ESTIMATES!$C$18:$BS$290,48,FALSE)</f>
        <v>142.80199999999999</v>
      </c>
      <c r="R99" s="22">
        <f>VLOOKUP($B99,ESTIMATES!$C$18:$BS$290,49,FALSE)</f>
        <v>145.56100000000001</v>
      </c>
      <c r="S99" s="22">
        <f>VLOOKUP($B99,ESTIMATES!$C$18:$BS$290,50,FALSE)</f>
        <v>148.06</v>
      </c>
      <c r="T99" s="22">
        <f>VLOOKUP($B99,ESTIMATES!$C$18:$BS$290,51,FALSE)</f>
        <v>150.303</v>
      </c>
      <c r="U99" s="22">
        <f>VLOOKUP($B99,ESTIMATES!$C$18:$BS$290,52,FALSE)</f>
        <v>152.27699999999999</v>
      </c>
      <c r="V99" s="22">
        <f>VLOOKUP($B99,ESTIMATES!$C$18:$BS$290,53,FALSE)</f>
        <v>153.953</v>
      </c>
      <c r="W99" s="22">
        <f>VLOOKUP($B99,ESTIMATES!$C$18:$BS$290,54,FALSE)</f>
        <v>155.32900000000001</v>
      </c>
      <c r="X99" s="22">
        <f>VLOOKUP($B99,ESTIMATES!$C$18:$BS$290,55,FALSE)</f>
        <v>156.40100000000001</v>
      </c>
      <c r="Y99" s="22">
        <f>VLOOKUP($B99,ESTIMATES!$C$18:$BS$290,56,FALSE)</f>
        <v>157.17500000000001</v>
      </c>
      <c r="Z99" s="22">
        <f>VLOOKUP($B99,ESTIMATES!$C$18:$BS$290,57,FALSE)</f>
        <v>157.714</v>
      </c>
      <c r="AA99" s="22">
        <f>VLOOKUP($B99,ESTIMATES!$C$18:$BS$290,58,FALSE)</f>
        <v>158.09899999999999</v>
      </c>
      <c r="AB99" s="22">
        <f>VLOOKUP($B99,ESTIMATES!$C$18:$BS$290,59,FALSE)</f>
        <v>158.40199999999999</v>
      </c>
      <c r="AC99" s="22">
        <f>VLOOKUP($B99,ESTIMATES!$C$18:$BS$290,60,FALSE)</f>
        <v>158.648</v>
      </c>
      <c r="AD99" s="22">
        <f>VLOOKUP($B99,ESTIMATES!$C$18:$BS$290,61,FALSE)</f>
        <v>158.85499999999999</v>
      </c>
      <c r="AE99" s="22">
        <f>VLOOKUP($B99,ESTIMATES!$C$18:$BS$290,62,FALSE)</f>
        <v>159.035</v>
      </c>
      <c r="AF99" s="22">
        <f>VLOOKUP($B99,ESTIMATES!$C$18:$BS$290,63,FALSE)</f>
        <v>159.23099999999999</v>
      </c>
      <c r="AG99" s="22">
        <f>VLOOKUP($B99,ESTIMATES!$C$18:$BS$290,64,FALSE)</f>
        <v>159.44399999999999</v>
      </c>
      <c r="AH99" s="22">
        <f>VLOOKUP($B99,ESTIMATES!$C$18:$BS$290,65,FALSE)</f>
        <v>159.678</v>
      </c>
      <c r="AI99" s="22">
        <f>VLOOKUP($B99,ESTIMATES!$C$18:$BS$290,66,FALSE)</f>
        <v>159.97300000000001</v>
      </c>
      <c r="AJ99" s="22">
        <f>VLOOKUP($B99,ESTIMATES!$C$18:$BS$290,67,FALSE)</f>
        <v>160.375</v>
      </c>
      <c r="AK99" s="22">
        <f>VLOOKUP($B99,ESTIMATES!$C$18:$BS$290,68,FALSE)</f>
        <v>160.96700000000001</v>
      </c>
      <c r="AL99" s="22">
        <f>VLOOKUP($B99,ESTIMATES!$C$18:$BS$290,69,FALSE)</f>
        <v>161.797</v>
      </c>
      <c r="AM99">
        <f>VLOOKUP($B99,'MEDIUM VARIANT'!$C$18:$AE$290,5,FALSE)</f>
        <v>162.89599999999999</v>
      </c>
      <c r="AN99">
        <f>VLOOKUP($B99,'MEDIUM VARIANT'!$C$18:$AE$290,6,FALSE)</f>
        <v>164.22900000000001</v>
      </c>
      <c r="AO99">
        <f>VLOOKUP($B99,'MEDIUM VARIANT'!$C$18:$AE$290,7,FALSE)</f>
        <v>165.71799999999999</v>
      </c>
      <c r="AP99">
        <f>VLOOKUP($B99,'MEDIUM VARIANT'!$C$18:$AE$290,8,FALSE)</f>
        <v>167.245</v>
      </c>
      <c r="AQ99">
        <f>VLOOKUP($B99,'MEDIUM VARIANT'!$C$18:$AE$290,9,FALSE)</f>
        <v>168.727</v>
      </c>
      <c r="AR99">
        <f>VLOOKUP($B99,'MEDIUM VARIANT'!$C$18:$AE$290,10,FALSE)</f>
        <v>170.126</v>
      </c>
      <c r="AS99">
        <f>VLOOKUP($B99,'MEDIUM VARIANT'!$C$18:$AE$290,11,FALSE)</f>
        <v>171.464</v>
      </c>
      <c r="AT99">
        <f>VLOOKUP($B99,'MEDIUM VARIANT'!$C$18:$AE$290,12,FALSE)</f>
        <v>172.74799999999999</v>
      </c>
      <c r="AU99">
        <f>VLOOKUP($B99,'MEDIUM VARIANT'!$C$18:$AE$290,13,FALSE)</f>
        <v>174.005</v>
      </c>
      <c r="AV99">
        <f>VLOOKUP($B99,'MEDIUM VARIANT'!$C$18:$AE$290,14,FALSE)</f>
        <v>175.24299999999999</v>
      </c>
      <c r="AW99">
        <f>VLOOKUP($B99,'MEDIUM VARIANT'!$C$18:$AE$290,15,FALSE)</f>
        <v>176.46299999999999</v>
      </c>
      <c r="AX99">
        <f>VLOOKUP($B99,'MEDIUM VARIANT'!$C$18:$AE$290,16,FALSE)</f>
        <v>177.654</v>
      </c>
      <c r="AY99">
        <f>VLOOKUP($B99,'MEDIUM VARIANT'!$C$18:$AE$290,17,FALSE)</f>
        <v>178.81200000000001</v>
      </c>
      <c r="AZ99">
        <f>VLOOKUP($B99,'MEDIUM VARIANT'!$C$18:$AE$290,18,FALSE)</f>
        <v>179.928</v>
      </c>
      <c r="BA99">
        <f>VLOOKUP($B99,'MEDIUM VARIANT'!$C$18:$AE$290,19,FALSE)</f>
        <v>181.00899999999999</v>
      </c>
      <c r="BB99">
        <f>VLOOKUP($B99,'MEDIUM VARIANT'!$C$18:$AE$290,20,FALSE)</f>
        <v>182.03899999999999</v>
      </c>
      <c r="BC99">
        <f>VLOOKUP($B99,'MEDIUM VARIANT'!$C$18:$AE$290,21,FALSE)</f>
        <v>183.023</v>
      </c>
      <c r="BD99">
        <f>VLOOKUP($B99,'MEDIUM VARIANT'!$C$18:$AE$290,22,FALSE)</f>
        <v>183.96100000000001</v>
      </c>
      <c r="BE99">
        <f>VLOOKUP($B99,'MEDIUM VARIANT'!$C$18:$AE$290,23,FALSE)</f>
        <v>184.85400000000001</v>
      </c>
      <c r="BF99">
        <f>VLOOKUP($B99,'MEDIUM VARIANT'!$C$18:$AE$290,24,FALSE)</f>
        <v>185.696</v>
      </c>
      <c r="BG99">
        <f>VLOOKUP($B99,'MEDIUM VARIANT'!$C$18:$AE$290,25,FALSE)</f>
        <v>186.48699999999999</v>
      </c>
      <c r="BH99">
        <f>VLOOKUP($B99,'MEDIUM VARIANT'!$C$18:$AE$290,26,FALSE)</f>
        <v>187.22399999999999</v>
      </c>
      <c r="BI99">
        <f>VLOOKUP($B99,'MEDIUM VARIANT'!$C$18:$AE$290,27,FALSE)</f>
        <v>187.916</v>
      </c>
      <c r="BJ99">
        <f>VLOOKUP($B99,'MEDIUM VARIANT'!$C$18:$AE$290,28,FALSE)</f>
        <v>188.56100000000001</v>
      </c>
      <c r="BK99">
        <f>VLOOKUP($B99,'MEDIUM VARIANT'!$C$18:$AE$290,29,FALSE)</f>
        <v>189.15600000000001</v>
      </c>
      <c r="BL99">
        <f>VLOOKUP($B99,'MEDIUM VARIANT'!$C$18:$AE$290,29,FALSE)</f>
        <v>189.15600000000001</v>
      </c>
      <c r="BM99">
        <f>VLOOKUP($B99,'MEDIUM VARIANT'!$C$18:$AE$290,29,FALSE)</f>
        <v>189.15600000000001</v>
      </c>
      <c r="BN99">
        <f>VLOOKUP($B99,'MEDIUM VARIANT'!$C$18:$AE$290,29,FALSE)</f>
        <v>189.15600000000001</v>
      </c>
      <c r="BO99">
        <f>VLOOKUP($B99,'MEDIUM VARIANT'!$C$18:$AE$290,29,FALSE)</f>
        <v>189.15600000000001</v>
      </c>
      <c r="BP99">
        <f>VLOOKUP($B99,'MEDIUM VARIANT'!$C$18:$AE$290,29,FALSE)</f>
        <v>189.15600000000001</v>
      </c>
      <c r="BQ99">
        <f>VLOOKUP($B99,'MEDIUM VARIANT'!$C$18:$AE$290,29,FALSE)</f>
        <v>189.15600000000001</v>
      </c>
      <c r="BR99">
        <f>VLOOKUP($B99,'MEDIUM VARIANT'!$C$18:$AE$290,29,FALSE)</f>
        <v>189.15600000000001</v>
      </c>
      <c r="BS99">
        <f>VLOOKUP($B99,'MEDIUM VARIANT'!$C$18:$AE$290,29,FALSE)</f>
        <v>189.15600000000001</v>
      </c>
      <c r="BT99">
        <f>VLOOKUP($B99,'MEDIUM VARIANT'!$C$18:$AE$290,29,FALSE)</f>
        <v>189.15600000000001</v>
      </c>
      <c r="BU99">
        <f>VLOOKUP($B99,'MEDIUM VARIANT'!$C$18:$AE$290,29,FALSE)</f>
        <v>189.15600000000001</v>
      </c>
    </row>
    <row r="100" spans="1:73" ht="11.4" x14ac:dyDescent="0.2">
      <c r="A100" t="str">
        <f>VLOOKUP(B100,Codes_ISO!A$2:C$270,3,FALSE)</f>
        <v>GT</v>
      </c>
      <c r="B100" s="3" t="s">
        <v>280</v>
      </c>
      <c r="C100" s="22">
        <f>VLOOKUP($B100,ESTIMATES!$C$18:$BS$290,34,FALSE)</f>
        <v>7283.4589999999998</v>
      </c>
      <c r="D100" s="22">
        <f>VLOOKUP($B100,ESTIMATES!$C$18:$BS$290,35,FALSE)</f>
        <v>7466.4880000000003</v>
      </c>
      <c r="E100" s="22">
        <f>VLOOKUP($B100,ESTIMATES!$C$18:$BS$290,36,FALSE)</f>
        <v>7654.8190000000004</v>
      </c>
      <c r="F100" s="22">
        <f>VLOOKUP($B100,ESTIMATES!$C$18:$BS$290,37,FALSE)</f>
        <v>7847.4719999999998</v>
      </c>
      <c r="G100" s="22">
        <f>VLOOKUP($B100,ESTIMATES!$C$18:$BS$290,38,FALSE)</f>
        <v>8042.8969999999999</v>
      </c>
      <c r="H100" s="22">
        <f>VLOOKUP($B100,ESTIMATES!$C$18:$BS$290,39,FALSE)</f>
        <v>8240.06</v>
      </c>
      <c r="I100" s="22">
        <f>VLOOKUP($B100,ESTIMATES!$C$18:$BS$290,40,FALSE)</f>
        <v>8438.6039999999994</v>
      </c>
      <c r="J100" s="22">
        <f>VLOOKUP($B100,ESTIMATES!$C$18:$BS$290,41,FALSE)</f>
        <v>8639.1080000000002</v>
      </c>
      <c r="K100" s="22">
        <f>VLOOKUP($B100,ESTIMATES!$C$18:$BS$290,42,FALSE)</f>
        <v>8842.5750000000007</v>
      </c>
      <c r="L100" s="22">
        <f>VLOOKUP($B100,ESTIMATES!$C$18:$BS$290,43,FALSE)</f>
        <v>9050.4650000000001</v>
      </c>
      <c r="M100" s="22">
        <f>VLOOKUP($B100,ESTIMATES!$C$18:$BS$290,44,FALSE)</f>
        <v>9263.8130000000001</v>
      </c>
      <c r="N100" s="22">
        <f>VLOOKUP($B100,ESTIMATES!$C$18:$BS$290,45,FALSE)</f>
        <v>9483.27</v>
      </c>
      <c r="O100" s="22">
        <f>VLOOKUP($B100,ESTIMATES!$C$18:$BS$290,46,FALSE)</f>
        <v>9708.5439999999999</v>
      </c>
      <c r="P100" s="22">
        <f>VLOOKUP($B100,ESTIMATES!$C$18:$BS$290,47,FALSE)</f>
        <v>9938.6919999999991</v>
      </c>
      <c r="Q100" s="22">
        <f>VLOOKUP($B100,ESTIMATES!$C$18:$BS$290,48,FALSE)</f>
        <v>10172.297</v>
      </c>
      <c r="R100" s="22">
        <f>VLOOKUP($B100,ESTIMATES!$C$18:$BS$290,49,FALSE)</f>
        <v>10408.489</v>
      </c>
      <c r="S100" s="22">
        <f>VLOOKUP($B100,ESTIMATES!$C$18:$BS$290,50,FALSE)</f>
        <v>10646.674000000001</v>
      </c>
      <c r="T100" s="22">
        <f>VLOOKUP($B100,ESTIMATES!$C$18:$BS$290,51,FALSE)</f>
        <v>10887.634</v>
      </c>
      <c r="U100" s="22">
        <f>VLOOKUP($B100,ESTIMATES!$C$18:$BS$290,52,FALSE)</f>
        <v>11133.501</v>
      </c>
      <c r="V100" s="22">
        <f>VLOOKUP($B100,ESTIMATES!$C$18:$BS$290,53,FALSE)</f>
        <v>11387.203</v>
      </c>
      <c r="W100" s="22">
        <f>VLOOKUP($B100,ESTIMATES!$C$18:$BS$290,54,FALSE)</f>
        <v>11650.743</v>
      </c>
      <c r="X100" s="22">
        <f>VLOOKUP($B100,ESTIMATES!$C$18:$BS$290,55,FALSE)</f>
        <v>11924.946</v>
      </c>
      <c r="Y100" s="22">
        <f>VLOOKUP($B100,ESTIMATES!$C$18:$BS$290,56,FALSE)</f>
        <v>12208.848</v>
      </c>
      <c r="Z100" s="22">
        <f>VLOOKUP($B100,ESTIMATES!$C$18:$BS$290,57,FALSE)</f>
        <v>12500.477999999999</v>
      </c>
      <c r="AA100" s="22">
        <f>VLOOKUP($B100,ESTIMATES!$C$18:$BS$290,58,FALSE)</f>
        <v>12796.924999999999</v>
      </c>
      <c r="AB100" s="22">
        <f>VLOOKUP($B100,ESTIMATES!$C$18:$BS$290,59,FALSE)</f>
        <v>13096.028</v>
      </c>
      <c r="AC100" s="22">
        <f>VLOOKUP($B100,ESTIMATES!$C$18:$BS$290,60,FALSE)</f>
        <v>13397.008</v>
      </c>
      <c r="AD100" s="22">
        <f>VLOOKUP($B100,ESTIMATES!$C$18:$BS$290,61,FALSE)</f>
        <v>13700.286</v>
      </c>
      <c r="AE100" s="22">
        <f>VLOOKUP($B100,ESTIMATES!$C$18:$BS$290,62,FALSE)</f>
        <v>14006.366</v>
      </c>
      <c r="AF100" s="22">
        <f>VLOOKUP($B100,ESTIMATES!$C$18:$BS$290,63,FALSE)</f>
        <v>14316.208000000001</v>
      </c>
      <c r="AG100" s="22">
        <f>VLOOKUP($B100,ESTIMATES!$C$18:$BS$290,64,FALSE)</f>
        <v>14630.416999999999</v>
      </c>
      <c r="AH100" s="22">
        <f>VLOOKUP($B100,ESTIMATES!$C$18:$BS$290,65,FALSE)</f>
        <v>14948.919</v>
      </c>
      <c r="AI100" s="22">
        <f>VLOOKUP($B100,ESTIMATES!$C$18:$BS$290,66,FALSE)</f>
        <v>15271.056</v>
      </c>
      <c r="AJ100" s="22">
        <f>VLOOKUP($B100,ESTIMATES!$C$18:$BS$290,67,FALSE)</f>
        <v>15596.214</v>
      </c>
      <c r="AK100" s="22">
        <f>VLOOKUP($B100,ESTIMATES!$C$18:$BS$290,68,FALSE)</f>
        <v>15923.558999999999</v>
      </c>
      <c r="AL100" s="22">
        <f>VLOOKUP($B100,ESTIMATES!$C$18:$BS$290,69,FALSE)</f>
        <v>16252.429</v>
      </c>
      <c r="AM100">
        <f>VLOOKUP($B100,'MEDIUM VARIANT'!$C$18:$AE$290,5,FALSE)</f>
        <v>16582.469000000001</v>
      </c>
      <c r="AN100">
        <f>VLOOKUP($B100,'MEDIUM VARIANT'!$C$18:$AE$290,6,FALSE)</f>
        <v>16913.503000000001</v>
      </c>
      <c r="AO100">
        <f>VLOOKUP($B100,'MEDIUM VARIANT'!$C$18:$AE$290,7,FALSE)</f>
        <v>17245.346000000001</v>
      </c>
      <c r="AP100">
        <f>VLOOKUP($B100,'MEDIUM VARIANT'!$C$18:$AE$290,8,FALSE)</f>
        <v>17577.842000000001</v>
      </c>
      <c r="AQ100">
        <f>VLOOKUP($B100,'MEDIUM VARIANT'!$C$18:$AE$290,9,FALSE)</f>
        <v>17910.812000000002</v>
      </c>
      <c r="AR100">
        <f>VLOOKUP($B100,'MEDIUM VARIANT'!$C$18:$AE$290,10,FALSE)</f>
        <v>18243.995999999999</v>
      </c>
      <c r="AS100">
        <f>VLOOKUP($B100,'MEDIUM VARIANT'!$C$18:$AE$290,11,FALSE)</f>
        <v>18577.063999999998</v>
      </c>
      <c r="AT100">
        <f>VLOOKUP($B100,'MEDIUM VARIANT'!$C$18:$AE$290,12,FALSE)</f>
        <v>18909.715</v>
      </c>
      <c r="AU100">
        <f>VLOOKUP($B100,'MEDIUM VARIANT'!$C$18:$AE$290,13,FALSE)</f>
        <v>19241.632000000001</v>
      </c>
      <c r="AV100">
        <f>VLOOKUP($B100,'MEDIUM VARIANT'!$C$18:$AE$290,14,FALSE)</f>
        <v>19572.502</v>
      </c>
      <c r="AW100">
        <f>VLOOKUP($B100,'MEDIUM VARIANT'!$C$18:$AE$290,15,FALSE)</f>
        <v>19902.106</v>
      </c>
      <c r="AX100">
        <f>VLOOKUP($B100,'MEDIUM VARIANT'!$C$18:$AE$290,16,FALSE)</f>
        <v>20230.191999999999</v>
      </c>
      <c r="AY100">
        <f>VLOOKUP($B100,'MEDIUM VARIANT'!$C$18:$AE$290,17,FALSE)</f>
        <v>20556.505000000001</v>
      </c>
      <c r="AZ100">
        <f>VLOOKUP($B100,'MEDIUM VARIANT'!$C$18:$AE$290,18,FALSE)</f>
        <v>20880.764999999999</v>
      </c>
      <c r="BA100">
        <f>VLOOKUP($B100,'MEDIUM VARIANT'!$C$18:$AE$290,19,FALSE)</f>
        <v>21202.725999999999</v>
      </c>
      <c r="BB100">
        <f>VLOOKUP($B100,'MEDIUM VARIANT'!$C$18:$AE$290,20,FALSE)</f>
        <v>21522.172999999999</v>
      </c>
      <c r="BC100">
        <f>VLOOKUP($B100,'MEDIUM VARIANT'!$C$18:$AE$290,21,FALSE)</f>
        <v>21838.955999999998</v>
      </c>
      <c r="BD100">
        <f>VLOOKUP($B100,'MEDIUM VARIANT'!$C$18:$AE$290,22,FALSE)</f>
        <v>22152.941999999999</v>
      </c>
      <c r="BE100">
        <f>VLOOKUP($B100,'MEDIUM VARIANT'!$C$18:$AE$290,23,FALSE)</f>
        <v>22464.076000000001</v>
      </c>
      <c r="BF100">
        <f>VLOOKUP($B100,'MEDIUM VARIANT'!$C$18:$AE$290,24,FALSE)</f>
        <v>22772.246999999999</v>
      </c>
      <c r="BG100">
        <f>VLOOKUP($B100,'MEDIUM VARIANT'!$C$18:$AE$290,25,FALSE)</f>
        <v>23077.355</v>
      </c>
      <c r="BH100">
        <f>VLOOKUP($B100,'MEDIUM VARIANT'!$C$18:$AE$290,26,FALSE)</f>
        <v>23379.241999999998</v>
      </c>
      <c r="BI100">
        <f>VLOOKUP($B100,'MEDIUM VARIANT'!$C$18:$AE$290,27,FALSE)</f>
        <v>23677.796999999999</v>
      </c>
      <c r="BJ100">
        <f>VLOOKUP($B100,'MEDIUM VARIANT'!$C$18:$AE$290,28,FALSE)</f>
        <v>23972.906999999999</v>
      </c>
      <c r="BK100">
        <f>VLOOKUP($B100,'MEDIUM VARIANT'!$C$18:$AE$290,29,FALSE)</f>
        <v>24264.472000000002</v>
      </c>
      <c r="BL100">
        <f>VLOOKUP($B100,'MEDIUM VARIANT'!$C$18:$AE$290,29,FALSE)</f>
        <v>24264.472000000002</v>
      </c>
      <c r="BM100">
        <f>VLOOKUP($B100,'MEDIUM VARIANT'!$C$18:$AE$290,29,FALSE)</f>
        <v>24264.472000000002</v>
      </c>
      <c r="BN100">
        <f>VLOOKUP($B100,'MEDIUM VARIANT'!$C$18:$AE$290,29,FALSE)</f>
        <v>24264.472000000002</v>
      </c>
      <c r="BO100">
        <f>VLOOKUP($B100,'MEDIUM VARIANT'!$C$18:$AE$290,29,FALSE)</f>
        <v>24264.472000000002</v>
      </c>
      <c r="BP100">
        <f>VLOOKUP($B100,'MEDIUM VARIANT'!$C$18:$AE$290,29,FALSE)</f>
        <v>24264.472000000002</v>
      </c>
      <c r="BQ100">
        <f>VLOOKUP($B100,'MEDIUM VARIANT'!$C$18:$AE$290,29,FALSE)</f>
        <v>24264.472000000002</v>
      </c>
      <c r="BR100">
        <f>VLOOKUP($B100,'MEDIUM VARIANT'!$C$18:$AE$290,29,FALSE)</f>
        <v>24264.472000000002</v>
      </c>
      <c r="BS100">
        <f>VLOOKUP($B100,'MEDIUM VARIANT'!$C$18:$AE$290,29,FALSE)</f>
        <v>24264.472000000002</v>
      </c>
      <c r="BT100">
        <f>VLOOKUP($B100,'MEDIUM VARIANT'!$C$18:$AE$290,29,FALSE)</f>
        <v>24264.472000000002</v>
      </c>
      <c r="BU100">
        <f>VLOOKUP($B100,'MEDIUM VARIANT'!$C$18:$AE$290,29,FALSE)</f>
        <v>24264.472000000002</v>
      </c>
    </row>
    <row r="101" spans="1:73" ht="11.4" x14ac:dyDescent="0.2">
      <c r="A101" t="str">
        <f>VLOOKUP(B101,Codes_ISO!A$2:C$270,3,FALSE)</f>
        <v>GN</v>
      </c>
      <c r="B101" s="3" t="s">
        <v>129</v>
      </c>
      <c r="C101" s="22">
        <f>VLOOKUP($B101,ESTIMATES!$C$18:$BS$290,34,FALSE)</f>
        <v>4511.902</v>
      </c>
      <c r="D101" s="22">
        <f>VLOOKUP($B101,ESTIMATES!$C$18:$BS$290,35,FALSE)</f>
        <v>4589.7839999999997</v>
      </c>
      <c r="E101" s="22">
        <f>VLOOKUP($B101,ESTIMATES!$C$18:$BS$290,36,FALSE)</f>
        <v>4690.6049999999996</v>
      </c>
      <c r="F101" s="22">
        <f>VLOOKUP($B101,ESTIMATES!$C$18:$BS$290,37,FALSE)</f>
        <v>4810.4960000000001</v>
      </c>
      <c r="G101" s="22">
        <f>VLOOKUP($B101,ESTIMATES!$C$18:$BS$290,38,FALSE)</f>
        <v>4943.1440000000002</v>
      </c>
      <c r="H101" s="22">
        <f>VLOOKUP($B101,ESTIMATES!$C$18:$BS$290,39,FALSE)</f>
        <v>5084.7669999999998</v>
      </c>
      <c r="I101" s="22">
        <f>VLOOKUP($B101,ESTIMATES!$C$18:$BS$290,40,FALSE)</f>
        <v>5229.7969999999996</v>
      </c>
      <c r="J101" s="22">
        <f>VLOOKUP($B101,ESTIMATES!$C$18:$BS$290,41,FALSE)</f>
        <v>5381.4830000000002</v>
      </c>
      <c r="K101" s="22">
        <f>VLOOKUP($B101,ESTIMATES!$C$18:$BS$290,42,FALSE)</f>
        <v>5554.8819999999996</v>
      </c>
      <c r="L101" s="22">
        <f>VLOOKUP($B101,ESTIMATES!$C$18:$BS$290,43,FALSE)</f>
        <v>5770.652</v>
      </c>
      <c r="M101" s="22">
        <f>VLOOKUP($B101,ESTIMATES!$C$18:$BS$290,44,FALSE)</f>
        <v>6041.0940000000001</v>
      </c>
      <c r="N101" s="22">
        <f>VLOOKUP($B101,ESTIMATES!$C$18:$BS$290,45,FALSE)</f>
        <v>6374.3289999999997</v>
      </c>
      <c r="O101" s="22">
        <f>VLOOKUP($B101,ESTIMATES!$C$18:$BS$290,46,FALSE)</f>
        <v>6758.8379999999997</v>
      </c>
      <c r="P101" s="22">
        <f>VLOOKUP($B101,ESTIMATES!$C$18:$BS$290,47,FALSE)</f>
        <v>7163.2359999999999</v>
      </c>
      <c r="Q101" s="22">
        <f>VLOOKUP($B101,ESTIMATES!$C$18:$BS$290,48,FALSE)</f>
        <v>7544.2910000000002</v>
      </c>
      <c r="R101" s="22">
        <f>VLOOKUP($B101,ESTIMATES!$C$18:$BS$290,49,FALSE)</f>
        <v>7871.1729999999998</v>
      </c>
      <c r="S101" s="22">
        <f>VLOOKUP($B101,ESTIMATES!$C$18:$BS$290,50,FALSE)</f>
        <v>8132.5519999999997</v>
      </c>
      <c r="T101" s="22">
        <f>VLOOKUP($B101,ESTIMATES!$C$18:$BS$290,51,FALSE)</f>
        <v>8337.9879999999994</v>
      </c>
      <c r="U101" s="22">
        <f>VLOOKUP($B101,ESTIMATES!$C$18:$BS$290,52,FALSE)</f>
        <v>8503.2970000000005</v>
      </c>
      <c r="V101" s="22">
        <f>VLOOKUP($B101,ESTIMATES!$C$18:$BS$290,53,FALSE)</f>
        <v>8653.7690000000002</v>
      </c>
      <c r="W101" s="22">
        <f>VLOOKUP($B101,ESTIMATES!$C$18:$BS$290,54,FALSE)</f>
        <v>8808.5460000000003</v>
      </c>
      <c r="X101" s="22">
        <f>VLOOKUP($B101,ESTIMATES!$C$18:$BS$290,55,FALSE)</f>
        <v>8971.1389999999992</v>
      </c>
      <c r="Y101" s="22">
        <f>VLOOKUP($B101,ESTIMATES!$C$18:$BS$290,56,FALSE)</f>
        <v>9137.3449999999993</v>
      </c>
      <c r="Z101" s="22">
        <f>VLOOKUP($B101,ESTIMATES!$C$18:$BS$290,57,FALSE)</f>
        <v>9309.848</v>
      </c>
      <c r="AA101" s="22">
        <f>VLOOKUP($B101,ESTIMATES!$C$18:$BS$290,58,FALSE)</f>
        <v>9490.2289999999994</v>
      </c>
      <c r="AB101" s="22">
        <f>VLOOKUP($B101,ESTIMATES!$C$18:$BS$290,59,FALSE)</f>
        <v>9679.7450000000008</v>
      </c>
      <c r="AC101" s="22">
        <f>VLOOKUP($B101,ESTIMATES!$C$18:$BS$290,60,FALSE)</f>
        <v>9881.4279999999999</v>
      </c>
      <c r="AD101" s="22">
        <f>VLOOKUP($B101,ESTIMATES!$C$18:$BS$290,61,FALSE)</f>
        <v>10096.727000000001</v>
      </c>
      <c r="AE101" s="22">
        <f>VLOOKUP($B101,ESTIMATES!$C$18:$BS$290,62,FALSE)</f>
        <v>10323.142</v>
      </c>
      <c r="AF101" s="22">
        <f>VLOOKUP($B101,ESTIMATES!$C$18:$BS$290,63,FALSE)</f>
        <v>10556.523999999999</v>
      </c>
      <c r="AG101" s="22">
        <f>VLOOKUP($B101,ESTIMATES!$C$18:$BS$290,64,FALSE)</f>
        <v>10794.17</v>
      </c>
      <c r="AH101" s="22">
        <f>VLOOKUP($B101,ESTIMATES!$C$18:$BS$290,65,FALSE)</f>
        <v>11035.17</v>
      </c>
      <c r="AI101" s="22">
        <f>VLOOKUP($B101,ESTIMATES!$C$18:$BS$290,66,FALSE)</f>
        <v>11281.468999999999</v>
      </c>
      <c r="AJ101" s="22">
        <f>VLOOKUP($B101,ESTIMATES!$C$18:$BS$290,67,FALSE)</f>
        <v>11536.615</v>
      </c>
      <c r="AK101" s="22">
        <f>VLOOKUP($B101,ESTIMATES!$C$18:$BS$290,68,FALSE)</f>
        <v>11805.509</v>
      </c>
      <c r="AL101" s="22">
        <f>VLOOKUP($B101,ESTIMATES!$C$18:$BS$290,69,FALSE)</f>
        <v>12091.532999999999</v>
      </c>
      <c r="AM101">
        <f>VLOOKUP($B101,'MEDIUM VARIANT'!$C$18:$AE$290,5,FALSE)</f>
        <v>12395.924000000001</v>
      </c>
      <c r="AN101">
        <f>VLOOKUP($B101,'MEDIUM VARIANT'!$C$18:$AE$290,6,FALSE)</f>
        <v>12717.175999999999</v>
      </c>
      <c r="AO101">
        <f>VLOOKUP($B101,'MEDIUM VARIANT'!$C$18:$AE$290,7,FALSE)</f>
        <v>13052.608</v>
      </c>
      <c r="AP101">
        <f>VLOOKUP($B101,'MEDIUM VARIANT'!$C$18:$AE$290,8,FALSE)</f>
        <v>13398.18</v>
      </c>
      <c r="AQ101">
        <f>VLOOKUP($B101,'MEDIUM VARIANT'!$C$18:$AE$290,9,FALSE)</f>
        <v>13750.825999999999</v>
      </c>
      <c r="AR101">
        <f>VLOOKUP($B101,'MEDIUM VARIANT'!$C$18:$AE$290,10,FALSE)</f>
        <v>14109.66</v>
      </c>
      <c r="AS101">
        <f>VLOOKUP($B101,'MEDIUM VARIANT'!$C$18:$AE$290,11,FALSE)</f>
        <v>14475.130999999999</v>
      </c>
      <c r="AT101">
        <f>VLOOKUP($B101,'MEDIUM VARIANT'!$C$18:$AE$290,12,FALSE)</f>
        <v>14847.144</v>
      </c>
      <c r="AU101">
        <f>VLOOKUP($B101,'MEDIUM VARIANT'!$C$18:$AE$290,13,FALSE)</f>
        <v>15225.927</v>
      </c>
      <c r="AV101">
        <f>VLOOKUP($B101,'MEDIUM VARIANT'!$C$18:$AE$290,14,FALSE)</f>
        <v>15611.6</v>
      </c>
      <c r="AW101">
        <f>VLOOKUP($B101,'MEDIUM VARIANT'!$C$18:$AE$290,15,FALSE)</f>
        <v>16003.772000000001</v>
      </c>
      <c r="AX101">
        <f>VLOOKUP($B101,'MEDIUM VARIANT'!$C$18:$AE$290,16,FALSE)</f>
        <v>16401.917000000001</v>
      </c>
      <c r="AY101">
        <f>VLOOKUP($B101,'MEDIUM VARIANT'!$C$18:$AE$290,17,FALSE)</f>
        <v>16805.924999999999</v>
      </c>
      <c r="AZ101">
        <f>VLOOKUP($B101,'MEDIUM VARIANT'!$C$18:$AE$290,18,FALSE)</f>
        <v>17215.775000000001</v>
      </c>
      <c r="BA101">
        <f>VLOOKUP($B101,'MEDIUM VARIANT'!$C$18:$AE$290,19,FALSE)</f>
        <v>17631.38</v>
      </c>
      <c r="BB101">
        <f>VLOOKUP($B101,'MEDIUM VARIANT'!$C$18:$AE$290,20,FALSE)</f>
        <v>18052.55</v>
      </c>
      <c r="BC101">
        <f>VLOOKUP($B101,'MEDIUM VARIANT'!$C$18:$AE$290,21,FALSE)</f>
        <v>18479.052</v>
      </c>
      <c r="BD101">
        <f>VLOOKUP($B101,'MEDIUM VARIANT'!$C$18:$AE$290,22,FALSE)</f>
        <v>18910.686000000002</v>
      </c>
      <c r="BE101">
        <f>VLOOKUP($B101,'MEDIUM VARIANT'!$C$18:$AE$290,23,FALSE)</f>
        <v>19347.252</v>
      </c>
      <c r="BF101">
        <f>VLOOKUP($B101,'MEDIUM VARIANT'!$C$18:$AE$290,24,FALSE)</f>
        <v>19788.558000000001</v>
      </c>
      <c r="BG101">
        <f>VLOOKUP($B101,'MEDIUM VARIANT'!$C$18:$AE$290,25,FALSE)</f>
        <v>20234.399000000001</v>
      </c>
      <c r="BH101">
        <f>VLOOKUP($B101,'MEDIUM VARIANT'!$C$18:$AE$290,26,FALSE)</f>
        <v>20684.603999999999</v>
      </c>
      <c r="BI101">
        <f>VLOOKUP($B101,'MEDIUM VARIANT'!$C$18:$AE$290,27,FALSE)</f>
        <v>21139.017</v>
      </c>
      <c r="BJ101">
        <f>VLOOKUP($B101,'MEDIUM VARIANT'!$C$18:$AE$290,28,FALSE)</f>
        <v>21597.511999999999</v>
      </c>
      <c r="BK101">
        <f>VLOOKUP($B101,'MEDIUM VARIANT'!$C$18:$AE$290,29,FALSE)</f>
        <v>22059.928</v>
      </c>
      <c r="BL101">
        <f>VLOOKUP($B101,'MEDIUM VARIANT'!$C$18:$AE$290,29,FALSE)</f>
        <v>22059.928</v>
      </c>
      <c r="BM101">
        <f>VLOOKUP($B101,'MEDIUM VARIANT'!$C$18:$AE$290,29,FALSE)</f>
        <v>22059.928</v>
      </c>
      <c r="BN101">
        <f>VLOOKUP($B101,'MEDIUM VARIANT'!$C$18:$AE$290,29,FALSE)</f>
        <v>22059.928</v>
      </c>
      <c r="BO101">
        <f>VLOOKUP($B101,'MEDIUM VARIANT'!$C$18:$AE$290,29,FALSE)</f>
        <v>22059.928</v>
      </c>
      <c r="BP101">
        <f>VLOOKUP($B101,'MEDIUM VARIANT'!$C$18:$AE$290,29,FALSE)</f>
        <v>22059.928</v>
      </c>
      <c r="BQ101">
        <f>VLOOKUP($B101,'MEDIUM VARIANT'!$C$18:$AE$290,29,FALSE)</f>
        <v>22059.928</v>
      </c>
      <c r="BR101">
        <f>VLOOKUP($B101,'MEDIUM VARIANT'!$C$18:$AE$290,29,FALSE)</f>
        <v>22059.928</v>
      </c>
      <c r="BS101">
        <f>VLOOKUP($B101,'MEDIUM VARIANT'!$C$18:$AE$290,29,FALSE)</f>
        <v>22059.928</v>
      </c>
      <c r="BT101">
        <f>VLOOKUP($B101,'MEDIUM VARIANT'!$C$18:$AE$290,29,FALSE)</f>
        <v>22059.928</v>
      </c>
      <c r="BU101">
        <f>VLOOKUP($B101,'MEDIUM VARIANT'!$C$18:$AE$290,29,FALSE)</f>
        <v>22059.928</v>
      </c>
    </row>
    <row r="102" spans="1:73" ht="11.4" x14ac:dyDescent="0.2">
      <c r="A102" t="str">
        <f>VLOOKUP(B102,Codes_ISO!A$2:C$270,3,FALSE)</f>
        <v>GN</v>
      </c>
      <c r="B102" s="3" t="s">
        <v>130</v>
      </c>
      <c r="C102" s="22">
        <f>VLOOKUP($B102,ESTIMATES!$C$18:$BS$290,34,FALSE)</f>
        <v>800.85400000000004</v>
      </c>
      <c r="D102" s="22">
        <f>VLOOKUP($B102,ESTIMATES!$C$18:$BS$290,35,FALSE)</f>
        <v>814.50699999999995</v>
      </c>
      <c r="E102" s="22">
        <f>VLOOKUP($B102,ESTIMATES!$C$18:$BS$290,36,FALSE)</f>
        <v>832.66800000000001</v>
      </c>
      <c r="F102" s="22">
        <f>VLOOKUP($B102,ESTIMATES!$C$18:$BS$290,37,FALSE)</f>
        <v>854.11300000000006</v>
      </c>
      <c r="G102" s="22">
        <f>VLOOKUP($B102,ESTIMATES!$C$18:$BS$290,38,FALSE)</f>
        <v>876.87300000000005</v>
      </c>
      <c r="H102" s="22">
        <f>VLOOKUP($B102,ESTIMATES!$C$18:$BS$290,39,FALSE)</f>
        <v>899.50900000000001</v>
      </c>
      <c r="I102" s="22">
        <f>VLOOKUP($B102,ESTIMATES!$C$18:$BS$290,40,FALSE)</f>
        <v>921.62599999999998</v>
      </c>
      <c r="J102" s="22">
        <f>VLOOKUP($B102,ESTIMATES!$C$18:$BS$290,41,FALSE)</f>
        <v>943.61699999999996</v>
      </c>
      <c r="K102" s="22">
        <f>VLOOKUP($B102,ESTIMATES!$C$18:$BS$290,42,FALSE)</f>
        <v>965.74199999999996</v>
      </c>
      <c r="L102" s="22">
        <f>VLOOKUP($B102,ESTIMATES!$C$18:$BS$290,43,FALSE)</f>
        <v>988.52</v>
      </c>
      <c r="M102" s="22">
        <f>VLOOKUP($B102,ESTIMATES!$C$18:$BS$290,44,FALSE)</f>
        <v>1012.28</v>
      </c>
      <c r="N102" s="22">
        <f>VLOOKUP($B102,ESTIMATES!$C$18:$BS$290,45,FALSE)</f>
        <v>1037.155</v>
      </c>
      <c r="O102" s="22">
        <f>VLOOKUP($B102,ESTIMATES!$C$18:$BS$290,46,FALSE)</f>
        <v>1062.8</v>
      </c>
      <c r="P102" s="22">
        <f>VLOOKUP($B102,ESTIMATES!$C$18:$BS$290,47,FALSE)</f>
        <v>1088.569</v>
      </c>
      <c r="Q102" s="22">
        <f>VLOOKUP($B102,ESTIMATES!$C$18:$BS$290,48,FALSE)</f>
        <v>1113.5409999999999</v>
      </c>
      <c r="R102" s="22">
        <f>VLOOKUP($B102,ESTIMATES!$C$18:$BS$290,49,FALSE)</f>
        <v>1137.1220000000001</v>
      </c>
      <c r="S102" s="22">
        <f>VLOOKUP($B102,ESTIMATES!$C$18:$BS$290,50,FALSE)</f>
        <v>1159.06</v>
      </c>
      <c r="T102" s="22">
        <f>VLOOKUP($B102,ESTIMATES!$C$18:$BS$290,51,FALSE)</f>
        <v>1179.7270000000001</v>
      </c>
      <c r="U102" s="22">
        <f>VLOOKUP($B102,ESTIMATES!$C$18:$BS$290,52,FALSE)</f>
        <v>1199.915</v>
      </c>
      <c r="V102" s="22">
        <f>VLOOKUP($B102,ESTIMATES!$C$18:$BS$290,53,FALSE)</f>
        <v>1220.7940000000001</v>
      </c>
      <c r="W102" s="22">
        <f>VLOOKUP($B102,ESTIMATES!$C$18:$BS$290,54,FALSE)</f>
        <v>1243.229</v>
      </c>
      <c r="X102" s="22">
        <f>VLOOKUP($B102,ESTIMATES!$C$18:$BS$290,55,FALSE)</f>
        <v>1267.5119999999999</v>
      </c>
      <c r="Y102" s="22">
        <f>VLOOKUP($B102,ESTIMATES!$C$18:$BS$290,56,FALSE)</f>
        <v>1293.5229999999999</v>
      </c>
      <c r="Z102" s="22">
        <f>VLOOKUP($B102,ESTIMATES!$C$18:$BS$290,57,FALSE)</f>
        <v>1321.202</v>
      </c>
      <c r="AA102" s="22">
        <f>VLOOKUP($B102,ESTIMATES!$C$18:$BS$290,58,FALSE)</f>
        <v>1350.345</v>
      </c>
      <c r="AB102" s="22">
        <f>VLOOKUP($B102,ESTIMATES!$C$18:$BS$290,59,FALSE)</f>
        <v>1380.838</v>
      </c>
      <c r="AC102" s="22">
        <f>VLOOKUP($B102,ESTIMATES!$C$18:$BS$290,60,FALSE)</f>
        <v>1412.6690000000001</v>
      </c>
      <c r="AD102" s="22">
        <f>VLOOKUP($B102,ESTIMATES!$C$18:$BS$290,61,FALSE)</f>
        <v>1445.9580000000001</v>
      </c>
      <c r="AE102" s="22">
        <f>VLOOKUP($B102,ESTIMATES!$C$18:$BS$290,62,FALSE)</f>
        <v>1480.8409999999999</v>
      </c>
      <c r="AF102" s="22">
        <f>VLOOKUP($B102,ESTIMATES!$C$18:$BS$290,63,FALSE)</f>
        <v>1517.4480000000001</v>
      </c>
      <c r="AG102" s="22">
        <f>VLOOKUP($B102,ESTIMATES!$C$18:$BS$290,64,FALSE)</f>
        <v>1555.88</v>
      </c>
      <c r="AH102" s="22">
        <f>VLOOKUP($B102,ESTIMATES!$C$18:$BS$290,65,FALSE)</f>
        <v>1596.154</v>
      </c>
      <c r="AI102" s="22">
        <f>VLOOKUP($B102,ESTIMATES!$C$18:$BS$290,66,FALSE)</f>
        <v>1638.1389999999999</v>
      </c>
      <c r="AJ102" s="22">
        <f>VLOOKUP($B102,ESTIMATES!$C$18:$BS$290,67,FALSE)</f>
        <v>1681.4949999999999</v>
      </c>
      <c r="AK102" s="22">
        <f>VLOOKUP($B102,ESTIMATES!$C$18:$BS$290,68,FALSE)</f>
        <v>1725.7439999999999</v>
      </c>
      <c r="AL102" s="22">
        <f>VLOOKUP($B102,ESTIMATES!$C$18:$BS$290,69,FALSE)</f>
        <v>1770.5260000000001</v>
      </c>
      <c r="AM102">
        <f>VLOOKUP($B102,'MEDIUM VARIANT'!$C$18:$AE$290,5,FALSE)</f>
        <v>1815.6980000000001</v>
      </c>
      <c r="AN102">
        <f>VLOOKUP($B102,'MEDIUM VARIANT'!$C$18:$AE$290,6,FALSE)</f>
        <v>1861.2829999999999</v>
      </c>
      <c r="AO102">
        <f>VLOOKUP($B102,'MEDIUM VARIANT'!$C$18:$AE$290,7,FALSE)</f>
        <v>1907.268</v>
      </c>
      <c r="AP102">
        <f>VLOOKUP($B102,'MEDIUM VARIANT'!$C$18:$AE$290,8,FALSE)</f>
        <v>1953.723</v>
      </c>
      <c r="AQ102">
        <f>VLOOKUP($B102,'MEDIUM VARIANT'!$C$18:$AE$290,9,FALSE)</f>
        <v>2000.694</v>
      </c>
      <c r="AR102">
        <f>VLOOKUP($B102,'MEDIUM VARIANT'!$C$18:$AE$290,10,FALSE)</f>
        <v>2048.1390000000001</v>
      </c>
      <c r="AS102">
        <f>VLOOKUP($B102,'MEDIUM VARIANT'!$C$18:$AE$290,11,FALSE)</f>
        <v>2096.009</v>
      </c>
      <c r="AT102">
        <f>VLOOKUP($B102,'MEDIUM VARIANT'!$C$18:$AE$290,12,FALSE)</f>
        <v>2144.2469999999998</v>
      </c>
      <c r="AU102">
        <f>VLOOKUP($B102,'MEDIUM VARIANT'!$C$18:$AE$290,13,FALSE)</f>
        <v>2192.88</v>
      </c>
      <c r="AV102">
        <f>VLOOKUP($B102,'MEDIUM VARIANT'!$C$18:$AE$290,14,FALSE)</f>
        <v>2241.8649999999998</v>
      </c>
      <c r="AW102">
        <f>VLOOKUP($B102,'MEDIUM VARIANT'!$C$18:$AE$290,15,FALSE)</f>
        <v>2291.1990000000001</v>
      </c>
      <c r="AX102">
        <f>VLOOKUP($B102,'MEDIUM VARIANT'!$C$18:$AE$290,16,FALSE)</f>
        <v>2340.8939999999998</v>
      </c>
      <c r="AY102">
        <f>VLOOKUP($B102,'MEDIUM VARIANT'!$C$18:$AE$290,17,FALSE)</f>
        <v>2390.982</v>
      </c>
      <c r="AZ102">
        <f>VLOOKUP($B102,'MEDIUM VARIANT'!$C$18:$AE$290,18,FALSE)</f>
        <v>2441.5320000000002</v>
      </c>
      <c r="BA102">
        <f>VLOOKUP($B102,'MEDIUM VARIANT'!$C$18:$AE$290,19,FALSE)</f>
        <v>2492.58</v>
      </c>
      <c r="BB102">
        <f>VLOOKUP($B102,'MEDIUM VARIANT'!$C$18:$AE$290,20,FALSE)</f>
        <v>2544.12</v>
      </c>
      <c r="BC102">
        <f>VLOOKUP($B102,'MEDIUM VARIANT'!$C$18:$AE$290,21,FALSE)</f>
        <v>2596.172</v>
      </c>
      <c r="BD102">
        <f>VLOOKUP($B102,'MEDIUM VARIANT'!$C$18:$AE$290,22,FALSE)</f>
        <v>2648.7339999999999</v>
      </c>
      <c r="BE102">
        <f>VLOOKUP($B102,'MEDIUM VARIANT'!$C$18:$AE$290,23,FALSE)</f>
        <v>2701.8249999999998</v>
      </c>
      <c r="BF102">
        <f>VLOOKUP($B102,'MEDIUM VARIANT'!$C$18:$AE$290,24,FALSE)</f>
        <v>2755.473</v>
      </c>
      <c r="BG102">
        <f>VLOOKUP($B102,'MEDIUM VARIANT'!$C$18:$AE$290,25,FALSE)</f>
        <v>2809.6610000000001</v>
      </c>
      <c r="BH102">
        <f>VLOOKUP($B102,'MEDIUM VARIANT'!$C$18:$AE$290,26,FALSE)</f>
        <v>2864.364</v>
      </c>
      <c r="BI102">
        <f>VLOOKUP($B102,'MEDIUM VARIANT'!$C$18:$AE$290,27,FALSE)</f>
        <v>2919.5520000000001</v>
      </c>
      <c r="BJ102">
        <f>VLOOKUP($B102,'MEDIUM VARIANT'!$C$18:$AE$290,28,FALSE)</f>
        <v>2975.1680000000001</v>
      </c>
      <c r="BK102">
        <f>VLOOKUP($B102,'MEDIUM VARIANT'!$C$18:$AE$290,29,FALSE)</f>
        <v>3031.1959999999999</v>
      </c>
      <c r="BL102">
        <f>VLOOKUP($B102,'MEDIUM VARIANT'!$C$18:$AE$290,29,FALSE)</f>
        <v>3031.1959999999999</v>
      </c>
      <c r="BM102">
        <f>VLOOKUP($B102,'MEDIUM VARIANT'!$C$18:$AE$290,29,FALSE)</f>
        <v>3031.1959999999999</v>
      </c>
      <c r="BN102">
        <f>VLOOKUP($B102,'MEDIUM VARIANT'!$C$18:$AE$290,29,FALSE)</f>
        <v>3031.1959999999999</v>
      </c>
      <c r="BO102">
        <f>VLOOKUP($B102,'MEDIUM VARIANT'!$C$18:$AE$290,29,FALSE)</f>
        <v>3031.1959999999999</v>
      </c>
      <c r="BP102">
        <f>VLOOKUP($B102,'MEDIUM VARIANT'!$C$18:$AE$290,29,FALSE)</f>
        <v>3031.1959999999999</v>
      </c>
      <c r="BQ102">
        <f>VLOOKUP($B102,'MEDIUM VARIANT'!$C$18:$AE$290,29,FALSE)</f>
        <v>3031.1959999999999</v>
      </c>
      <c r="BR102">
        <f>VLOOKUP($B102,'MEDIUM VARIANT'!$C$18:$AE$290,29,FALSE)</f>
        <v>3031.1959999999999</v>
      </c>
      <c r="BS102">
        <f>VLOOKUP($B102,'MEDIUM VARIANT'!$C$18:$AE$290,29,FALSE)</f>
        <v>3031.1959999999999</v>
      </c>
      <c r="BT102">
        <f>VLOOKUP($B102,'MEDIUM VARIANT'!$C$18:$AE$290,29,FALSE)</f>
        <v>3031.1959999999999</v>
      </c>
      <c r="BU102">
        <f>VLOOKUP($B102,'MEDIUM VARIANT'!$C$18:$AE$290,29,FALSE)</f>
        <v>3031.1959999999999</v>
      </c>
    </row>
    <row r="103" spans="1:73" ht="11.4" x14ac:dyDescent="0.2">
      <c r="A103" t="str">
        <f>VLOOKUP(B103,Codes_ISO!A$2:C$270,3,FALSE)</f>
        <v>GY</v>
      </c>
      <c r="B103" s="3" t="s">
        <v>294</v>
      </c>
      <c r="C103" s="22">
        <f>VLOOKUP($B103,ESTIMATES!$C$18:$BS$290,34,FALSE)</f>
        <v>780.15300000000002</v>
      </c>
      <c r="D103" s="22">
        <f>VLOOKUP($B103,ESTIMATES!$C$18:$BS$290,35,FALSE)</f>
        <v>781.73199999999997</v>
      </c>
      <c r="E103" s="22">
        <f>VLOOKUP($B103,ESTIMATES!$C$18:$BS$290,36,FALSE)</f>
        <v>781.24599999999998</v>
      </c>
      <c r="F103" s="22">
        <f>VLOOKUP($B103,ESTIMATES!$C$18:$BS$290,37,FALSE)</f>
        <v>778.94799999999998</v>
      </c>
      <c r="G103" s="22">
        <f>VLOOKUP($B103,ESTIMATES!$C$18:$BS$290,38,FALSE)</f>
        <v>775.21900000000005</v>
      </c>
      <c r="H103" s="22">
        <f>VLOOKUP($B103,ESTIMATES!$C$18:$BS$290,39,FALSE)</f>
        <v>770.43499999999995</v>
      </c>
      <c r="I103" s="22">
        <f>VLOOKUP($B103,ESTIMATES!$C$18:$BS$290,40,FALSE)</f>
        <v>764.45899999999995</v>
      </c>
      <c r="J103" s="22">
        <f>VLOOKUP($B103,ESTIMATES!$C$18:$BS$290,41,FALSE)</f>
        <v>757.50599999999997</v>
      </c>
      <c r="K103" s="22">
        <f>VLOOKUP($B103,ESTIMATES!$C$18:$BS$290,42,FALSE)</f>
        <v>750.73099999999999</v>
      </c>
      <c r="L103" s="22">
        <f>VLOOKUP($B103,ESTIMATES!$C$18:$BS$290,43,FALSE)</f>
        <v>745.66499999999996</v>
      </c>
      <c r="M103" s="22">
        <f>VLOOKUP($B103,ESTIMATES!$C$18:$BS$290,44,FALSE)</f>
        <v>743.30899999999997</v>
      </c>
      <c r="N103" s="22">
        <f>VLOOKUP($B103,ESTIMATES!$C$18:$BS$290,45,FALSE)</f>
        <v>744.28899999999999</v>
      </c>
      <c r="O103" s="22">
        <f>VLOOKUP($B103,ESTIMATES!$C$18:$BS$290,46,FALSE)</f>
        <v>748.13400000000001</v>
      </c>
      <c r="P103" s="22">
        <f>VLOOKUP($B103,ESTIMATES!$C$18:$BS$290,47,FALSE)</f>
        <v>753.48400000000004</v>
      </c>
      <c r="Q103" s="22">
        <f>VLOOKUP($B103,ESTIMATES!$C$18:$BS$290,48,FALSE)</f>
        <v>758.34199999999998</v>
      </c>
      <c r="R103" s="22">
        <f>VLOOKUP($B103,ESTIMATES!$C$18:$BS$290,49,FALSE)</f>
        <v>761.29100000000005</v>
      </c>
      <c r="S103" s="22">
        <f>VLOOKUP($B103,ESTIMATES!$C$18:$BS$290,50,FALSE)</f>
        <v>761.86099999999999</v>
      </c>
      <c r="T103" s="22">
        <f>VLOOKUP($B103,ESTIMATES!$C$18:$BS$290,51,FALSE)</f>
        <v>760.51</v>
      </c>
      <c r="U103" s="22">
        <f>VLOOKUP($B103,ESTIMATES!$C$18:$BS$290,52,FALSE)</f>
        <v>757.952</v>
      </c>
      <c r="V103" s="22">
        <f>VLOOKUP($B103,ESTIMATES!$C$18:$BS$290,53,FALSE)</f>
        <v>755.27800000000002</v>
      </c>
      <c r="W103" s="22">
        <f>VLOOKUP($B103,ESTIMATES!$C$18:$BS$290,54,FALSE)</f>
        <v>753.30100000000004</v>
      </c>
      <c r="X103" s="22">
        <f>VLOOKUP($B103,ESTIMATES!$C$18:$BS$290,55,FALSE)</f>
        <v>752.26300000000003</v>
      </c>
      <c r="Y103" s="22">
        <f>VLOOKUP($B103,ESTIMATES!$C$18:$BS$290,56,FALSE)</f>
        <v>751.88400000000001</v>
      </c>
      <c r="Z103" s="22">
        <f>VLOOKUP($B103,ESTIMATES!$C$18:$BS$290,57,FALSE)</f>
        <v>751.85699999999997</v>
      </c>
      <c r="AA103" s="22">
        <f>VLOOKUP($B103,ESTIMATES!$C$18:$BS$290,58,FALSE)</f>
        <v>751.65200000000004</v>
      </c>
      <c r="AB103" s="22">
        <f>VLOOKUP($B103,ESTIMATES!$C$18:$BS$290,59,FALSE)</f>
        <v>750.94600000000003</v>
      </c>
      <c r="AC103" s="22">
        <f>VLOOKUP($B103,ESTIMATES!$C$18:$BS$290,60,FALSE)</f>
        <v>749.601</v>
      </c>
      <c r="AD103" s="22">
        <f>VLOOKUP($B103,ESTIMATES!$C$18:$BS$290,61,FALSE)</f>
        <v>747.86900000000003</v>
      </c>
      <c r="AE103" s="22">
        <f>VLOOKUP($B103,ESTIMATES!$C$18:$BS$290,62,FALSE)</f>
        <v>746.31399999999996</v>
      </c>
      <c r="AF103" s="22">
        <f>VLOOKUP($B103,ESTIMATES!$C$18:$BS$290,63,FALSE)</f>
        <v>745.69299999999998</v>
      </c>
      <c r="AG103" s="22">
        <f>VLOOKUP($B103,ESTIMATES!$C$18:$BS$290,64,FALSE)</f>
        <v>746.55600000000004</v>
      </c>
      <c r="AH103" s="22">
        <f>VLOOKUP($B103,ESTIMATES!$C$18:$BS$290,65,FALSE)</f>
        <v>749.1</v>
      </c>
      <c r="AI103" s="22">
        <f>VLOOKUP($B103,ESTIMATES!$C$18:$BS$290,66,FALSE)</f>
        <v>753.09100000000001</v>
      </c>
      <c r="AJ103" s="22">
        <f>VLOOKUP($B103,ESTIMATES!$C$18:$BS$290,67,FALSE)</f>
        <v>758.08100000000002</v>
      </c>
      <c r="AK103" s="22">
        <f>VLOOKUP($B103,ESTIMATES!$C$18:$BS$290,68,FALSE)</f>
        <v>763.39300000000003</v>
      </c>
      <c r="AL103" s="22">
        <f>VLOOKUP($B103,ESTIMATES!$C$18:$BS$290,69,FALSE)</f>
        <v>768.51400000000001</v>
      </c>
      <c r="AM103">
        <f>VLOOKUP($B103,'MEDIUM VARIANT'!$C$18:$AE$290,5,FALSE)</f>
        <v>773.303</v>
      </c>
      <c r="AN103">
        <f>VLOOKUP($B103,'MEDIUM VARIANT'!$C$18:$AE$290,6,FALSE)</f>
        <v>777.85900000000004</v>
      </c>
      <c r="AO103">
        <f>VLOOKUP($B103,'MEDIUM VARIANT'!$C$18:$AE$290,7,FALSE)</f>
        <v>782.22500000000002</v>
      </c>
      <c r="AP103">
        <f>VLOOKUP($B103,'MEDIUM VARIANT'!$C$18:$AE$290,8,FALSE)</f>
        <v>786.50800000000004</v>
      </c>
      <c r="AQ103">
        <f>VLOOKUP($B103,'MEDIUM VARIANT'!$C$18:$AE$290,9,FALSE)</f>
        <v>790.78200000000004</v>
      </c>
      <c r="AR103">
        <f>VLOOKUP($B103,'MEDIUM VARIANT'!$C$18:$AE$290,10,FALSE)</f>
        <v>795.02200000000005</v>
      </c>
      <c r="AS103">
        <f>VLOOKUP($B103,'MEDIUM VARIANT'!$C$18:$AE$290,11,FALSE)</f>
        <v>799.14599999999996</v>
      </c>
      <c r="AT103">
        <f>VLOOKUP($B103,'MEDIUM VARIANT'!$C$18:$AE$290,12,FALSE)</f>
        <v>803.11900000000003</v>
      </c>
      <c r="AU103">
        <f>VLOOKUP($B103,'MEDIUM VARIANT'!$C$18:$AE$290,13,FALSE)</f>
        <v>806.91399999999999</v>
      </c>
      <c r="AV103">
        <f>VLOOKUP($B103,'MEDIUM VARIANT'!$C$18:$AE$290,14,FALSE)</f>
        <v>810.50099999999998</v>
      </c>
      <c r="AW103">
        <f>VLOOKUP($B103,'MEDIUM VARIANT'!$C$18:$AE$290,15,FALSE)</f>
        <v>813.86099999999999</v>
      </c>
      <c r="AX103">
        <f>VLOOKUP($B103,'MEDIUM VARIANT'!$C$18:$AE$290,16,FALSE)</f>
        <v>816.98800000000006</v>
      </c>
      <c r="AY103">
        <f>VLOOKUP($B103,'MEDIUM VARIANT'!$C$18:$AE$290,17,FALSE)</f>
        <v>819.88099999999997</v>
      </c>
      <c r="AZ103">
        <f>VLOOKUP($B103,'MEDIUM VARIANT'!$C$18:$AE$290,18,FALSE)</f>
        <v>822.55399999999997</v>
      </c>
      <c r="BA103">
        <f>VLOOKUP($B103,'MEDIUM VARIANT'!$C$18:$AE$290,19,FALSE)</f>
        <v>824.98199999999997</v>
      </c>
      <c r="BB103">
        <f>VLOOKUP($B103,'MEDIUM VARIANT'!$C$18:$AE$290,20,FALSE)</f>
        <v>827.197</v>
      </c>
      <c r="BC103">
        <f>VLOOKUP($B103,'MEDIUM VARIANT'!$C$18:$AE$290,21,FALSE)</f>
        <v>829.16600000000005</v>
      </c>
      <c r="BD103">
        <f>VLOOKUP($B103,'MEDIUM VARIANT'!$C$18:$AE$290,22,FALSE)</f>
        <v>830.88900000000001</v>
      </c>
      <c r="BE103">
        <f>VLOOKUP($B103,'MEDIUM VARIANT'!$C$18:$AE$290,23,FALSE)</f>
        <v>832.33299999999997</v>
      </c>
      <c r="BF103">
        <f>VLOOKUP($B103,'MEDIUM VARIANT'!$C$18:$AE$290,24,FALSE)</f>
        <v>833.48900000000003</v>
      </c>
      <c r="BG103">
        <f>VLOOKUP($B103,'MEDIUM VARIANT'!$C$18:$AE$290,25,FALSE)</f>
        <v>834.35199999999998</v>
      </c>
      <c r="BH103">
        <f>VLOOKUP($B103,'MEDIUM VARIANT'!$C$18:$AE$290,26,FALSE)</f>
        <v>834.928</v>
      </c>
      <c r="BI103">
        <f>VLOOKUP($B103,'MEDIUM VARIANT'!$C$18:$AE$290,27,FALSE)</f>
        <v>835.23299999999995</v>
      </c>
      <c r="BJ103">
        <f>VLOOKUP($B103,'MEDIUM VARIANT'!$C$18:$AE$290,28,FALSE)</f>
        <v>835.28800000000001</v>
      </c>
      <c r="BK103">
        <f>VLOOKUP($B103,'MEDIUM VARIANT'!$C$18:$AE$290,29,FALSE)</f>
        <v>835.11900000000003</v>
      </c>
      <c r="BL103">
        <f>VLOOKUP($B103,'MEDIUM VARIANT'!$C$18:$AE$290,29,FALSE)</f>
        <v>835.11900000000003</v>
      </c>
      <c r="BM103">
        <f>VLOOKUP($B103,'MEDIUM VARIANT'!$C$18:$AE$290,29,FALSE)</f>
        <v>835.11900000000003</v>
      </c>
      <c r="BN103">
        <f>VLOOKUP($B103,'MEDIUM VARIANT'!$C$18:$AE$290,29,FALSE)</f>
        <v>835.11900000000003</v>
      </c>
      <c r="BO103">
        <f>VLOOKUP($B103,'MEDIUM VARIANT'!$C$18:$AE$290,29,FALSE)</f>
        <v>835.11900000000003</v>
      </c>
      <c r="BP103">
        <f>VLOOKUP($B103,'MEDIUM VARIANT'!$C$18:$AE$290,29,FALSE)</f>
        <v>835.11900000000003</v>
      </c>
      <c r="BQ103">
        <f>VLOOKUP($B103,'MEDIUM VARIANT'!$C$18:$AE$290,29,FALSE)</f>
        <v>835.11900000000003</v>
      </c>
      <c r="BR103">
        <f>VLOOKUP($B103,'MEDIUM VARIANT'!$C$18:$AE$290,29,FALSE)</f>
        <v>835.11900000000003</v>
      </c>
      <c r="BS103">
        <f>VLOOKUP($B103,'MEDIUM VARIANT'!$C$18:$AE$290,29,FALSE)</f>
        <v>835.11900000000003</v>
      </c>
      <c r="BT103">
        <f>VLOOKUP($B103,'MEDIUM VARIANT'!$C$18:$AE$290,29,FALSE)</f>
        <v>835.11900000000003</v>
      </c>
      <c r="BU103">
        <f>VLOOKUP($B103,'MEDIUM VARIANT'!$C$18:$AE$290,29,FALSE)</f>
        <v>835.11900000000003</v>
      </c>
    </row>
    <row r="104" spans="1:73" ht="11.4" x14ac:dyDescent="0.2">
      <c r="A104" t="str">
        <f>VLOOKUP(B104,Codes_ISO!A$2:C$270,3,FALSE)</f>
        <v>HT</v>
      </c>
      <c r="B104" s="3" t="s">
        <v>264</v>
      </c>
      <c r="C104" s="22">
        <f>VLOOKUP($B104,ESTIMATES!$C$18:$BS$290,34,FALSE)</f>
        <v>5688.8360000000002</v>
      </c>
      <c r="D104" s="22">
        <f>VLOOKUP($B104,ESTIMATES!$C$18:$BS$290,35,FALSE)</f>
        <v>5818.6710000000003</v>
      </c>
      <c r="E104" s="22">
        <f>VLOOKUP($B104,ESTIMATES!$C$18:$BS$290,36,FALSE)</f>
        <v>5955.2669999999998</v>
      </c>
      <c r="F104" s="22">
        <f>VLOOKUP($B104,ESTIMATES!$C$18:$BS$290,37,FALSE)</f>
        <v>6096.692</v>
      </c>
      <c r="G104" s="22">
        <f>VLOOKUP($B104,ESTIMATES!$C$18:$BS$290,38,FALSE)</f>
        <v>6240.3289999999997</v>
      </c>
      <c r="H104" s="22">
        <f>VLOOKUP($B104,ESTIMATES!$C$18:$BS$290,39,FALSE)</f>
        <v>6384.1949999999997</v>
      </c>
      <c r="I104" s="22">
        <f>VLOOKUP($B104,ESTIMATES!$C$18:$BS$290,40,FALSE)</f>
        <v>6527.5429999999997</v>
      </c>
      <c r="J104" s="22">
        <f>VLOOKUP($B104,ESTIMATES!$C$18:$BS$290,41,FALSE)</f>
        <v>6670.5680000000002</v>
      </c>
      <c r="K104" s="22">
        <f>VLOOKUP($B104,ESTIMATES!$C$18:$BS$290,42,FALSE)</f>
        <v>6813.348</v>
      </c>
      <c r="L104" s="22">
        <f>VLOOKUP($B104,ESTIMATES!$C$18:$BS$290,43,FALSE)</f>
        <v>6956.3</v>
      </c>
      <c r="M104" s="22">
        <f>VLOOKUP($B104,ESTIMATES!$C$18:$BS$290,44,FALSE)</f>
        <v>7099.732</v>
      </c>
      <c r="N104" s="22">
        <f>VLOOKUP($B104,ESTIMATES!$C$18:$BS$290,45,FALSE)</f>
        <v>7243.3909999999996</v>
      </c>
      <c r="O104" s="22">
        <f>VLOOKUP($B104,ESTIMATES!$C$18:$BS$290,46,FALSE)</f>
        <v>7386.9750000000004</v>
      </c>
      <c r="P104" s="22">
        <f>VLOOKUP($B104,ESTIMATES!$C$18:$BS$290,47,FALSE)</f>
        <v>7530.7049999999999</v>
      </c>
      <c r="Q104" s="22">
        <f>VLOOKUP($B104,ESTIMATES!$C$18:$BS$290,48,FALSE)</f>
        <v>7674.9110000000001</v>
      </c>
      <c r="R104" s="22">
        <f>VLOOKUP($B104,ESTIMATES!$C$18:$BS$290,49,FALSE)</f>
        <v>7819.8059999999996</v>
      </c>
      <c r="S104" s="22">
        <f>VLOOKUP($B104,ESTIMATES!$C$18:$BS$290,50,FALSE)</f>
        <v>7965.5529999999999</v>
      </c>
      <c r="T104" s="22">
        <f>VLOOKUP($B104,ESTIMATES!$C$18:$BS$290,51,FALSE)</f>
        <v>8111.951</v>
      </c>
      <c r="U104" s="22">
        <f>VLOOKUP($B104,ESTIMATES!$C$18:$BS$290,52,FALSE)</f>
        <v>8258.4830000000002</v>
      </c>
      <c r="V104" s="22">
        <f>VLOOKUP($B104,ESTIMATES!$C$18:$BS$290,53,FALSE)</f>
        <v>8404.3979999999992</v>
      </c>
      <c r="W104" s="22">
        <f>VLOOKUP($B104,ESTIMATES!$C$18:$BS$290,54,FALSE)</f>
        <v>8549.2000000000007</v>
      </c>
      <c r="X104" s="22">
        <f>VLOOKUP($B104,ESTIMATES!$C$18:$BS$290,55,FALSE)</f>
        <v>8692.5669999999991</v>
      </c>
      <c r="Y104" s="22">
        <f>VLOOKUP($B104,ESTIMATES!$C$18:$BS$290,56,FALSE)</f>
        <v>8834.7330000000002</v>
      </c>
      <c r="Z104" s="22">
        <f>VLOOKUP($B104,ESTIMATES!$C$18:$BS$290,57,FALSE)</f>
        <v>8976.5519999999997</v>
      </c>
      <c r="AA104" s="22">
        <f>VLOOKUP($B104,ESTIMATES!$C$18:$BS$290,58,FALSE)</f>
        <v>9119.1779999999999</v>
      </c>
      <c r="AB104" s="22">
        <f>VLOOKUP($B104,ESTIMATES!$C$18:$BS$290,59,FALSE)</f>
        <v>9263.4040000000005</v>
      </c>
      <c r="AC104" s="22">
        <f>VLOOKUP($B104,ESTIMATES!$C$18:$BS$290,60,FALSE)</f>
        <v>9409.4570000000003</v>
      </c>
      <c r="AD104" s="22">
        <f>VLOOKUP($B104,ESTIMATES!$C$18:$BS$290,61,FALSE)</f>
        <v>9556.8889999999992</v>
      </c>
      <c r="AE104" s="22">
        <f>VLOOKUP($B104,ESTIMATES!$C$18:$BS$290,62,FALSE)</f>
        <v>9705.0290000000005</v>
      </c>
      <c r="AF104" s="22">
        <f>VLOOKUP($B104,ESTIMATES!$C$18:$BS$290,63,FALSE)</f>
        <v>9852.8700000000008</v>
      </c>
      <c r="AG104" s="22">
        <f>VLOOKUP($B104,ESTIMATES!$C$18:$BS$290,64,FALSE)</f>
        <v>9999.6170000000002</v>
      </c>
      <c r="AH104" s="22">
        <f>VLOOKUP($B104,ESTIMATES!$C$18:$BS$290,65,FALSE)</f>
        <v>10145.054</v>
      </c>
      <c r="AI104" s="22">
        <f>VLOOKUP($B104,ESTIMATES!$C$18:$BS$290,66,FALSE)</f>
        <v>10289.209999999999</v>
      </c>
      <c r="AJ104" s="22">
        <f>VLOOKUP($B104,ESTIMATES!$C$18:$BS$290,67,FALSE)</f>
        <v>10431.776</v>
      </c>
      <c r="AK104" s="22">
        <f>VLOOKUP($B104,ESTIMATES!$C$18:$BS$290,68,FALSE)</f>
        <v>10572.466</v>
      </c>
      <c r="AL104" s="22">
        <f>VLOOKUP($B104,ESTIMATES!$C$18:$BS$290,69,FALSE)</f>
        <v>10711.061</v>
      </c>
      <c r="AM104">
        <f>VLOOKUP($B104,'MEDIUM VARIANT'!$C$18:$AE$290,5,FALSE)</f>
        <v>10847.334000000001</v>
      </c>
      <c r="AN104">
        <f>VLOOKUP($B104,'MEDIUM VARIANT'!$C$18:$AE$290,6,FALSE)</f>
        <v>10981.228999999999</v>
      </c>
      <c r="AO104">
        <f>VLOOKUP($B104,'MEDIUM VARIANT'!$C$18:$AE$290,7,FALSE)</f>
        <v>11112.945</v>
      </c>
      <c r="AP104">
        <f>VLOOKUP($B104,'MEDIUM VARIANT'!$C$18:$AE$290,8,FALSE)</f>
        <v>11242.856</v>
      </c>
      <c r="AQ104">
        <f>VLOOKUP($B104,'MEDIUM VARIANT'!$C$18:$AE$290,9,FALSE)</f>
        <v>11371.184999999999</v>
      </c>
      <c r="AR104">
        <f>VLOOKUP($B104,'MEDIUM VARIANT'!$C$18:$AE$290,10,FALSE)</f>
        <v>11497.950999999999</v>
      </c>
      <c r="AS104">
        <f>VLOOKUP($B104,'MEDIUM VARIANT'!$C$18:$AE$290,11,FALSE)</f>
        <v>11622.998</v>
      </c>
      <c r="AT104">
        <f>VLOOKUP($B104,'MEDIUM VARIANT'!$C$18:$AE$290,12,FALSE)</f>
        <v>11746.163</v>
      </c>
      <c r="AU104">
        <f>VLOOKUP($B104,'MEDIUM VARIANT'!$C$18:$AE$290,13,FALSE)</f>
        <v>11867.239</v>
      </c>
      <c r="AV104">
        <f>VLOOKUP($B104,'MEDIUM VARIANT'!$C$18:$AE$290,14,FALSE)</f>
        <v>11986.045</v>
      </c>
      <c r="AW104">
        <f>VLOOKUP($B104,'MEDIUM VARIANT'!$C$18:$AE$290,15,FALSE)</f>
        <v>12102.492</v>
      </c>
      <c r="AX104">
        <f>VLOOKUP($B104,'MEDIUM VARIANT'!$C$18:$AE$290,16,FALSE)</f>
        <v>12216.575000000001</v>
      </c>
      <c r="AY104">
        <f>VLOOKUP($B104,'MEDIUM VARIANT'!$C$18:$AE$290,17,FALSE)</f>
        <v>12328.207</v>
      </c>
      <c r="AZ104">
        <f>VLOOKUP($B104,'MEDIUM VARIANT'!$C$18:$AE$290,18,FALSE)</f>
        <v>12437.358</v>
      </c>
      <c r="BA104">
        <f>VLOOKUP($B104,'MEDIUM VARIANT'!$C$18:$AE$290,19,FALSE)</f>
        <v>12543.964</v>
      </c>
      <c r="BB104">
        <f>VLOOKUP($B104,'MEDIUM VARIANT'!$C$18:$AE$290,20,FALSE)</f>
        <v>12647.964</v>
      </c>
      <c r="BC104">
        <f>VLOOKUP($B104,'MEDIUM VARIANT'!$C$18:$AE$290,21,FALSE)</f>
        <v>12749.288</v>
      </c>
      <c r="BD104">
        <f>VLOOKUP($B104,'MEDIUM VARIANT'!$C$18:$AE$290,22,FALSE)</f>
        <v>12847.84</v>
      </c>
      <c r="BE104">
        <f>VLOOKUP($B104,'MEDIUM VARIANT'!$C$18:$AE$290,23,FALSE)</f>
        <v>12943.529</v>
      </c>
      <c r="BF104">
        <f>VLOOKUP($B104,'MEDIUM VARIANT'!$C$18:$AE$290,24,FALSE)</f>
        <v>13036.257</v>
      </c>
      <c r="BG104">
        <f>VLOOKUP($B104,'MEDIUM VARIANT'!$C$18:$AE$290,25,FALSE)</f>
        <v>13125.966</v>
      </c>
      <c r="BH104">
        <f>VLOOKUP($B104,'MEDIUM VARIANT'!$C$18:$AE$290,26,FALSE)</f>
        <v>13212.592000000001</v>
      </c>
      <c r="BI104">
        <f>VLOOKUP($B104,'MEDIUM VARIANT'!$C$18:$AE$290,27,FALSE)</f>
        <v>13296.138999999999</v>
      </c>
      <c r="BJ104">
        <f>VLOOKUP($B104,'MEDIUM VARIANT'!$C$18:$AE$290,28,FALSE)</f>
        <v>13376.643</v>
      </c>
      <c r="BK104">
        <f>VLOOKUP($B104,'MEDIUM VARIANT'!$C$18:$AE$290,29,FALSE)</f>
        <v>13454.084999999999</v>
      </c>
      <c r="BL104">
        <f>VLOOKUP($B104,'MEDIUM VARIANT'!$C$18:$AE$290,29,FALSE)</f>
        <v>13454.084999999999</v>
      </c>
      <c r="BM104">
        <f>VLOOKUP($B104,'MEDIUM VARIANT'!$C$18:$AE$290,29,FALSE)</f>
        <v>13454.084999999999</v>
      </c>
      <c r="BN104">
        <f>VLOOKUP($B104,'MEDIUM VARIANT'!$C$18:$AE$290,29,FALSE)</f>
        <v>13454.084999999999</v>
      </c>
      <c r="BO104">
        <f>VLOOKUP($B104,'MEDIUM VARIANT'!$C$18:$AE$290,29,FALSE)</f>
        <v>13454.084999999999</v>
      </c>
      <c r="BP104">
        <f>VLOOKUP($B104,'MEDIUM VARIANT'!$C$18:$AE$290,29,FALSE)</f>
        <v>13454.084999999999</v>
      </c>
      <c r="BQ104">
        <f>VLOOKUP($B104,'MEDIUM VARIANT'!$C$18:$AE$290,29,FALSE)</f>
        <v>13454.084999999999</v>
      </c>
      <c r="BR104">
        <f>VLOOKUP($B104,'MEDIUM VARIANT'!$C$18:$AE$290,29,FALSE)</f>
        <v>13454.084999999999</v>
      </c>
      <c r="BS104">
        <f>VLOOKUP($B104,'MEDIUM VARIANT'!$C$18:$AE$290,29,FALSE)</f>
        <v>13454.084999999999</v>
      </c>
      <c r="BT104">
        <f>VLOOKUP($B104,'MEDIUM VARIANT'!$C$18:$AE$290,29,FALSE)</f>
        <v>13454.084999999999</v>
      </c>
      <c r="BU104">
        <f>VLOOKUP($B104,'MEDIUM VARIANT'!$C$18:$AE$290,29,FALSE)</f>
        <v>13454.084999999999</v>
      </c>
    </row>
    <row r="105" spans="1:73" ht="11.4" hidden="1" x14ac:dyDescent="0.2">
      <c r="A105" t="str">
        <f>VLOOKUP(B105,Codes_ISO!A$2:C$270,3,FALSE)</f>
        <v/>
      </c>
      <c r="B105" s="3" t="s">
        <v>229</v>
      </c>
      <c r="C105" s="22">
        <f>VLOOKUP($B105,ESTIMATES!$C$18:$BS$290,34,FALSE)</f>
        <v>0.72399999999999998</v>
      </c>
      <c r="D105" s="22">
        <f>VLOOKUP($B105,ESTIMATES!$C$18:$BS$290,35,FALSE)</f>
        <v>0.72499999999999998</v>
      </c>
      <c r="E105" s="22">
        <f>VLOOKUP($B105,ESTIMATES!$C$18:$BS$290,36,FALSE)</f>
        <v>0.72899999999999998</v>
      </c>
      <c r="F105" s="22">
        <f>VLOOKUP($B105,ESTIMATES!$C$18:$BS$290,37,FALSE)</f>
        <v>0.73099999999999998</v>
      </c>
      <c r="G105" s="22">
        <f>VLOOKUP($B105,ESTIMATES!$C$18:$BS$290,38,FALSE)</f>
        <v>0.74</v>
      </c>
      <c r="H105" s="22">
        <f>VLOOKUP($B105,ESTIMATES!$C$18:$BS$290,39,FALSE)</f>
        <v>0.746</v>
      </c>
      <c r="I105" s="22">
        <f>VLOOKUP($B105,ESTIMATES!$C$18:$BS$290,40,FALSE)</f>
        <v>0.75</v>
      </c>
      <c r="J105" s="22">
        <f>VLOOKUP($B105,ESTIMATES!$C$18:$BS$290,41,FALSE)</f>
        <v>0.75900000000000001</v>
      </c>
      <c r="K105" s="22">
        <f>VLOOKUP($B105,ESTIMATES!$C$18:$BS$290,42,FALSE)</f>
        <v>0.76400000000000001</v>
      </c>
      <c r="L105" s="22">
        <f>VLOOKUP($B105,ESTIMATES!$C$18:$BS$290,43,FALSE)</f>
        <v>0.76500000000000001</v>
      </c>
      <c r="M105" s="22">
        <f>VLOOKUP($B105,ESTIMATES!$C$18:$BS$290,44,FALSE)</f>
        <v>0.76800000000000002</v>
      </c>
      <c r="N105" s="22">
        <f>VLOOKUP($B105,ESTIMATES!$C$18:$BS$290,45,FALSE)</f>
        <v>0.77400000000000002</v>
      </c>
      <c r="O105" s="22">
        <f>VLOOKUP($B105,ESTIMATES!$C$18:$BS$290,46,FALSE)</f>
        <v>0.77900000000000003</v>
      </c>
      <c r="P105" s="22">
        <f>VLOOKUP($B105,ESTIMATES!$C$18:$BS$290,47,FALSE)</f>
        <v>0.77800000000000002</v>
      </c>
      <c r="Q105" s="22">
        <f>VLOOKUP($B105,ESTIMATES!$C$18:$BS$290,48,FALSE)</f>
        <v>0.77800000000000002</v>
      </c>
      <c r="R105" s="22">
        <f>VLOOKUP($B105,ESTIMATES!$C$18:$BS$290,49,FALSE)</f>
        <v>0.78</v>
      </c>
      <c r="S105" s="22">
        <f>VLOOKUP($B105,ESTIMATES!$C$18:$BS$290,50,FALSE)</f>
        <v>0.77800000000000002</v>
      </c>
      <c r="T105" s="22">
        <f>VLOOKUP($B105,ESTIMATES!$C$18:$BS$290,51,FALSE)</f>
        <v>0.78200000000000003</v>
      </c>
      <c r="U105" s="22">
        <f>VLOOKUP($B105,ESTIMATES!$C$18:$BS$290,52,FALSE)</f>
        <v>0.78100000000000003</v>
      </c>
      <c r="V105" s="22">
        <f>VLOOKUP($B105,ESTIMATES!$C$18:$BS$290,53,FALSE)</f>
        <v>0.78100000000000003</v>
      </c>
      <c r="W105" s="22">
        <f>VLOOKUP($B105,ESTIMATES!$C$18:$BS$290,54,FALSE)</f>
        <v>0.78500000000000003</v>
      </c>
      <c r="X105" s="22">
        <f>VLOOKUP($B105,ESTIMATES!$C$18:$BS$290,55,FALSE)</f>
        <v>0.78800000000000003</v>
      </c>
      <c r="Y105" s="22">
        <f>VLOOKUP($B105,ESTIMATES!$C$18:$BS$290,56,FALSE)</f>
        <v>0.79200000000000004</v>
      </c>
      <c r="Z105" s="22">
        <f>VLOOKUP($B105,ESTIMATES!$C$18:$BS$290,57,FALSE)</f>
        <v>0.79800000000000004</v>
      </c>
      <c r="AA105" s="22">
        <f>VLOOKUP($B105,ESTIMATES!$C$18:$BS$290,58,FALSE)</f>
        <v>0.79700000000000004</v>
      </c>
      <c r="AB105" s="22">
        <f>VLOOKUP($B105,ESTIMATES!$C$18:$BS$290,59,FALSE)</f>
        <v>0.79800000000000004</v>
      </c>
      <c r="AC105" s="22">
        <f>VLOOKUP($B105,ESTIMATES!$C$18:$BS$290,60,FALSE)</f>
        <v>0.8</v>
      </c>
      <c r="AD105" s="22">
        <f>VLOOKUP($B105,ESTIMATES!$C$18:$BS$290,61,FALSE)</f>
        <v>0.79600000000000004</v>
      </c>
      <c r="AE105" s="22">
        <f>VLOOKUP($B105,ESTIMATES!$C$18:$BS$290,62,FALSE)</f>
        <v>0.79400000000000004</v>
      </c>
      <c r="AF105" s="22">
        <f>VLOOKUP($B105,ESTIMATES!$C$18:$BS$290,63,FALSE)</f>
        <v>0.79500000000000004</v>
      </c>
      <c r="AG105" s="22">
        <f>VLOOKUP($B105,ESTIMATES!$C$18:$BS$290,64,FALSE)</f>
        <v>0.79400000000000004</v>
      </c>
      <c r="AH105" s="22">
        <f>VLOOKUP($B105,ESTIMATES!$C$18:$BS$290,65,FALSE)</f>
        <v>0.79600000000000004</v>
      </c>
      <c r="AI105" s="22">
        <f>VLOOKUP($B105,ESTIMATES!$C$18:$BS$290,66,FALSE)</f>
        <v>0.80400000000000005</v>
      </c>
      <c r="AJ105" s="22">
        <f>VLOOKUP($B105,ESTIMATES!$C$18:$BS$290,67,FALSE)</f>
        <v>0.80100000000000005</v>
      </c>
      <c r="AK105" s="22">
        <f>VLOOKUP($B105,ESTIMATES!$C$18:$BS$290,68,FALSE)</f>
        <v>0.8</v>
      </c>
      <c r="AL105" s="22">
        <f>VLOOKUP($B105,ESTIMATES!$C$18:$BS$290,69,FALSE)</f>
        <v>0.80300000000000005</v>
      </c>
      <c r="AM105">
        <f>VLOOKUP($B105,'MEDIUM VARIANT'!$C$18:$AE$290,5,FALSE)</f>
        <v>0.80100000000000005</v>
      </c>
      <c r="AN105">
        <f>VLOOKUP($B105,'MEDIUM VARIANT'!$C$18:$AE$290,6,FALSE)</f>
        <v>0.79200000000000004</v>
      </c>
      <c r="AO105">
        <f>VLOOKUP($B105,'MEDIUM VARIANT'!$C$18:$AE$290,7,FALSE)</f>
        <v>0.80100000000000005</v>
      </c>
      <c r="AP105">
        <f>VLOOKUP($B105,'MEDIUM VARIANT'!$C$18:$AE$290,8,FALSE)</f>
        <v>0.79900000000000004</v>
      </c>
      <c r="AQ105">
        <f>VLOOKUP($B105,'MEDIUM VARIANT'!$C$18:$AE$290,9,FALSE)</f>
        <v>0.80100000000000005</v>
      </c>
      <c r="AR105">
        <f>VLOOKUP($B105,'MEDIUM VARIANT'!$C$18:$AE$290,10,FALSE)</f>
        <v>0.8</v>
      </c>
      <c r="AS105">
        <f>VLOOKUP($B105,'MEDIUM VARIANT'!$C$18:$AE$290,11,FALSE)</f>
        <v>0.79900000000000004</v>
      </c>
      <c r="AT105">
        <f>VLOOKUP($B105,'MEDIUM VARIANT'!$C$18:$AE$290,12,FALSE)</f>
        <v>0.79900000000000004</v>
      </c>
      <c r="AU105">
        <f>VLOOKUP($B105,'MEDIUM VARIANT'!$C$18:$AE$290,13,FALSE)</f>
        <v>0.80700000000000005</v>
      </c>
      <c r="AV105">
        <f>VLOOKUP($B105,'MEDIUM VARIANT'!$C$18:$AE$290,14,FALSE)</f>
        <v>0.80100000000000005</v>
      </c>
      <c r="AW105">
        <f>VLOOKUP($B105,'MEDIUM VARIANT'!$C$18:$AE$290,15,FALSE)</f>
        <v>0.79800000000000004</v>
      </c>
      <c r="AX105">
        <f>VLOOKUP($B105,'MEDIUM VARIANT'!$C$18:$AE$290,16,FALSE)</f>
        <v>0.8</v>
      </c>
      <c r="AY105">
        <f>VLOOKUP($B105,'MEDIUM VARIANT'!$C$18:$AE$290,17,FALSE)</f>
        <v>0.8</v>
      </c>
      <c r="AZ105">
        <f>VLOOKUP($B105,'MEDIUM VARIANT'!$C$18:$AE$290,18,FALSE)</f>
        <v>0.79900000000000004</v>
      </c>
      <c r="BA105">
        <f>VLOOKUP($B105,'MEDIUM VARIANT'!$C$18:$AE$290,19,FALSE)</f>
        <v>0.79700000000000004</v>
      </c>
      <c r="BB105">
        <f>VLOOKUP($B105,'MEDIUM VARIANT'!$C$18:$AE$290,20,FALSE)</f>
        <v>0.80300000000000005</v>
      </c>
      <c r="BC105">
        <f>VLOOKUP($B105,'MEDIUM VARIANT'!$C$18:$AE$290,21,FALSE)</f>
        <v>0.80400000000000005</v>
      </c>
      <c r="BD105">
        <f>VLOOKUP($B105,'MEDIUM VARIANT'!$C$18:$AE$290,22,FALSE)</f>
        <v>0.8</v>
      </c>
      <c r="BE105">
        <f>VLOOKUP($B105,'MEDIUM VARIANT'!$C$18:$AE$290,23,FALSE)</f>
        <v>0.79900000000000004</v>
      </c>
      <c r="BF105">
        <f>VLOOKUP($B105,'MEDIUM VARIANT'!$C$18:$AE$290,24,FALSE)</f>
        <v>0.79500000000000004</v>
      </c>
      <c r="BG105">
        <f>VLOOKUP($B105,'MEDIUM VARIANT'!$C$18:$AE$290,25,FALSE)</f>
        <v>0.79300000000000004</v>
      </c>
      <c r="BH105">
        <f>VLOOKUP($B105,'MEDIUM VARIANT'!$C$18:$AE$290,26,FALSE)</f>
        <v>0.80400000000000005</v>
      </c>
      <c r="BI105">
        <f>VLOOKUP($B105,'MEDIUM VARIANT'!$C$18:$AE$290,27,FALSE)</f>
        <v>0.79900000000000004</v>
      </c>
      <c r="BJ105">
        <f>VLOOKUP($B105,'MEDIUM VARIANT'!$C$18:$AE$290,28,FALSE)</f>
        <v>0.80200000000000005</v>
      </c>
      <c r="BK105">
        <f>VLOOKUP($B105,'MEDIUM VARIANT'!$C$18:$AE$290,29,FALSE)</f>
        <v>0.79800000000000004</v>
      </c>
      <c r="BL105">
        <f>VLOOKUP($B105,'MEDIUM VARIANT'!$C$18:$AE$290,29,FALSE)</f>
        <v>0.79800000000000004</v>
      </c>
      <c r="BM105">
        <f>VLOOKUP($B105,'MEDIUM VARIANT'!$C$18:$AE$290,29,FALSE)</f>
        <v>0.79800000000000004</v>
      </c>
      <c r="BN105">
        <f>VLOOKUP($B105,'MEDIUM VARIANT'!$C$18:$AE$290,29,FALSE)</f>
        <v>0.79800000000000004</v>
      </c>
      <c r="BO105">
        <f>VLOOKUP($B105,'MEDIUM VARIANT'!$C$18:$AE$290,29,FALSE)</f>
        <v>0.79800000000000004</v>
      </c>
      <c r="BP105">
        <f>VLOOKUP($B105,'MEDIUM VARIANT'!$C$18:$AE$290,29,FALSE)</f>
        <v>0.79800000000000004</v>
      </c>
      <c r="BQ105">
        <f>VLOOKUP($B105,'MEDIUM VARIANT'!$C$18:$AE$290,29,FALSE)</f>
        <v>0.79800000000000004</v>
      </c>
      <c r="BR105">
        <f>VLOOKUP($B105,'MEDIUM VARIANT'!$C$18:$AE$290,29,FALSE)</f>
        <v>0.79800000000000004</v>
      </c>
      <c r="BS105">
        <f>VLOOKUP($B105,'MEDIUM VARIANT'!$C$18:$AE$290,29,FALSE)</f>
        <v>0.79800000000000004</v>
      </c>
      <c r="BT105">
        <f>VLOOKUP($B105,'MEDIUM VARIANT'!$C$18:$AE$290,29,FALSE)</f>
        <v>0.79800000000000004</v>
      </c>
      <c r="BU105">
        <f>VLOOKUP($B105,'MEDIUM VARIANT'!$C$18:$AE$290,29,FALSE)</f>
        <v>0.79800000000000004</v>
      </c>
    </row>
    <row r="106" spans="1:73" ht="11.4" x14ac:dyDescent="0.2">
      <c r="A106" t="str">
        <f>VLOOKUP(B106,Codes_ISO!A$2:C$270,3,FALSE)</f>
        <v>HN</v>
      </c>
      <c r="B106" s="3" t="s">
        <v>281</v>
      </c>
      <c r="C106" s="22">
        <f>VLOOKUP($B106,ESTIMATES!$C$18:$BS$290,34,FALSE)</f>
        <v>3678.2860000000001</v>
      </c>
      <c r="D106" s="22">
        <f>VLOOKUP($B106,ESTIMATES!$C$18:$BS$290,35,FALSE)</f>
        <v>3792.9380000000001</v>
      </c>
      <c r="E106" s="22">
        <f>VLOOKUP($B106,ESTIMATES!$C$18:$BS$290,36,FALSE)</f>
        <v>3910.6570000000002</v>
      </c>
      <c r="F106" s="22">
        <f>VLOOKUP($B106,ESTIMATES!$C$18:$BS$290,37,FALSE)</f>
        <v>4031.3490000000002</v>
      </c>
      <c r="G106" s="22">
        <f>VLOOKUP($B106,ESTIMATES!$C$18:$BS$290,38,FALSE)</f>
        <v>4154.8869999999997</v>
      </c>
      <c r="H106" s="22">
        <f>VLOOKUP($B106,ESTIMATES!$C$18:$BS$290,39,FALSE)</f>
        <v>4281.1890000000003</v>
      </c>
      <c r="I106" s="22">
        <f>VLOOKUP($B106,ESTIMATES!$C$18:$BS$290,40,FALSE)</f>
        <v>4410.1580000000004</v>
      </c>
      <c r="J106" s="22">
        <f>VLOOKUP($B106,ESTIMATES!$C$18:$BS$290,41,FALSE)</f>
        <v>4541.8040000000001</v>
      </c>
      <c r="K106" s="22">
        <f>VLOOKUP($B106,ESTIMATES!$C$18:$BS$290,42,FALSE)</f>
        <v>4676.3609999999999</v>
      </c>
      <c r="L106" s="22">
        <f>VLOOKUP($B106,ESTIMATES!$C$18:$BS$290,43,FALSE)</f>
        <v>4814.1369999999997</v>
      </c>
      <c r="M106" s="22">
        <f>VLOOKUP($B106,ESTIMATES!$C$18:$BS$290,44,FALSE)</f>
        <v>4955.3280000000004</v>
      </c>
      <c r="N106" s="22">
        <f>VLOOKUP($B106,ESTIMATES!$C$18:$BS$290,45,FALSE)</f>
        <v>5099.951</v>
      </c>
      <c r="O106" s="22">
        <f>VLOOKUP($B106,ESTIMATES!$C$18:$BS$290,46,FALSE)</f>
        <v>5247.8360000000002</v>
      </c>
      <c r="P106" s="22">
        <f>VLOOKUP($B106,ESTIMATES!$C$18:$BS$290,47,FALSE)</f>
        <v>5398.8050000000003</v>
      </c>
      <c r="Q106" s="22">
        <f>VLOOKUP($B106,ESTIMATES!$C$18:$BS$290,48,FALSE)</f>
        <v>5552.625</v>
      </c>
      <c r="R106" s="22">
        <f>VLOOKUP($B106,ESTIMATES!$C$18:$BS$290,49,FALSE)</f>
        <v>5709.0510000000004</v>
      </c>
      <c r="S106" s="22">
        <f>VLOOKUP($B106,ESTIMATES!$C$18:$BS$290,50,FALSE)</f>
        <v>5867.8490000000002</v>
      </c>
      <c r="T106" s="22">
        <f>VLOOKUP($B106,ESTIMATES!$C$18:$BS$290,51,FALSE)</f>
        <v>6028.8819999999996</v>
      </c>
      <c r="U106" s="22">
        <f>VLOOKUP($B106,ESTIMATES!$C$18:$BS$290,52,FALSE)</f>
        <v>6192.0259999999998</v>
      </c>
      <c r="V106" s="22">
        <f>VLOOKUP($B106,ESTIMATES!$C$18:$BS$290,53,FALSE)</f>
        <v>6357.2209999999995</v>
      </c>
      <c r="W106" s="22">
        <f>VLOOKUP($B106,ESTIMATES!$C$18:$BS$290,54,FALSE)</f>
        <v>6524.2830000000004</v>
      </c>
      <c r="X106" s="22">
        <f>VLOOKUP($B106,ESTIMATES!$C$18:$BS$290,55,FALSE)</f>
        <v>6693.0609999999997</v>
      </c>
      <c r="Y106" s="22">
        <f>VLOOKUP($B106,ESTIMATES!$C$18:$BS$290,56,FALSE)</f>
        <v>6863.1570000000002</v>
      </c>
      <c r="Z106" s="22">
        <f>VLOOKUP($B106,ESTIMATES!$C$18:$BS$290,57,FALSE)</f>
        <v>7033.8209999999999</v>
      </c>
      <c r="AA106" s="22">
        <f>VLOOKUP($B106,ESTIMATES!$C$18:$BS$290,58,FALSE)</f>
        <v>7204.1530000000002</v>
      </c>
      <c r="AB106" s="22">
        <f>VLOOKUP($B106,ESTIMATES!$C$18:$BS$290,59,FALSE)</f>
        <v>7373.43</v>
      </c>
      <c r="AC106" s="22">
        <f>VLOOKUP($B106,ESTIMATES!$C$18:$BS$290,60,FALSE)</f>
        <v>7541.4059999999999</v>
      </c>
      <c r="AD106" s="22">
        <f>VLOOKUP($B106,ESTIMATES!$C$18:$BS$290,61,FALSE)</f>
        <v>7707.9719999999998</v>
      </c>
      <c r="AE106" s="22">
        <f>VLOOKUP($B106,ESTIMATES!$C$18:$BS$290,62,FALSE)</f>
        <v>7872.6580000000004</v>
      </c>
      <c r="AF106" s="22">
        <f>VLOOKUP($B106,ESTIMATES!$C$18:$BS$290,63,FALSE)</f>
        <v>8035.0209999999997</v>
      </c>
      <c r="AG106" s="22">
        <f>VLOOKUP($B106,ESTIMATES!$C$18:$BS$290,64,FALSE)</f>
        <v>8194.7780000000002</v>
      </c>
      <c r="AH106" s="22">
        <f>VLOOKUP($B106,ESTIMATES!$C$18:$BS$290,65,FALSE)</f>
        <v>8351.6</v>
      </c>
      <c r="AI106" s="22">
        <f>VLOOKUP($B106,ESTIMATES!$C$18:$BS$290,66,FALSE)</f>
        <v>8505.6460000000006</v>
      </c>
      <c r="AJ106" s="22">
        <f>VLOOKUP($B106,ESTIMATES!$C$18:$BS$290,67,FALSE)</f>
        <v>8657.7849999999999</v>
      </c>
      <c r="AK106" s="22">
        <f>VLOOKUP($B106,ESTIMATES!$C$18:$BS$290,68,FALSE)</f>
        <v>8809.2160000000003</v>
      </c>
      <c r="AL106" s="22">
        <f>VLOOKUP($B106,ESTIMATES!$C$18:$BS$290,69,FALSE)</f>
        <v>8960.8289999999997</v>
      </c>
      <c r="AM106">
        <f>VLOOKUP($B106,'MEDIUM VARIANT'!$C$18:$AE$290,5,FALSE)</f>
        <v>9112.8670000000002</v>
      </c>
      <c r="AN106">
        <f>VLOOKUP($B106,'MEDIUM VARIANT'!$C$18:$AE$290,6,FALSE)</f>
        <v>9265.0669999999991</v>
      </c>
      <c r="AO106">
        <f>VLOOKUP($B106,'MEDIUM VARIANT'!$C$18:$AE$290,7,FALSE)</f>
        <v>9417.1669999999995</v>
      </c>
      <c r="AP106">
        <f>VLOOKUP($B106,'MEDIUM VARIANT'!$C$18:$AE$290,8,FALSE)</f>
        <v>9568.6880000000001</v>
      </c>
      <c r="AQ106">
        <f>VLOOKUP($B106,'MEDIUM VARIANT'!$C$18:$AE$290,9,FALSE)</f>
        <v>9719.2649999999994</v>
      </c>
      <c r="AR106">
        <f>VLOOKUP($B106,'MEDIUM VARIANT'!$C$18:$AE$290,10,FALSE)</f>
        <v>9868.8179999999993</v>
      </c>
      <c r="AS106">
        <f>VLOOKUP($B106,'MEDIUM VARIANT'!$C$18:$AE$290,11,FALSE)</f>
        <v>10017.325000000001</v>
      </c>
      <c r="AT106">
        <f>VLOOKUP($B106,'MEDIUM VARIANT'!$C$18:$AE$290,12,FALSE)</f>
        <v>10164.638999999999</v>
      </c>
      <c r="AU106">
        <f>VLOOKUP($B106,'MEDIUM VARIANT'!$C$18:$AE$290,13,FALSE)</f>
        <v>10310.545</v>
      </c>
      <c r="AV106">
        <f>VLOOKUP($B106,'MEDIUM VARIANT'!$C$18:$AE$290,14,FALSE)</f>
        <v>10454.849</v>
      </c>
      <c r="AW106">
        <f>VLOOKUP($B106,'MEDIUM VARIANT'!$C$18:$AE$290,15,FALSE)</f>
        <v>10597.424999999999</v>
      </c>
      <c r="AX106">
        <f>VLOOKUP($B106,'MEDIUM VARIANT'!$C$18:$AE$290,16,FALSE)</f>
        <v>10738.136</v>
      </c>
      <c r="AY106">
        <f>VLOOKUP($B106,'MEDIUM VARIANT'!$C$18:$AE$290,17,FALSE)</f>
        <v>10876.813</v>
      </c>
      <c r="AZ106">
        <f>VLOOKUP($B106,'MEDIUM VARIANT'!$C$18:$AE$290,18,FALSE)</f>
        <v>11013.275</v>
      </c>
      <c r="BA106">
        <f>VLOOKUP($B106,'MEDIUM VARIANT'!$C$18:$AE$290,19,FALSE)</f>
        <v>11147.351000000001</v>
      </c>
      <c r="BB106">
        <f>VLOOKUP($B106,'MEDIUM VARIANT'!$C$18:$AE$290,20,FALSE)</f>
        <v>11278.945</v>
      </c>
      <c r="BC106">
        <f>VLOOKUP($B106,'MEDIUM VARIANT'!$C$18:$AE$290,21,FALSE)</f>
        <v>11407.968000000001</v>
      </c>
      <c r="BD106">
        <f>VLOOKUP($B106,'MEDIUM VARIANT'!$C$18:$AE$290,22,FALSE)</f>
        <v>11534.322</v>
      </c>
      <c r="BE106">
        <f>VLOOKUP($B106,'MEDIUM VARIANT'!$C$18:$AE$290,23,FALSE)</f>
        <v>11657.92</v>
      </c>
      <c r="BF106">
        <f>VLOOKUP($B106,'MEDIUM VARIANT'!$C$18:$AE$290,24,FALSE)</f>
        <v>11778.686</v>
      </c>
      <c r="BG106">
        <f>VLOOKUP($B106,'MEDIUM VARIANT'!$C$18:$AE$290,25,FALSE)</f>
        <v>11896.543</v>
      </c>
      <c r="BH106">
        <f>VLOOKUP($B106,'MEDIUM VARIANT'!$C$18:$AE$290,26,FALSE)</f>
        <v>12011.468999999999</v>
      </c>
      <c r="BI106">
        <f>VLOOKUP($B106,'MEDIUM VARIANT'!$C$18:$AE$290,27,FALSE)</f>
        <v>12123.518</v>
      </c>
      <c r="BJ106">
        <f>VLOOKUP($B106,'MEDIUM VARIANT'!$C$18:$AE$290,28,FALSE)</f>
        <v>12232.808000000001</v>
      </c>
      <c r="BK106">
        <f>VLOOKUP($B106,'MEDIUM VARIANT'!$C$18:$AE$290,29,FALSE)</f>
        <v>12339.416999999999</v>
      </c>
      <c r="BL106">
        <f>VLOOKUP($B106,'MEDIUM VARIANT'!$C$18:$AE$290,29,FALSE)</f>
        <v>12339.416999999999</v>
      </c>
      <c r="BM106">
        <f>VLOOKUP($B106,'MEDIUM VARIANT'!$C$18:$AE$290,29,FALSE)</f>
        <v>12339.416999999999</v>
      </c>
      <c r="BN106">
        <f>VLOOKUP($B106,'MEDIUM VARIANT'!$C$18:$AE$290,29,FALSE)</f>
        <v>12339.416999999999</v>
      </c>
      <c r="BO106">
        <f>VLOOKUP($B106,'MEDIUM VARIANT'!$C$18:$AE$290,29,FALSE)</f>
        <v>12339.416999999999</v>
      </c>
      <c r="BP106">
        <f>VLOOKUP($B106,'MEDIUM VARIANT'!$C$18:$AE$290,29,FALSE)</f>
        <v>12339.416999999999</v>
      </c>
      <c r="BQ106">
        <f>VLOOKUP($B106,'MEDIUM VARIANT'!$C$18:$AE$290,29,FALSE)</f>
        <v>12339.416999999999</v>
      </c>
      <c r="BR106">
        <f>VLOOKUP($B106,'MEDIUM VARIANT'!$C$18:$AE$290,29,FALSE)</f>
        <v>12339.416999999999</v>
      </c>
      <c r="BS106">
        <f>VLOOKUP($B106,'MEDIUM VARIANT'!$C$18:$AE$290,29,FALSE)</f>
        <v>12339.416999999999</v>
      </c>
      <c r="BT106">
        <f>VLOOKUP($B106,'MEDIUM VARIANT'!$C$18:$AE$290,29,FALSE)</f>
        <v>12339.416999999999</v>
      </c>
      <c r="BU106">
        <f>VLOOKUP($B106,'MEDIUM VARIANT'!$C$18:$AE$290,29,FALSE)</f>
        <v>12339.416999999999</v>
      </c>
    </row>
    <row r="107" spans="1:73" ht="11.4" x14ac:dyDescent="0.2">
      <c r="A107" t="str">
        <f>VLOOKUP(B107,Codes_ISO!A$2:C$270,3,FALSE)</f>
        <v>HU</v>
      </c>
      <c r="B107" s="3" t="s">
        <v>201</v>
      </c>
      <c r="C107" s="22">
        <f>VLOOKUP($B107,ESTIMATES!$C$18:$BS$290,34,FALSE)</f>
        <v>10754.766</v>
      </c>
      <c r="D107" s="22">
        <f>VLOOKUP($B107,ESTIMATES!$C$18:$BS$290,35,FALSE)</f>
        <v>10746.963</v>
      </c>
      <c r="E107" s="22">
        <f>VLOOKUP($B107,ESTIMATES!$C$18:$BS$290,36,FALSE)</f>
        <v>10716.324000000001</v>
      </c>
      <c r="F107" s="22">
        <f>VLOOKUP($B107,ESTIMATES!$C$18:$BS$290,37,FALSE)</f>
        <v>10669.692999999999</v>
      </c>
      <c r="G107" s="22">
        <f>VLOOKUP($B107,ESTIMATES!$C$18:$BS$290,38,FALSE)</f>
        <v>10617.232</v>
      </c>
      <c r="H107" s="22">
        <f>VLOOKUP($B107,ESTIMATES!$C$18:$BS$290,39,FALSE)</f>
        <v>10566.816999999999</v>
      </c>
      <c r="I107" s="22">
        <f>VLOOKUP($B107,ESTIMATES!$C$18:$BS$290,40,FALSE)</f>
        <v>10519.786</v>
      </c>
      <c r="J107" s="22">
        <f>VLOOKUP($B107,ESTIMATES!$C$18:$BS$290,41,FALSE)</f>
        <v>10475.041999999999</v>
      </c>
      <c r="K107" s="22">
        <f>VLOOKUP($B107,ESTIMATES!$C$18:$BS$290,42,FALSE)</f>
        <v>10435.047</v>
      </c>
      <c r="L107" s="22">
        <f>VLOOKUP($B107,ESTIMATES!$C$18:$BS$290,43,FALSE)</f>
        <v>10402.126</v>
      </c>
      <c r="M107" s="22">
        <f>VLOOKUP($B107,ESTIMATES!$C$18:$BS$290,44,FALSE)</f>
        <v>10377.651</v>
      </c>
      <c r="N107" s="22">
        <f>VLOOKUP($B107,ESTIMATES!$C$18:$BS$290,45,FALSE)</f>
        <v>10363.564</v>
      </c>
      <c r="O107" s="22">
        <f>VLOOKUP($B107,ESTIMATES!$C$18:$BS$290,46,FALSE)</f>
        <v>10359.143</v>
      </c>
      <c r="P107" s="22">
        <f>VLOOKUP($B107,ESTIMATES!$C$18:$BS$290,47,FALSE)</f>
        <v>10359.589</v>
      </c>
      <c r="Q107" s="22">
        <f>VLOOKUP($B107,ESTIMATES!$C$18:$BS$290,48,FALSE)</f>
        <v>10358.121999999999</v>
      </c>
      <c r="R107" s="22">
        <f>VLOOKUP($B107,ESTIMATES!$C$18:$BS$290,49,FALSE)</f>
        <v>10349.838</v>
      </c>
      <c r="S107" s="22">
        <f>VLOOKUP($B107,ESTIMATES!$C$18:$BS$290,50,FALSE)</f>
        <v>10332.989</v>
      </c>
      <c r="T107" s="22">
        <f>VLOOKUP($B107,ESTIMATES!$C$18:$BS$290,51,FALSE)</f>
        <v>10309.022000000001</v>
      </c>
      <c r="U107" s="22">
        <f>VLOOKUP($B107,ESTIMATES!$C$18:$BS$290,52,FALSE)</f>
        <v>10280.145</v>
      </c>
      <c r="V107" s="22">
        <f>VLOOKUP($B107,ESTIMATES!$C$18:$BS$290,53,FALSE)</f>
        <v>10249.959000000001</v>
      </c>
      <c r="W107" s="22">
        <f>VLOOKUP($B107,ESTIMATES!$C$18:$BS$290,54,FALSE)</f>
        <v>10221.050999999999</v>
      </c>
      <c r="X107" s="22">
        <f>VLOOKUP($B107,ESTIMATES!$C$18:$BS$290,55,FALSE)</f>
        <v>10194.004999999999</v>
      </c>
      <c r="Y107" s="22">
        <f>VLOOKUP($B107,ESTIMATES!$C$18:$BS$290,56,FALSE)</f>
        <v>10167.871999999999</v>
      </c>
      <c r="Z107" s="22">
        <f>VLOOKUP($B107,ESTIMATES!$C$18:$BS$290,57,FALSE)</f>
        <v>10141.956</v>
      </c>
      <c r="AA107" s="22">
        <f>VLOOKUP($B107,ESTIMATES!$C$18:$BS$290,58,FALSE)</f>
        <v>10115.081</v>
      </c>
      <c r="AB107" s="22">
        <f>VLOOKUP($B107,ESTIMATES!$C$18:$BS$290,59,FALSE)</f>
        <v>10086.465</v>
      </c>
      <c r="AC107" s="22">
        <f>VLOOKUP($B107,ESTIMATES!$C$18:$BS$290,60,FALSE)</f>
        <v>10055.897000000001</v>
      </c>
      <c r="AD107" s="22">
        <f>VLOOKUP($B107,ESTIMATES!$C$18:$BS$290,61,FALSE)</f>
        <v>10023.887000000001</v>
      </c>
      <c r="AE107" s="22">
        <f>VLOOKUP($B107,ESTIMATES!$C$18:$BS$290,62,FALSE)</f>
        <v>9991.2009999999991</v>
      </c>
      <c r="AF107" s="22">
        <f>VLOOKUP($B107,ESTIMATES!$C$18:$BS$290,63,FALSE)</f>
        <v>9958.9419999999991</v>
      </c>
      <c r="AG107" s="22">
        <f>VLOOKUP($B107,ESTIMATES!$C$18:$BS$290,64,FALSE)</f>
        <v>9927.84</v>
      </c>
      <c r="AH107" s="22">
        <f>VLOOKUP($B107,ESTIMATES!$C$18:$BS$290,65,FALSE)</f>
        <v>9898.2039999999997</v>
      </c>
      <c r="AI107" s="22">
        <f>VLOOKUP($B107,ESTIMATES!$C$18:$BS$290,66,FALSE)</f>
        <v>9869.6839999999993</v>
      </c>
      <c r="AJ107" s="22">
        <f>VLOOKUP($B107,ESTIMATES!$C$18:$BS$290,67,FALSE)</f>
        <v>9841.6970000000001</v>
      </c>
      <c r="AK107" s="22">
        <f>VLOOKUP($B107,ESTIMATES!$C$18:$BS$290,68,FALSE)</f>
        <v>9813.3349999999991</v>
      </c>
      <c r="AL107" s="22">
        <f>VLOOKUP($B107,ESTIMATES!$C$18:$BS$290,69,FALSE)</f>
        <v>9783.9249999999993</v>
      </c>
      <c r="AM107">
        <f>VLOOKUP($B107,'MEDIUM VARIANT'!$C$18:$AE$290,5,FALSE)</f>
        <v>9753.2810000000009</v>
      </c>
      <c r="AN107">
        <f>VLOOKUP($B107,'MEDIUM VARIANT'!$C$18:$AE$290,6,FALSE)</f>
        <v>9721.5589999999993</v>
      </c>
      <c r="AO107">
        <f>VLOOKUP($B107,'MEDIUM VARIANT'!$C$18:$AE$290,7,FALSE)</f>
        <v>9688.8469999999998</v>
      </c>
      <c r="AP107">
        <f>VLOOKUP($B107,'MEDIUM VARIANT'!$C$18:$AE$290,8,FALSE)</f>
        <v>9655.3610000000008</v>
      </c>
      <c r="AQ107">
        <f>VLOOKUP($B107,'MEDIUM VARIANT'!$C$18:$AE$290,9,FALSE)</f>
        <v>9621.2540000000008</v>
      </c>
      <c r="AR107">
        <f>VLOOKUP($B107,'MEDIUM VARIANT'!$C$18:$AE$290,10,FALSE)</f>
        <v>9586.4830000000002</v>
      </c>
      <c r="AS107">
        <f>VLOOKUP($B107,'MEDIUM VARIANT'!$C$18:$AE$290,11,FALSE)</f>
        <v>9550.9490000000005</v>
      </c>
      <c r="AT107">
        <f>VLOOKUP($B107,'MEDIUM VARIANT'!$C$18:$AE$290,12,FALSE)</f>
        <v>9514.6180000000004</v>
      </c>
      <c r="AU107">
        <f>VLOOKUP($B107,'MEDIUM VARIANT'!$C$18:$AE$290,13,FALSE)</f>
        <v>9477.4719999999998</v>
      </c>
      <c r="AV107">
        <f>VLOOKUP($B107,'MEDIUM VARIANT'!$C$18:$AE$290,14,FALSE)</f>
        <v>9439.4650000000001</v>
      </c>
      <c r="AW107">
        <f>VLOOKUP($B107,'MEDIUM VARIANT'!$C$18:$AE$290,15,FALSE)</f>
        <v>9400.6110000000008</v>
      </c>
      <c r="AX107">
        <f>VLOOKUP($B107,'MEDIUM VARIANT'!$C$18:$AE$290,16,FALSE)</f>
        <v>9360.9110000000001</v>
      </c>
      <c r="AY107">
        <f>VLOOKUP($B107,'MEDIUM VARIANT'!$C$18:$AE$290,17,FALSE)</f>
        <v>9320.24</v>
      </c>
      <c r="AZ107">
        <f>VLOOKUP($B107,'MEDIUM VARIANT'!$C$18:$AE$290,18,FALSE)</f>
        <v>9278.4419999999991</v>
      </c>
      <c r="BA107">
        <f>VLOOKUP($B107,'MEDIUM VARIANT'!$C$18:$AE$290,19,FALSE)</f>
        <v>9235.4590000000007</v>
      </c>
      <c r="BB107">
        <f>VLOOKUP($B107,'MEDIUM VARIANT'!$C$18:$AE$290,20,FALSE)</f>
        <v>9191.2639999999992</v>
      </c>
      <c r="BC107">
        <f>VLOOKUP($B107,'MEDIUM VARIANT'!$C$18:$AE$290,21,FALSE)</f>
        <v>9145.9359999999997</v>
      </c>
      <c r="BD107">
        <f>VLOOKUP($B107,'MEDIUM VARIANT'!$C$18:$AE$290,22,FALSE)</f>
        <v>9099.5920000000006</v>
      </c>
      <c r="BE107">
        <f>VLOOKUP($B107,'MEDIUM VARIANT'!$C$18:$AE$290,23,FALSE)</f>
        <v>9052.3860000000004</v>
      </c>
      <c r="BF107">
        <f>VLOOKUP($B107,'MEDIUM VARIANT'!$C$18:$AE$290,24,FALSE)</f>
        <v>9004.4660000000003</v>
      </c>
      <c r="BG107">
        <f>VLOOKUP($B107,'MEDIUM VARIANT'!$C$18:$AE$290,25,FALSE)</f>
        <v>8955.8909999999996</v>
      </c>
      <c r="BH107">
        <f>VLOOKUP($B107,'MEDIUM VARIANT'!$C$18:$AE$290,26,FALSE)</f>
        <v>8906.7469999999994</v>
      </c>
      <c r="BI107">
        <f>VLOOKUP($B107,'MEDIUM VARIANT'!$C$18:$AE$290,27,FALSE)</f>
        <v>8857.2180000000008</v>
      </c>
      <c r="BJ107">
        <f>VLOOKUP($B107,'MEDIUM VARIANT'!$C$18:$AE$290,28,FALSE)</f>
        <v>8807.5159999999996</v>
      </c>
      <c r="BK107">
        <f>VLOOKUP($B107,'MEDIUM VARIANT'!$C$18:$AE$290,29,FALSE)</f>
        <v>8757.8459999999995</v>
      </c>
      <c r="BL107">
        <f>VLOOKUP($B107,'MEDIUM VARIANT'!$C$18:$AE$290,29,FALSE)</f>
        <v>8757.8459999999995</v>
      </c>
      <c r="BM107">
        <f>VLOOKUP($B107,'MEDIUM VARIANT'!$C$18:$AE$290,29,FALSE)</f>
        <v>8757.8459999999995</v>
      </c>
      <c r="BN107">
        <f>VLOOKUP($B107,'MEDIUM VARIANT'!$C$18:$AE$290,29,FALSE)</f>
        <v>8757.8459999999995</v>
      </c>
      <c r="BO107">
        <f>VLOOKUP($B107,'MEDIUM VARIANT'!$C$18:$AE$290,29,FALSE)</f>
        <v>8757.8459999999995</v>
      </c>
      <c r="BP107">
        <f>VLOOKUP($B107,'MEDIUM VARIANT'!$C$18:$AE$290,29,FALSE)</f>
        <v>8757.8459999999995</v>
      </c>
      <c r="BQ107">
        <f>VLOOKUP($B107,'MEDIUM VARIANT'!$C$18:$AE$290,29,FALSE)</f>
        <v>8757.8459999999995</v>
      </c>
      <c r="BR107">
        <f>VLOOKUP($B107,'MEDIUM VARIANT'!$C$18:$AE$290,29,FALSE)</f>
        <v>8757.8459999999995</v>
      </c>
      <c r="BS107">
        <f>VLOOKUP($B107,'MEDIUM VARIANT'!$C$18:$AE$290,29,FALSE)</f>
        <v>8757.8459999999995</v>
      </c>
      <c r="BT107">
        <f>VLOOKUP($B107,'MEDIUM VARIANT'!$C$18:$AE$290,29,FALSE)</f>
        <v>8757.8459999999995</v>
      </c>
      <c r="BU107">
        <f>VLOOKUP($B107,'MEDIUM VARIANT'!$C$18:$AE$290,29,FALSE)</f>
        <v>8757.8459999999995</v>
      </c>
    </row>
    <row r="108" spans="1:73" ht="11.4" x14ac:dyDescent="0.2">
      <c r="A108" t="str">
        <f>VLOOKUP(B108,Codes_ISO!A$2:C$270,3,FALSE)</f>
        <v>IS</v>
      </c>
      <c r="B108" s="3" t="s">
        <v>214</v>
      </c>
      <c r="C108" s="22">
        <f>VLOOKUP($B108,ESTIMATES!$C$18:$BS$290,34,FALSE)</f>
        <v>228.262</v>
      </c>
      <c r="D108" s="22">
        <f>VLOOKUP($B108,ESTIMATES!$C$18:$BS$290,35,FALSE)</f>
        <v>230.66399999999999</v>
      </c>
      <c r="E108" s="22">
        <f>VLOOKUP($B108,ESTIMATES!$C$18:$BS$290,36,FALSE)</f>
        <v>233.26900000000001</v>
      </c>
      <c r="F108" s="22">
        <f>VLOOKUP($B108,ESTIMATES!$C$18:$BS$290,37,FALSE)</f>
        <v>236.01900000000001</v>
      </c>
      <c r="G108" s="22">
        <f>VLOOKUP($B108,ESTIMATES!$C$18:$BS$290,38,FALSE)</f>
        <v>238.80799999999999</v>
      </c>
      <c r="H108" s="22">
        <f>VLOOKUP($B108,ESTIMATES!$C$18:$BS$290,39,FALSE)</f>
        <v>241.58199999999999</v>
      </c>
      <c r="I108" s="22">
        <f>VLOOKUP($B108,ESTIMATES!$C$18:$BS$290,40,FALSE)</f>
        <v>244.33099999999999</v>
      </c>
      <c r="J108" s="22">
        <f>VLOOKUP($B108,ESTIMATES!$C$18:$BS$290,41,FALSE)</f>
        <v>247.05600000000001</v>
      </c>
      <c r="K108" s="22">
        <f>VLOOKUP($B108,ESTIMATES!$C$18:$BS$290,42,FALSE)</f>
        <v>249.756</v>
      </c>
      <c r="L108" s="22">
        <f>VLOOKUP($B108,ESTIMATES!$C$18:$BS$290,43,FALSE)</f>
        <v>252.41300000000001</v>
      </c>
      <c r="M108" s="22">
        <f>VLOOKUP($B108,ESTIMATES!$C$18:$BS$290,44,FALSE)</f>
        <v>255.04300000000001</v>
      </c>
      <c r="N108" s="22">
        <f>VLOOKUP($B108,ESTIMATES!$C$18:$BS$290,45,FALSE)</f>
        <v>257.62400000000002</v>
      </c>
      <c r="O108" s="22">
        <f>VLOOKUP($B108,ESTIMATES!$C$18:$BS$290,46,FALSE)</f>
        <v>260.15100000000001</v>
      </c>
      <c r="P108" s="22">
        <f>VLOOKUP($B108,ESTIMATES!$C$18:$BS$290,47,FALSE)</f>
        <v>262.65600000000001</v>
      </c>
      <c r="Q108" s="22">
        <f>VLOOKUP($B108,ESTIMATES!$C$18:$BS$290,48,FALSE)</f>
        <v>265.13799999999998</v>
      </c>
      <c r="R108" s="22">
        <f>VLOOKUP($B108,ESTIMATES!$C$18:$BS$290,49,FALSE)</f>
        <v>267.62900000000002</v>
      </c>
      <c r="S108" s="22">
        <f>VLOOKUP($B108,ESTIMATES!$C$18:$BS$290,50,FALSE)</f>
        <v>270.14999999999998</v>
      </c>
      <c r="T108" s="22">
        <f>VLOOKUP($B108,ESTIMATES!$C$18:$BS$290,51,FALSE)</f>
        <v>272.709</v>
      </c>
      <c r="U108" s="22">
        <f>VLOOKUP($B108,ESTIMATES!$C$18:$BS$290,52,FALSE)</f>
        <v>275.29599999999999</v>
      </c>
      <c r="V108" s="22">
        <f>VLOOKUP($B108,ESTIMATES!$C$18:$BS$290,53,FALSE)</f>
        <v>277.87</v>
      </c>
      <c r="W108" s="22">
        <f>VLOOKUP($B108,ESTIMATES!$C$18:$BS$290,54,FALSE)</f>
        <v>280.435</v>
      </c>
      <c r="X108" s="22">
        <f>VLOOKUP($B108,ESTIMATES!$C$18:$BS$290,55,FALSE)</f>
        <v>282.90699999999998</v>
      </c>
      <c r="Y108" s="22">
        <f>VLOOKUP($B108,ESTIMATES!$C$18:$BS$290,56,FALSE)</f>
        <v>285.32900000000001</v>
      </c>
      <c r="Z108" s="22">
        <f>VLOOKUP($B108,ESTIMATES!$C$18:$BS$290,57,FALSE)</f>
        <v>287.952</v>
      </c>
      <c r="AA108" s="22">
        <f>VLOOKUP($B108,ESTIMATES!$C$18:$BS$290,58,FALSE)</f>
        <v>291.10399999999998</v>
      </c>
      <c r="AB108" s="22">
        <f>VLOOKUP($B108,ESTIMATES!$C$18:$BS$290,59,FALSE)</f>
        <v>294.97899999999998</v>
      </c>
      <c r="AC108" s="22">
        <f>VLOOKUP($B108,ESTIMATES!$C$18:$BS$290,60,FALSE)</f>
        <v>299.72800000000001</v>
      </c>
      <c r="AD108" s="22">
        <f>VLOOKUP($B108,ESTIMATES!$C$18:$BS$290,61,FALSE)</f>
        <v>305.2</v>
      </c>
      <c r="AE108" s="22">
        <f>VLOOKUP($B108,ESTIMATES!$C$18:$BS$290,62,FALSE)</f>
        <v>310.88400000000001</v>
      </c>
      <c r="AF108" s="22">
        <f>VLOOKUP($B108,ESTIMATES!$C$18:$BS$290,63,FALSE)</f>
        <v>316.08600000000001</v>
      </c>
      <c r="AG108" s="22">
        <f>VLOOKUP($B108,ESTIMATES!$C$18:$BS$290,64,FALSE)</f>
        <v>320.32799999999997</v>
      </c>
      <c r="AH108" s="22">
        <f>VLOOKUP($B108,ESTIMATES!$C$18:$BS$290,65,FALSE)</f>
        <v>323.41800000000001</v>
      </c>
      <c r="AI108" s="22">
        <f>VLOOKUP($B108,ESTIMATES!$C$18:$BS$290,66,FALSE)</f>
        <v>325.52600000000001</v>
      </c>
      <c r="AJ108" s="22">
        <f>VLOOKUP($B108,ESTIMATES!$C$18:$BS$290,67,FALSE)</f>
        <v>327.029</v>
      </c>
      <c r="AK108" s="22">
        <f>VLOOKUP($B108,ESTIMATES!$C$18:$BS$290,68,FALSE)</f>
        <v>328.459</v>
      </c>
      <c r="AL108" s="22">
        <f>VLOOKUP($B108,ESTIMATES!$C$18:$BS$290,69,FALSE)</f>
        <v>330.24299999999999</v>
      </c>
      <c r="AM108">
        <f>VLOOKUP($B108,'MEDIUM VARIANT'!$C$18:$AE$290,5,FALSE)</f>
        <v>332.47399999999999</v>
      </c>
      <c r="AN108">
        <f>VLOOKUP($B108,'MEDIUM VARIANT'!$C$18:$AE$290,6,FALSE)</f>
        <v>335.02499999999998</v>
      </c>
      <c r="AO108">
        <f>VLOOKUP($B108,'MEDIUM VARIANT'!$C$18:$AE$290,7,FALSE)</f>
        <v>337.78</v>
      </c>
      <c r="AP108">
        <f>VLOOKUP($B108,'MEDIUM VARIANT'!$C$18:$AE$290,8,FALSE)</f>
        <v>340.56599999999997</v>
      </c>
      <c r="AQ108">
        <f>VLOOKUP($B108,'MEDIUM VARIANT'!$C$18:$AE$290,9,FALSE)</f>
        <v>343.22800000000001</v>
      </c>
      <c r="AR108">
        <f>VLOOKUP($B108,'MEDIUM VARIANT'!$C$18:$AE$290,10,FALSE)</f>
        <v>345.76400000000001</v>
      </c>
      <c r="AS108">
        <f>VLOOKUP($B108,'MEDIUM VARIANT'!$C$18:$AE$290,11,FALSE)</f>
        <v>348.21800000000002</v>
      </c>
      <c r="AT108">
        <f>VLOOKUP($B108,'MEDIUM VARIANT'!$C$18:$AE$290,12,FALSE)</f>
        <v>350.59699999999998</v>
      </c>
      <c r="AU108">
        <f>VLOOKUP($B108,'MEDIUM VARIANT'!$C$18:$AE$290,13,FALSE)</f>
        <v>352.91</v>
      </c>
      <c r="AV108">
        <f>VLOOKUP($B108,'MEDIUM VARIANT'!$C$18:$AE$290,14,FALSE)</f>
        <v>355.18400000000003</v>
      </c>
      <c r="AW108">
        <f>VLOOKUP($B108,'MEDIUM VARIANT'!$C$18:$AE$290,15,FALSE)</f>
        <v>357.41</v>
      </c>
      <c r="AX108">
        <f>VLOOKUP($B108,'MEDIUM VARIANT'!$C$18:$AE$290,16,FALSE)</f>
        <v>359.57299999999998</v>
      </c>
      <c r="AY108">
        <f>VLOOKUP($B108,'MEDIUM VARIANT'!$C$18:$AE$290,17,FALSE)</f>
        <v>361.66199999999998</v>
      </c>
      <c r="AZ108">
        <f>VLOOKUP($B108,'MEDIUM VARIANT'!$C$18:$AE$290,18,FALSE)</f>
        <v>363.69200000000001</v>
      </c>
      <c r="BA108">
        <f>VLOOKUP($B108,'MEDIUM VARIANT'!$C$18:$AE$290,19,FALSE)</f>
        <v>365.64600000000002</v>
      </c>
      <c r="BB108">
        <f>VLOOKUP($B108,'MEDIUM VARIANT'!$C$18:$AE$290,20,FALSE)</f>
        <v>367.52100000000002</v>
      </c>
      <c r="BC108">
        <f>VLOOKUP($B108,'MEDIUM VARIANT'!$C$18:$AE$290,21,FALSE)</f>
        <v>369.32499999999999</v>
      </c>
      <c r="BD108">
        <f>VLOOKUP($B108,'MEDIUM VARIANT'!$C$18:$AE$290,22,FALSE)</f>
        <v>371.06</v>
      </c>
      <c r="BE108">
        <f>VLOOKUP($B108,'MEDIUM VARIANT'!$C$18:$AE$290,23,FALSE)</f>
        <v>372.71600000000001</v>
      </c>
      <c r="BF108">
        <f>VLOOKUP($B108,'MEDIUM VARIANT'!$C$18:$AE$290,24,FALSE)</f>
        <v>374.29700000000003</v>
      </c>
      <c r="BG108">
        <f>VLOOKUP($B108,'MEDIUM VARIANT'!$C$18:$AE$290,25,FALSE)</f>
        <v>375.80900000000003</v>
      </c>
      <c r="BH108">
        <f>VLOOKUP($B108,'MEDIUM VARIANT'!$C$18:$AE$290,26,FALSE)</f>
        <v>377.255</v>
      </c>
      <c r="BI108">
        <f>VLOOKUP($B108,'MEDIUM VARIANT'!$C$18:$AE$290,27,FALSE)</f>
        <v>378.61599999999999</v>
      </c>
      <c r="BJ108">
        <f>VLOOKUP($B108,'MEDIUM VARIANT'!$C$18:$AE$290,28,FALSE)</f>
        <v>379.91899999999998</v>
      </c>
      <c r="BK108">
        <f>VLOOKUP($B108,'MEDIUM VARIANT'!$C$18:$AE$290,29,FALSE)</f>
        <v>381.15100000000001</v>
      </c>
      <c r="BL108">
        <f>VLOOKUP($B108,'MEDIUM VARIANT'!$C$18:$AE$290,29,FALSE)</f>
        <v>381.15100000000001</v>
      </c>
      <c r="BM108">
        <f>VLOOKUP($B108,'MEDIUM VARIANT'!$C$18:$AE$290,29,FALSE)</f>
        <v>381.15100000000001</v>
      </c>
      <c r="BN108">
        <f>VLOOKUP($B108,'MEDIUM VARIANT'!$C$18:$AE$290,29,FALSE)</f>
        <v>381.15100000000001</v>
      </c>
      <c r="BO108">
        <f>VLOOKUP($B108,'MEDIUM VARIANT'!$C$18:$AE$290,29,FALSE)</f>
        <v>381.15100000000001</v>
      </c>
      <c r="BP108">
        <f>VLOOKUP($B108,'MEDIUM VARIANT'!$C$18:$AE$290,29,FALSE)</f>
        <v>381.15100000000001</v>
      </c>
      <c r="BQ108">
        <f>VLOOKUP($B108,'MEDIUM VARIANT'!$C$18:$AE$290,29,FALSE)</f>
        <v>381.15100000000001</v>
      </c>
      <c r="BR108">
        <f>VLOOKUP($B108,'MEDIUM VARIANT'!$C$18:$AE$290,29,FALSE)</f>
        <v>381.15100000000001</v>
      </c>
      <c r="BS108">
        <f>VLOOKUP($B108,'MEDIUM VARIANT'!$C$18:$AE$290,29,FALSE)</f>
        <v>381.15100000000001</v>
      </c>
      <c r="BT108">
        <f>VLOOKUP($B108,'MEDIUM VARIANT'!$C$18:$AE$290,29,FALSE)</f>
        <v>381.15100000000001</v>
      </c>
      <c r="BU108">
        <f>VLOOKUP($B108,'MEDIUM VARIANT'!$C$18:$AE$290,29,FALSE)</f>
        <v>381.15100000000001</v>
      </c>
    </row>
    <row r="109" spans="1:73" ht="11.4" x14ac:dyDescent="0.2">
      <c r="A109" t="str">
        <f>VLOOKUP(B109,Codes_ISO!A$2:C$270,3,FALSE)</f>
        <v>IN</v>
      </c>
      <c r="B109" s="3" t="s">
        <v>160</v>
      </c>
      <c r="C109" s="22">
        <f>VLOOKUP($B109,ESTIMATES!$C$18:$BS$290,34,FALSE)</f>
        <v>696783.51699999999</v>
      </c>
      <c r="D109" s="22">
        <f>VLOOKUP($B109,ESTIMATES!$C$18:$BS$290,35,FALSE)</f>
        <v>713118.03200000001</v>
      </c>
      <c r="E109" s="22">
        <f>VLOOKUP($B109,ESTIMATES!$C$18:$BS$290,36,FALSE)</f>
        <v>729868.01300000004</v>
      </c>
      <c r="F109" s="22">
        <f>VLOOKUP($B109,ESTIMATES!$C$18:$BS$290,37,FALSE)</f>
        <v>746949.06700000004</v>
      </c>
      <c r="G109" s="22">
        <f>VLOOKUP($B109,ESTIMATES!$C$18:$BS$290,38,FALSE)</f>
        <v>764245.20200000005</v>
      </c>
      <c r="H109" s="22">
        <f>VLOOKUP($B109,ESTIMATES!$C$18:$BS$290,39,FALSE)</f>
        <v>781666.67099999997</v>
      </c>
      <c r="I109" s="22">
        <f>VLOOKUP($B109,ESTIMATES!$C$18:$BS$290,40,FALSE)</f>
        <v>799181.43599999999</v>
      </c>
      <c r="J109" s="22">
        <f>VLOOKUP($B109,ESTIMATES!$C$18:$BS$290,41,FALSE)</f>
        <v>816792.74100000004</v>
      </c>
      <c r="K109" s="22">
        <f>VLOOKUP($B109,ESTIMATES!$C$18:$BS$290,42,FALSE)</f>
        <v>834489.32200000004</v>
      </c>
      <c r="L109" s="22">
        <f>VLOOKUP($B109,ESTIMATES!$C$18:$BS$290,43,FALSE)</f>
        <v>852270.03399999999</v>
      </c>
      <c r="M109" s="22">
        <f>VLOOKUP($B109,ESTIMATES!$C$18:$BS$290,44,FALSE)</f>
        <v>870133.48</v>
      </c>
      <c r="N109" s="22">
        <f>VLOOKUP($B109,ESTIMATES!$C$18:$BS$290,45,FALSE)</f>
        <v>888054.875</v>
      </c>
      <c r="O109" s="22">
        <f>VLOOKUP($B109,ESTIMATES!$C$18:$BS$290,46,FALSE)</f>
        <v>906021.10600000003</v>
      </c>
      <c r="P109" s="22">
        <f>VLOOKUP($B109,ESTIMATES!$C$18:$BS$290,47,FALSE)</f>
        <v>924057.81700000004</v>
      </c>
      <c r="Q109" s="22">
        <f>VLOOKUP($B109,ESTIMATES!$C$18:$BS$290,48,FALSE)</f>
        <v>942204.24899999995</v>
      </c>
      <c r="R109" s="22">
        <f>VLOOKUP($B109,ESTIMATES!$C$18:$BS$290,49,FALSE)</f>
        <v>960482.79500000004</v>
      </c>
      <c r="S109" s="22">
        <f>VLOOKUP($B109,ESTIMATES!$C$18:$BS$290,50,FALSE)</f>
        <v>978893.21699999995</v>
      </c>
      <c r="T109" s="22">
        <f>VLOOKUP($B109,ESTIMATES!$C$18:$BS$290,51,FALSE)</f>
        <v>997405.31799999997</v>
      </c>
      <c r="U109" s="22">
        <f>VLOOKUP($B109,ESTIMATES!$C$18:$BS$290,52,FALSE)</f>
        <v>1015974.042</v>
      </c>
      <c r="V109" s="22">
        <f>VLOOKUP($B109,ESTIMATES!$C$18:$BS$290,53,FALSE)</f>
        <v>1034539.214</v>
      </c>
      <c r="W109" s="22">
        <f>VLOOKUP($B109,ESTIMATES!$C$18:$BS$290,54,FALSE)</f>
        <v>1053050.912</v>
      </c>
      <c r="X109" s="22">
        <f>VLOOKUP($B109,ESTIMATES!$C$18:$BS$290,55,FALSE)</f>
        <v>1071477.855</v>
      </c>
      <c r="Y109" s="22">
        <f>VLOOKUP($B109,ESTIMATES!$C$18:$BS$290,56,FALSE)</f>
        <v>1089807.112</v>
      </c>
      <c r="Z109" s="22">
        <f>VLOOKUP($B109,ESTIMATES!$C$18:$BS$290,57,FALSE)</f>
        <v>1108027.848</v>
      </c>
      <c r="AA109" s="22">
        <f>VLOOKUP($B109,ESTIMATES!$C$18:$BS$290,58,FALSE)</f>
        <v>1126135.777</v>
      </c>
      <c r="AB109" s="22">
        <f>VLOOKUP($B109,ESTIMATES!$C$18:$BS$290,59,FALSE)</f>
        <v>1144118.6740000001</v>
      </c>
      <c r="AC109" s="22">
        <f>VLOOKUP($B109,ESTIMATES!$C$18:$BS$290,60,FALSE)</f>
        <v>1161977.719</v>
      </c>
      <c r="AD109" s="22">
        <f>VLOOKUP($B109,ESTIMATES!$C$18:$BS$290,61,FALSE)</f>
        <v>1179681.2390000001</v>
      </c>
      <c r="AE109" s="22">
        <f>VLOOKUP($B109,ESTIMATES!$C$18:$BS$290,62,FALSE)</f>
        <v>1197146.906</v>
      </c>
      <c r="AF109" s="22">
        <f>VLOOKUP($B109,ESTIMATES!$C$18:$BS$290,63,FALSE)</f>
        <v>1214270.132</v>
      </c>
      <c r="AG109" s="22">
        <f>VLOOKUP($B109,ESTIMATES!$C$18:$BS$290,64,FALSE)</f>
        <v>1230980.6910000001</v>
      </c>
      <c r="AH109" s="22">
        <f>VLOOKUP($B109,ESTIMATES!$C$18:$BS$290,65,FALSE)</f>
        <v>1247236.0290000001</v>
      </c>
      <c r="AI109" s="22">
        <f>VLOOKUP($B109,ESTIMATES!$C$18:$BS$290,66,FALSE)</f>
        <v>1263065.852</v>
      </c>
      <c r="AJ109" s="22">
        <f>VLOOKUP($B109,ESTIMATES!$C$18:$BS$290,67,FALSE)</f>
        <v>1278562.2069999999</v>
      </c>
      <c r="AK109" s="22">
        <f>VLOOKUP($B109,ESTIMATES!$C$18:$BS$290,68,FALSE)</f>
        <v>1293859.294</v>
      </c>
      <c r="AL109" s="22">
        <f>VLOOKUP($B109,ESTIMATES!$C$18:$BS$290,69,FALSE)</f>
        <v>1309053.98</v>
      </c>
      <c r="AM109">
        <f>VLOOKUP($B109,'MEDIUM VARIANT'!$C$18:$AE$290,5,FALSE)</f>
        <v>1324171.3540000001</v>
      </c>
      <c r="AN109">
        <f>VLOOKUP($B109,'MEDIUM VARIANT'!$C$18:$AE$290,6,FALSE)</f>
        <v>1339180.1270000001</v>
      </c>
      <c r="AO109">
        <f>VLOOKUP($B109,'MEDIUM VARIANT'!$C$18:$AE$290,7,FALSE)</f>
        <v>1354051.8540000001</v>
      </c>
      <c r="AP109">
        <f>VLOOKUP($B109,'MEDIUM VARIANT'!$C$18:$AE$290,8,FALSE)</f>
        <v>1368737.513</v>
      </c>
      <c r="AQ109">
        <f>VLOOKUP($B109,'MEDIUM VARIANT'!$C$18:$AE$290,9,FALSE)</f>
        <v>1383197.753</v>
      </c>
      <c r="AR109">
        <f>VLOOKUP($B109,'MEDIUM VARIANT'!$C$18:$AE$290,10,FALSE)</f>
        <v>1397423.0090000001</v>
      </c>
      <c r="AS109">
        <f>VLOOKUP($B109,'MEDIUM VARIANT'!$C$18:$AE$290,11,FALSE)</f>
        <v>1411415.2960000001</v>
      </c>
      <c r="AT109">
        <f>VLOOKUP($B109,'MEDIUM VARIANT'!$C$18:$AE$290,12,FALSE)</f>
        <v>1425158.4809999999</v>
      </c>
      <c r="AU109">
        <f>VLOOKUP($B109,'MEDIUM VARIANT'!$C$18:$AE$290,13,FALSE)</f>
        <v>1438635.3670000001</v>
      </c>
      <c r="AV109">
        <f>VLOOKUP($B109,'MEDIUM VARIANT'!$C$18:$AE$290,14,FALSE)</f>
        <v>1451829.004</v>
      </c>
      <c r="AW109">
        <f>VLOOKUP($B109,'MEDIUM VARIANT'!$C$18:$AE$290,15,FALSE)</f>
        <v>1464726.0989999999</v>
      </c>
      <c r="AX109">
        <f>VLOOKUP($B109,'MEDIUM VARIANT'!$C$18:$AE$290,16,FALSE)</f>
        <v>1477311.59</v>
      </c>
      <c r="AY109">
        <f>VLOOKUP($B109,'MEDIUM VARIANT'!$C$18:$AE$290,17,FALSE)</f>
        <v>1489564.612</v>
      </c>
      <c r="AZ109">
        <f>VLOOKUP($B109,'MEDIUM VARIANT'!$C$18:$AE$290,18,FALSE)</f>
        <v>1501462.3740000001</v>
      </c>
      <c r="BA109">
        <f>VLOOKUP($B109,'MEDIUM VARIANT'!$C$18:$AE$290,19,FALSE)</f>
        <v>1512985.2069999999</v>
      </c>
      <c r="BB109">
        <f>VLOOKUP($B109,'MEDIUM VARIANT'!$C$18:$AE$290,20,FALSE)</f>
        <v>1524123.804</v>
      </c>
      <c r="BC109">
        <f>VLOOKUP($B109,'MEDIUM VARIANT'!$C$18:$AE$290,21,FALSE)</f>
        <v>1534869.1740000001</v>
      </c>
      <c r="BD109">
        <f>VLOOKUP($B109,'MEDIUM VARIANT'!$C$18:$AE$290,22,FALSE)</f>
        <v>1545203.584</v>
      </c>
      <c r="BE109">
        <f>VLOOKUP($B109,'MEDIUM VARIANT'!$C$18:$AE$290,23,FALSE)</f>
        <v>1555108.108</v>
      </c>
      <c r="BF109">
        <f>VLOOKUP($B109,'MEDIUM VARIANT'!$C$18:$AE$290,24,FALSE)</f>
        <v>1564570.223</v>
      </c>
      <c r="BG109">
        <f>VLOOKUP($B109,'MEDIUM VARIANT'!$C$18:$AE$290,25,FALSE)</f>
        <v>1573581.733</v>
      </c>
      <c r="BH109">
        <f>VLOOKUP($B109,'MEDIUM VARIANT'!$C$18:$AE$290,26,FALSE)</f>
        <v>1582146.821</v>
      </c>
      <c r="BI109">
        <f>VLOOKUP($B109,'MEDIUM VARIANT'!$C$18:$AE$290,27,FALSE)</f>
        <v>1590281.8870000001</v>
      </c>
      <c r="BJ109">
        <f>VLOOKUP($B109,'MEDIUM VARIANT'!$C$18:$AE$290,28,FALSE)</f>
        <v>1598011.486</v>
      </c>
      <c r="BK109">
        <f>VLOOKUP($B109,'MEDIUM VARIANT'!$C$18:$AE$290,29,FALSE)</f>
        <v>1605355.574</v>
      </c>
      <c r="BL109">
        <f>VLOOKUP($B109,'MEDIUM VARIANT'!$C$18:$AE$290,29,FALSE)</f>
        <v>1605355.574</v>
      </c>
      <c r="BM109">
        <f>VLOOKUP($B109,'MEDIUM VARIANT'!$C$18:$AE$290,29,FALSE)</f>
        <v>1605355.574</v>
      </c>
      <c r="BN109">
        <f>VLOOKUP($B109,'MEDIUM VARIANT'!$C$18:$AE$290,29,FALSE)</f>
        <v>1605355.574</v>
      </c>
      <c r="BO109">
        <f>VLOOKUP($B109,'MEDIUM VARIANT'!$C$18:$AE$290,29,FALSE)</f>
        <v>1605355.574</v>
      </c>
      <c r="BP109">
        <f>VLOOKUP($B109,'MEDIUM VARIANT'!$C$18:$AE$290,29,FALSE)</f>
        <v>1605355.574</v>
      </c>
      <c r="BQ109">
        <f>VLOOKUP($B109,'MEDIUM VARIANT'!$C$18:$AE$290,29,FALSE)</f>
        <v>1605355.574</v>
      </c>
      <c r="BR109">
        <f>VLOOKUP($B109,'MEDIUM VARIANT'!$C$18:$AE$290,29,FALSE)</f>
        <v>1605355.574</v>
      </c>
      <c r="BS109">
        <f>VLOOKUP($B109,'MEDIUM VARIANT'!$C$18:$AE$290,29,FALSE)</f>
        <v>1605355.574</v>
      </c>
      <c r="BT109">
        <f>VLOOKUP($B109,'MEDIUM VARIANT'!$C$18:$AE$290,29,FALSE)</f>
        <v>1605355.574</v>
      </c>
      <c r="BU109">
        <f>VLOOKUP($B109,'MEDIUM VARIANT'!$C$18:$AE$290,29,FALSE)</f>
        <v>1605355.574</v>
      </c>
    </row>
    <row r="110" spans="1:73" ht="11.4" x14ac:dyDescent="0.2">
      <c r="A110" t="str">
        <f>VLOOKUP(B110,Codes_ISO!A$2:C$270,3,FALSE)</f>
        <v>ID</v>
      </c>
      <c r="B110" s="3" t="s">
        <v>169</v>
      </c>
      <c r="C110" s="22">
        <f>VLOOKUP($B110,ESTIMATES!$C$18:$BS$290,34,FALSE)</f>
        <v>147490.36499999999</v>
      </c>
      <c r="D110" s="22">
        <f>VLOOKUP($B110,ESTIMATES!$C$18:$BS$290,35,FALSE)</f>
        <v>150978.84</v>
      </c>
      <c r="E110" s="22">
        <f>VLOOKUP($B110,ESTIMATES!$C$18:$BS$290,36,FALSE)</f>
        <v>154506.26500000001</v>
      </c>
      <c r="F110" s="22">
        <f>VLOOKUP($B110,ESTIMATES!$C$18:$BS$290,37,FALSE)</f>
        <v>158044.34299999999</v>
      </c>
      <c r="G110" s="22">
        <f>VLOOKUP($B110,ESTIMATES!$C$18:$BS$290,38,FALSE)</f>
        <v>161555.58300000001</v>
      </c>
      <c r="H110" s="22">
        <f>VLOOKUP($B110,ESTIMATES!$C$18:$BS$290,39,FALSE)</f>
        <v>165012.196</v>
      </c>
      <c r="I110" s="22">
        <f>VLOOKUP($B110,ESTIMATES!$C$18:$BS$290,40,FALSE)</f>
        <v>168402.02499999999</v>
      </c>
      <c r="J110" s="22">
        <f>VLOOKUP($B110,ESTIMATES!$C$18:$BS$290,41,FALSE)</f>
        <v>171728.91699999999</v>
      </c>
      <c r="K110" s="22">
        <f>VLOOKUP($B110,ESTIMATES!$C$18:$BS$290,42,FALSE)</f>
        <v>175000.916</v>
      </c>
      <c r="L110" s="22">
        <f>VLOOKUP($B110,ESTIMATES!$C$18:$BS$290,43,FALSE)</f>
        <v>178233.223</v>
      </c>
      <c r="M110" s="22">
        <f>VLOOKUP($B110,ESTIMATES!$C$18:$BS$290,44,FALSE)</f>
        <v>181436.821</v>
      </c>
      <c r="N110" s="22">
        <f>VLOOKUP($B110,ESTIMATES!$C$18:$BS$290,45,FALSE)</f>
        <v>184615.97899999999</v>
      </c>
      <c r="O110" s="22">
        <f>VLOOKUP($B110,ESTIMATES!$C$18:$BS$290,46,FALSE)</f>
        <v>187766.08600000001</v>
      </c>
      <c r="P110" s="22">
        <f>VLOOKUP($B110,ESTIMATES!$C$18:$BS$290,47,FALSE)</f>
        <v>190879.52299999999</v>
      </c>
      <c r="Q110" s="22">
        <f>VLOOKUP($B110,ESTIMATES!$C$18:$BS$290,48,FALSE)</f>
        <v>193945.272</v>
      </c>
      <c r="R110" s="22">
        <f>VLOOKUP($B110,ESTIMATES!$C$18:$BS$290,49,FALSE)</f>
        <v>196957.84899999999</v>
      </c>
      <c r="S110" s="22">
        <f>VLOOKUP($B110,ESTIMATES!$C$18:$BS$290,50,FALSE)</f>
        <v>199914.83100000001</v>
      </c>
      <c r="T110" s="22">
        <f>VLOOKUP($B110,ESTIMATES!$C$18:$BS$290,51,FALSE)</f>
        <v>202826.465</v>
      </c>
      <c r="U110" s="22">
        <f>VLOOKUP($B110,ESTIMATES!$C$18:$BS$290,52,FALSE)</f>
        <v>205715.54399999999</v>
      </c>
      <c r="V110" s="22">
        <f>VLOOKUP($B110,ESTIMATES!$C$18:$BS$290,53,FALSE)</f>
        <v>208612.55600000001</v>
      </c>
      <c r="W110" s="22">
        <f>VLOOKUP($B110,ESTIMATES!$C$18:$BS$290,54,FALSE)</f>
        <v>211540.429</v>
      </c>
      <c r="X110" s="22">
        <f>VLOOKUP($B110,ESTIMATES!$C$18:$BS$290,55,FALSE)</f>
        <v>214506.50200000001</v>
      </c>
      <c r="Y110" s="22">
        <f>VLOOKUP($B110,ESTIMATES!$C$18:$BS$290,56,FALSE)</f>
        <v>217508.05900000001</v>
      </c>
      <c r="Z110" s="22">
        <f>VLOOKUP($B110,ESTIMATES!$C$18:$BS$290,57,FALSE)</f>
        <v>220545.21400000001</v>
      </c>
      <c r="AA110" s="22">
        <f>VLOOKUP($B110,ESTIMATES!$C$18:$BS$290,58,FALSE)</f>
        <v>223614.649</v>
      </c>
      <c r="AB110" s="22">
        <f>VLOOKUP($B110,ESTIMATES!$C$18:$BS$290,59,FALSE)</f>
        <v>226712.73</v>
      </c>
      <c r="AC110" s="22">
        <f>VLOOKUP($B110,ESTIMATES!$C$18:$BS$290,60,FALSE)</f>
        <v>229838.20199999999</v>
      </c>
      <c r="AD110" s="22">
        <f>VLOOKUP($B110,ESTIMATES!$C$18:$BS$290,61,FALSE)</f>
        <v>232989.141</v>
      </c>
      <c r="AE110" s="22">
        <f>VLOOKUP($B110,ESTIMATES!$C$18:$BS$290,62,FALSE)</f>
        <v>236159.27600000001</v>
      </c>
      <c r="AF110" s="22">
        <f>VLOOKUP($B110,ESTIMATES!$C$18:$BS$290,63,FALSE)</f>
        <v>239340.478</v>
      </c>
      <c r="AG110" s="22">
        <f>VLOOKUP($B110,ESTIMATES!$C$18:$BS$290,64,FALSE)</f>
        <v>242524.12299999999</v>
      </c>
      <c r="AH110" s="22">
        <f>VLOOKUP($B110,ESTIMATES!$C$18:$BS$290,65,FALSE)</f>
        <v>245707.511</v>
      </c>
      <c r="AI110" s="22">
        <f>VLOOKUP($B110,ESTIMATES!$C$18:$BS$290,66,FALSE)</f>
        <v>248883.23199999999</v>
      </c>
      <c r="AJ110" s="22">
        <f>VLOOKUP($B110,ESTIMATES!$C$18:$BS$290,67,FALSE)</f>
        <v>252032.26300000001</v>
      </c>
      <c r="AK110" s="22">
        <f>VLOOKUP($B110,ESTIMATES!$C$18:$BS$290,68,FALSE)</f>
        <v>255131.11600000001</v>
      </c>
      <c r="AL110" s="22">
        <f>VLOOKUP($B110,ESTIMATES!$C$18:$BS$290,69,FALSE)</f>
        <v>258162.11300000001</v>
      </c>
      <c r="AM110">
        <f>VLOOKUP($B110,'MEDIUM VARIANT'!$C$18:$AE$290,5,FALSE)</f>
        <v>261115.45600000001</v>
      </c>
      <c r="AN110">
        <f>VLOOKUP($B110,'MEDIUM VARIANT'!$C$18:$AE$290,6,FALSE)</f>
        <v>263991.37900000002</v>
      </c>
      <c r="AO110">
        <f>VLOOKUP($B110,'MEDIUM VARIANT'!$C$18:$AE$290,7,FALSE)</f>
        <v>266794.98</v>
      </c>
      <c r="AP110">
        <f>VLOOKUP($B110,'MEDIUM VARIANT'!$C$18:$AE$290,8,FALSE)</f>
        <v>269536.48200000002</v>
      </c>
      <c r="AQ110">
        <f>VLOOKUP($B110,'MEDIUM VARIANT'!$C$18:$AE$290,9,FALSE)</f>
        <v>272222.98700000002</v>
      </c>
      <c r="AR110">
        <f>VLOOKUP($B110,'MEDIUM VARIANT'!$C$18:$AE$290,10,FALSE)</f>
        <v>274854.18699999998</v>
      </c>
      <c r="AS110">
        <f>VLOOKUP($B110,'MEDIUM VARIANT'!$C$18:$AE$290,11,FALSE)</f>
        <v>277425.26899999997</v>
      </c>
      <c r="AT110">
        <f>VLOOKUP($B110,'MEDIUM VARIANT'!$C$18:$AE$290,12,FALSE)</f>
        <v>279933.83899999998</v>
      </c>
      <c r="AU110">
        <f>VLOOKUP($B110,'MEDIUM VARIANT'!$C$18:$AE$290,13,FALSE)</f>
        <v>282376.57699999999</v>
      </c>
      <c r="AV110">
        <f>VLOOKUP($B110,'MEDIUM VARIANT'!$C$18:$AE$290,14,FALSE)</f>
        <v>284751.04499999998</v>
      </c>
      <c r="AW110">
        <f>VLOOKUP($B110,'MEDIUM VARIANT'!$C$18:$AE$290,15,FALSE)</f>
        <v>287056.00400000002</v>
      </c>
      <c r="AX110">
        <f>VLOOKUP($B110,'MEDIUM VARIANT'!$C$18:$AE$290,16,FALSE)</f>
        <v>289291.76400000002</v>
      </c>
      <c r="AY110">
        <f>VLOOKUP($B110,'MEDIUM VARIANT'!$C$18:$AE$290,17,FALSE)</f>
        <v>291459.26199999999</v>
      </c>
      <c r="AZ110">
        <f>VLOOKUP($B110,'MEDIUM VARIANT'!$C$18:$AE$290,18,FALSE)</f>
        <v>293560.09399999998</v>
      </c>
      <c r="BA110">
        <f>VLOOKUP($B110,'MEDIUM VARIANT'!$C$18:$AE$290,19,FALSE)</f>
        <v>295595.234</v>
      </c>
      <c r="BB110">
        <f>VLOOKUP($B110,'MEDIUM VARIANT'!$C$18:$AE$290,20,FALSE)</f>
        <v>297564.83199999999</v>
      </c>
      <c r="BC110">
        <f>VLOOKUP($B110,'MEDIUM VARIANT'!$C$18:$AE$290,21,FALSE)</f>
        <v>299467.79499999998</v>
      </c>
      <c r="BD110">
        <f>VLOOKUP($B110,'MEDIUM VARIANT'!$C$18:$AE$290,22,FALSE)</f>
        <v>301302.46299999999</v>
      </c>
      <c r="BE110">
        <f>VLOOKUP($B110,'MEDIUM VARIANT'!$C$18:$AE$290,23,FALSE)</f>
        <v>303066.62300000002</v>
      </c>
      <c r="BF110">
        <f>VLOOKUP($B110,'MEDIUM VARIANT'!$C$18:$AE$290,24,FALSE)</f>
        <v>304758.62699999998</v>
      </c>
      <c r="BG110">
        <f>VLOOKUP($B110,'MEDIUM VARIANT'!$C$18:$AE$290,25,FALSE)</f>
        <v>306377.78200000001</v>
      </c>
      <c r="BH110">
        <f>VLOOKUP($B110,'MEDIUM VARIANT'!$C$18:$AE$290,26,FALSE)</f>
        <v>307924.33199999999</v>
      </c>
      <c r="BI110">
        <f>VLOOKUP($B110,'MEDIUM VARIANT'!$C$18:$AE$290,27,FALSE)</f>
        <v>309398.71500000003</v>
      </c>
      <c r="BJ110">
        <f>VLOOKUP($B110,'MEDIUM VARIANT'!$C$18:$AE$290,28,FALSE)</f>
        <v>310801.79800000001</v>
      </c>
      <c r="BK110">
        <f>VLOOKUP($B110,'MEDIUM VARIANT'!$C$18:$AE$290,29,FALSE)</f>
        <v>312134.18800000002</v>
      </c>
      <c r="BL110">
        <f>VLOOKUP($B110,'MEDIUM VARIANT'!$C$18:$AE$290,29,FALSE)</f>
        <v>312134.18800000002</v>
      </c>
      <c r="BM110">
        <f>VLOOKUP($B110,'MEDIUM VARIANT'!$C$18:$AE$290,29,FALSE)</f>
        <v>312134.18800000002</v>
      </c>
      <c r="BN110">
        <f>VLOOKUP($B110,'MEDIUM VARIANT'!$C$18:$AE$290,29,FALSE)</f>
        <v>312134.18800000002</v>
      </c>
      <c r="BO110">
        <f>VLOOKUP($B110,'MEDIUM VARIANT'!$C$18:$AE$290,29,FALSE)</f>
        <v>312134.18800000002</v>
      </c>
      <c r="BP110">
        <f>VLOOKUP($B110,'MEDIUM VARIANT'!$C$18:$AE$290,29,FALSE)</f>
        <v>312134.18800000002</v>
      </c>
      <c r="BQ110">
        <f>VLOOKUP($B110,'MEDIUM VARIANT'!$C$18:$AE$290,29,FALSE)</f>
        <v>312134.18800000002</v>
      </c>
      <c r="BR110">
        <f>VLOOKUP($B110,'MEDIUM VARIANT'!$C$18:$AE$290,29,FALSE)</f>
        <v>312134.18800000002</v>
      </c>
      <c r="BS110">
        <f>VLOOKUP($B110,'MEDIUM VARIANT'!$C$18:$AE$290,29,FALSE)</f>
        <v>312134.18800000002</v>
      </c>
      <c r="BT110">
        <f>VLOOKUP($B110,'MEDIUM VARIANT'!$C$18:$AE$290,29,FALSE)</f>
        <v>312134.18800000002</v>
      </c>
      <c r="BU110">
        <f>VLOOKUP($B110,'MEDIUM VARIANT'!$C$18:$AE$290,29,FALSE)</f>
        <v>312134.18800000002</v>
      </c>
    </row>
    <row r="111" spans="1:73" ht="11.4" x14ac:dyDescent="0.2">
      <c r="A111" t="str">
        <f>VLOOKUP(B111,Codes_ISO!A$2:C$270,3,FALSE)</f>
        <v>IR</v>
      </c>
      <c r="B111" s="3" t="s">
        <v>161</v>
      </c>
      <c r="C111" s="22">
        <f>VLOOKUP($B111,ESTIMATES!$C$18:$BS$290,34,FALSE)</f>
        <v>38668.22</v>
      </c>
      <c r="D111" s="22">
        <f>VLOOKUP($B111,ESTIMATES!$C$18:$BS$290,35,FALSE)</f>
        <v>40217.629000000001</v>
      </c>
      <c r="E111" s="22">
        <f>VLOOKUP($B111,ESTIMATES!$C$18:$BS$290,36,FALSE)</f>
        <v>41883.332000000002</v>
      </c>
      <c r="F111" s="22">
        <f>VLOOKUP($B111,ESTIMATES!$C$18:$BS$290,37,FALSE)</f>
        <v>43645.091999999997</v>
      </c>
      <c r="G111" s="22">
        <f>VLOOKUP($B111,ESTIMATES!$C$18:$BS$290,38,FALSE)</f>
        <v>45474.707999999999</v>
      </c>
      <c r="H111" s="22">
        <f>VLOOKUP($B111,ESTIMATES!$C$18:$BS$290,39,FALSE)</f>
        <v>47342.701999999997</v>
      </c>
      <c r="I111" s="22">
        <f>VLOOKUP($B111,ESTIMATES!$C$18:$BS$290,40,FALSE)</f>
        <v>49256.841999999997</v>
      </c>
      <c r="J111" s="22">
        <f>VLOOKUP($B111,ESTIMATES!$C$18:$BS$290,41,FALSE)</f>
        <v>51197.482000000004</v>
      </c>
      <c r="K111" s="22">
        <f>VLOOKUP($B111,ESTIMATES!$C$18:$BS$290,42,FALSE)</f>
        <v>53075.618000000002</v>
      </c>
      <c r="L111" s="22">
        <f>VLOOKUP($B111,ESTIMATES!$C$18:$BS$290,43,FALSE)</f>
        <v>54777.114000000001</v>
      </c>
      <c r="M111" s="22">
        <f>VLOOKUP($B111,ESTIMATES!$C$18:$BS$290,44,FALSE)</f>
        <v>56226.184999999998</v>
      </c>
      <c r="N111" s="22">
        <f>VLOOKUP($B111,ESTIMATES!$C$18:$BS$290,45,FALSE)</f>
        <v>57375.584000000003</v>
      </c>
      <c r="O111" s="22">
        <f>VLOOKUP($B111,ESTIMATES!$C$18:$BS$290,46,FALSE)</f>
        <v>58260.737999999998</v>
      </c>
      <c r="P111" s="22">
        <f>VLOOKUP($B111,ESTIMATES!$C$18:$BS$290,47,FALSE)</f>
        <v>58991.218000000001</v>
      </c>
      <c r="Q111" s="22">
        <f>VLOOKUP($B111,ESTIMATES!$C$18:$BS$290,48,FALSE)</f>
        <v>59725.125</v>
      </c>
      <c r="R111" s="22">
        <f>VLOOKUP($B111,ESTIMATES!$C$18:$BS$290,49,FALSE)</f>
        <v>60575.644</v>
      </c>
      <c r="S111" s="22">
        <f>VLOOKUP($B111,ESTIMATES!$C$18:$BS$290,50,FALSE)</f>
        <v>61583.089</v>
      </c>
      <c r="T111" s="22">
        <f>VLOOKUP($B111,ESTIMATES!$C$18:$BS$290,51,FALSE)</f>
        <v>62710.557000000001</v>
      </c>
      <c r="U111" s="22">
        <f>VLOOKUP($B111,ESTIMATES!$C$18:$BS$290,52,FALSE)</f>
        <v>63900.63</v>
      </c>
      <c r="V111" s="22">
        <f>VLOOKUP($B111,ESTIMATES!$C$18:$BS$290,53,FALSE)</f>
        <v>65062.66</v>
      </c>
      <c r="W111" s="22">
        <f>VLOOKUP($B111,ESTIMATES!$C$18:$BS$290,54,FALSE)</f>
        <v>66131.854000000007</v>
      </c>
      <c r="X111" s="22">
        <f>VLOOKUP($B111,ESTIMATES!$C$18:$BS$290,55,FALSE)</f>
        <v>67096.414000000004</v>
      </c>
      <c r="Y111" s="22">
        <f>VLOOKUP($B111,ESTIMATES!$C$18:$BS$290,56,FALSE)</f>
        <v>67983.33</v>
      </c>
      <c r="Z111" s="22">
        <f>VLOOKUP($B111,ESTIMATES!$C$18:$BS$290,57,FALSE)</f>
        <v>68812.713000000003</v>
      </c>
      <c r="AA111" s="22">
        <f>VLOOKUP($B111,ESTIMATES!$C$18:$BS$290,58,FALSE)</f>
        <v>69617.100000000006</v>
      </c>
      <c r="AB111" s="22">
        <f>VLOOKUP($B111,ESTIMATES!$C$18:$BS$290,59,FALSE)</f>
        <v>70421.811000000002</v>
      </c>
      <c r="AC111" s="22">
        <f>VLOOKUP($B111,ESTIMATES!$C$18:$BS$290,60,FALSE)</f>
        <v>71227.88</v>
      </c>
      <c r="AD111" s="22">
        <f>VLOOKUP($B111,ESTIMATES!$C$18:$BS$290,61,FALSE)</f>
        <v>72031.103000000003</v>
      </c>
      <c r="AE111" s="22">
        <f>VLOOKUP($B111,ESTIMATES!$C$18:$BS$290,62,FALSE)</f>
        <v>72845.542000000001</v>
      </c>
      <c r="AF111" s="22">
        <f>VLOOKUP($B111,ESTIMATES!$C$18:$BS$290,63,FALSE)</f>
        <v>73687.565000000002</v>
      </c>
      <c r="AG111" s="22">
        <f>VLOOKUP($B111,ESTIMATES!$C$18:$BS$290,64,FALSE)</f>
        <v>74567.510999999999</v>
      </c>
      <c r="AH111" s="22">
        <f>VLOOKUP($B111,ESTIMATES!$C$18:$BS$290,65,FALSE)</f>
        <v>75491.581999999995</v>
      </c>
      <c r="AI111" s="22">
        <f>VLOOKUP($B111,ESTIMATES!$C$18:$BS$290,66,FALSE)</f>
        <v>76453.573999999993</v>
      </c>
      <c r="AJ111" s="22">
        <f>VLOOKUP($B111,ESTIMATES!$C$18:$BS$290,67,FALSE)</f>
        <v>77435.384000000005</v>
      </c>
      <c r="AK111" s="22">
        <f>VLOOKUP($B111,ESTIMATES!$C$18:$BS$290,68,FALSE)</f>
        <v>78411.092000000004</v>
      </c>
      <c r="AL111" s="22">
        <f>VLOOKUP($B111,ESTIMATES!$C$18:$BS$290,69,FALSE)</f>
        <v>79360.486999999994</v>
      </c>
      <c r="AM111">
        <f>VLOOKUP($B111,'MEDIUM VARIANT'!$C$18:$AE$290,5,FALSE)</f>
        <v>80277.428</v>
      </c>
      <c r="AN111">
        <f>VLOOKUP($B111,'MEDIUM VARIANT'!$C$18:$AE$290,6,FALSE)</f>
        <v>81162.788</v>
      </c>
      <c r="AO111">
        <f>VLOOKUP($B111,'MEDIUM VARIANT'!$C$18:$AE$290,7,FALSE)</f>
        <v>82011.735000000001</v>
      </c>
      <c r="AP111">
        <f>VLOOKUP($B111,'MEDIUM VARIANT'!$C$18:$AE$290,8,FALSE)</f>
        <v>82820.766000000003</v>
      </c>
      <c r="AQ111">
        <f>VLOOKUP($B111,'MEDIUM VARIANT'!$C$18:$AE$290,9,FALSE)</f>
        <v>83587.129000000001</v>
      </c>
      <c r="AR111">
        <f>VLOOKUP($B111,'MEDIUM VARIANT'!$C$18:$AE$290,10,FALSE)</f>
        <v>84308.039000000004</v>
      </c>
      <c r="AS111">
        <f>VLOOKUP($B111,'MEDIUM VARIANT'!$C$18:$AE$290,11,FALSE)</f>
        <v>84981.813999999998</v>
      </c>
      <c r="AT111">
        <f>VLOOKUP($B111,'MEDIUM VARIANT'!$C$18:$AE$290,12,FALSE)</f>
        <v>85608.868000000002</v>
      </c>
      <c r="AU111">
        <f>VLOOKUP($B111,'MEDIUM VARIANT'!$C$18:$AE$290,13,FALSE)</f>
        <v>86190.846000000005</v>
      </c>
      <c r="AV111">
        <f>VLOOKUP($B111,'MEDIUM VARIANT'!$C$18:$AE$290,14,FALSE)</f>
        <v>86729.781000000003</v>
      </c>
      <c r="AW111">
        <f>VLOOKUP($B111,'MEDIUM VARIANT'!$C$18:$AE$290,15,FALSE)</f>
        <v>87225.919999999998</v>
      </c>
      <c r="AX111">
        <f>VLOOKUP($B111,'MEDIUM VARIANT'!$C$18:$AE$290,16,FALSE)</f>
        <v>87681.034</v>
      </c>
      <c r="AY111">
        <f>VLOOKUP($B111,'MEDIUM VARIANT'!$C$18:$AE$290,17,FALSE)</f>
        <v>88100.892999999996</v>
      </c>
      <c r="AZ111">
        <f>VLOOKUP($B111,'MEDIUM VARIANT'!$C$18:$AE$290,18,FALSE)</f>
        <v>88492.921000000002</v>
      </c>
      <c r="BA111">
        <f>VLOOKUP($B111,'MEDIUM VARIANT'!$C$18:$AE$290,19,FALSE)</f>
        <v>88863.308000000005</v>
      </c>
      <c r="BB111">
        <f>VLOOKUP($B111,'MEDIUM VARIANT'!$C$18:$AE$290,20,FALSE)</f>
        <v>89214.452000000005</v>
      </c>
      <c r="BC111">
        <f>VLOOKUP($B111,'MEDIUM VARIANT'!$C$18:$AE$290,21,FALSE)</f>
        <v>89547.755999999994</v>
      </c>
      <c r="BD111">
        <f>VLOOKUP($B111,'MEDIUM VARIANT'!$C$18:$AE$290,22,FALSE)</f>
        <v>89867.077999999994</v>
      </c>
      <c r="BE111">
        <f>VLOOKUP($B111,'MEDIUM VARIANT'!$C$18:$AE$290,23,FALSE)</f>
        <v>90176.445000000007</v>
      </c>
      <c r="BF111">
        <f>VLOOKUP($B111,'MEDIUM VARIANT'!$C$18:$AE$290,24,FALSE)</f>
        <v>90478.778999999995</v>
      </c>
      <c r="BG111">
        <f>VLOOKUP($B111,'MEDIUM VARIANT'!$C$18:$AE$290,25,FALSE)</f>
        <v>90775.584000000003</v>
      </c>
      <c r="BH111">
        <f>VLOOKUP($B111,'MEDIUM VARIANT'!$C$18:$AE$290,26,FALSE)</f>
        <v>91066.937999999995</v>
      </c>
      <c r="BI111">
        <f>VLOOKUP($B111,'MEDIUM VARIANT'!$C$18:$AE$290,27,FALSE)</f>
        <v>91352.327999999994</v>
      </c>
      <c r="BJ111">
        <f>VLOOKUP($B111,'MEDIUM VARIANT'!$C$18:$AE$290,28,FALSE)</f>
        <v>91630.373000000007</v>
      </c>
      <c r="BK111">
        <f>VLOOKUP($B111,'MEDIUM VARIANT'!$C$18:$AE$290,29,FALSE)</f>
        <v>91899.463000000003</v>
      </c>
      <c r="BL111">
        <f>VLOOKUP($B111,'MEDIUM VARIANT'!$C$18:$AE$290,29,FALSE)</f>
        <v>91899.463000000003</v>
      </c>
      <c r="BM111">
        <f>VLOOKUP($B111,'MEDIUM VARIANT'!$C$18:$AE$290,29,FALSE)</f>
        <v>91899.463000000003</v>
      </c>
      <c r="BN111">
        <f>VLOOKUP($B111,'MEDIUM VARIANT'!$C$18:$AE$290,29,FALSE)</f>
        <v>91899.463000000003</v>
      </c>
      <c r="BO111">
        <f>VLOOKUP($B111,'MEDIUM VARIANT'!$C$18:$AE$290,29,FALSE)</f>
        <v>91899.463000000003</v>
      </c>
      <c r="BP111">
        <f>VLOOKUP($B111,'MEDIUM VARIANT'!$C$18:$AE$290,29,FALSE)</f>
        <v>91899.463000000003</v>
      </c>
      <c r="BQ111">
        <f>VLOOKUP($B111,'MEDIUM VARIANT'!$C$18:$AE$290,29,FALSE)</f>
        <v>91899.463000000003</v>
      </c>
      <c r="BR111">
        <f>VLOOKUP($B111,'MEDIUM VARIANT'!$C$18:$AE$290,29,FALSE)</f>
        <v>91899.463000000003</v>
      </c>
      <c r="BS111">
        <f>VLOOKUP($B111,'MEDIUM VARIANT'!$C$18:$AE$290,29,FALSE)</f>
        <v>91899.463000000003</v>
      </c>
      <c r="BT111">
        <f>VLOOKUP($B111,'MEDIUM VARIANT'!$C$18:$AE$290,29,FALSE)</f>
        <v>91899.463000000003</v>
      </c>
      <c r="BU111">
        <f>VLOOKUP($B111,'MEDIUM VARIANT'!$C$18:$AE$290,29,FALSE)</f>
        <v>91899.463000000003</v>
      </c>
    </row>
    <row r="112" spans="1:73" ht="11.4" x14ac:dyDescent="0.2">
      <c r="A112" t="str">
        <f>VLOOKUP(B112,Codes_ISO!A$2:C$270,3,FALSE)</f>
        <v>IQ</v>
      </c>
      <c r="B112" s="3" t="s">
        <v>184</v>
      </c>
      <c r="C112" s="22">
        <f>VLOOKUP($B112,ESTIMATES!$C$18:$BS$290,34,FALSE)</f>
        <v>13653.356</v>
      </c>
      <c r="D112" s="22">
        <f>VLOOKUP($B112,ESTIMATES!$C$18:$BS$290,35,FALSE)</f>
        <v>14046.54</v>
      </c>
      <c r="E112" s="22">
        <f>VLOOKUP($B112,ESTIMATES!$C$18:$BS$290,36,FALSE)</f>
        <v>14438.308999999999</v>
      </c>
      <c r="F112" s="22">
        <f>VLOOKUP($B112,ESTIMATES!$C$18:$BS$290,37,FALSE)</f>
        <v>14825.789000000001</v>
      </c>
      <c r="G112" s="22">
        <f>VLOOKUP($B112,ESTIMATES!$C$18:$BS$290,38,FALSE)</f>
        <v>15205.501</v>
      </c>
      <c r="H112" s="22">
        <f>VLOOKUP($B112,ESTIMATES!$C$18:$BS$290,39,FALSE)</f>
        <v>15576.395</v>
      </c>
      <c r="I112" s="22">
        <f>VLOOKUP($B112,ESTIMATES!$C$18:$BS$290,40,FALSE)</f>
        <v>15936.375</v>
      </c>
      <c r="J112" s="22">
        <f>VLOOKUP($B112,ESTIMATES!$C$18:$BS$290,41,FALSE)</f>
        <v>16290.148999999999</v>
      </c>
      <c r="K112" s="22">
        <f>VLOOKUP($B112,ESTIMATES!$C$18:$BS$290,42,FALSE)</f>
        <v>16651.807000000001</v>
      </c>
      <c r="L112" s="22">
        <f>VLOOKUP($B112,ESTIMATES!$C$18:$BS$290,43,FALSE)</f>
        <v>17040.189999999999</v>
      </c>
      <c r="M112" s="22">
        <f>VLOOKUP($B112,ESTIMATES!$C$18:$BS$290,44,FALSE)</f>
        <v>17469.005000000001</v>
      </c>
      <c r="N112" s="22">
        <f>VLOOKUP($B112,ESTIMATES!$C$18:$BS$290,45,FALSE)</f>
        <v>17942.715</v>
      </c>
      <c r="O112" s="22">
        <f>VLOOKUP($B112,ESTIMATES!$C$18:$BS$290,46,FALSE)</f>
        <v>18458.187000000002</v>
      </c>
      <c r="P112" s="22">
        <f>VLOOKUP($B112,ESTIMATES!$C$18:$BS$290,47,FALSE)</f>
        <v>19011.917000000001</v>
      </c>
      <c r="Q112" s="22">
        <f>VLOOKUP($B112,ESTIMATES!$C$18:$BS$290,48,FALSE)</f>
        <v>19597.239000000001</v>
      </c>
      <c r="R112" s="22">
        <f>VLOOKUP($B112,ESTIMATES!$C$18:$BS$290,49,FALSE)</f>
        <v>20208.386999999999</v>
      </c>
      <c r="S112" s="22">
        <f>VLOOKUP($B112,ESTIMATES!$C$18:$BS$290,50,FALSE)</f>
        <v>20845.893</v>
      </c>
      <c r="T112" s="22">
        <f>VLOOKUP($B112,ESTIMATES!$C$18:$BS$290,51,FALSE)</f>
        <v>21509.291000000001</v>
      </c>
      <c r="U112" s="22">
        <f>VLOOKUP($B112,ESTIMATES!$C$18:$BS$290,52,FALSE)</f>
        <v>22190.25</v>
      </c>
      <c r="V112" s="22">
        <f>VLOOKUP($B112,ESTIMATES!$C$18:$BS$290,53,FALSE)</f>
        <v>22878.155999999999</v>
      </c>
      <c r="W112" s="22">
        <f>VLOOKUP($B112,ESTIMATES!$C$18:$BS$290,54,FALSE)</f>
        <v>23565.413</v>
      </c>
      <c r="X112" s="22">
        <f>VLOOKUP($B112,ESTIMATES!$C$18:$BS$290,55,FALSE)</f>
        <v>24251.649000000001</v>
      </c>
      <c r="Y112" s="22">
        <f>VLOOKUP($B112,ESTIMATES!$C$18:$BS$290,56,FALSE)</f>
        <v>24939.298999999999</v>
      </c>
      <c r="Z112" s="22">
        <f>VLOOKUP($B112,ESTIMATES!$C$18:$BS$290,57,FALSE)</f>
        <v>25627.626</v>
      </c>
      <c r="AA112" s="22">
        <f>VLOOKUP($B112,ESTIMATES!$C$18:$BS$290,58,FALSE)</f>
        <v>26316.609</v>
      </c>
      <c r="AB112" s="22">
        <f>VLOOKUP($B112,ESTIMATES!$C$18:$BS$290,59,FALSE)</f>
        <v>27008.425999999999</v>
      </c>
      <c r="AC112" s="22">
        <f>VLOOKUP($B112,ESTIMATES!$C$18:$BS$290,60,FALSE)</f>
        <v>27697.912</v>
      </c>
      <c r="AD112" s="22">
        <f>VLOOKUP($B112,ESTIMATES!$C$18:$BS$290,61,FALSE)</f>
        <v>28390.433000000001</v>
      </c>
      <c r="AE112" s="22">
        <f>VLOOKUP($B112,ESTIMATES!$C$18:$BS$290,62,FALSE)</f>
        <v>29111.417000000001</v>
      </c>
      <c r="AF112" s="22">
        <f>VLOOKUP($B112,ESTIMATES!$C$18:$BS$290,63,FALSE)</f>
        <v>29894.651999999998</v>
      </c>
      <c r="AG112" s="22">
        <f>VLOOKUP($B112,ESTIMATES!$C$18:$BS$290,64,FALSE)</f>
        <v>30762.701000000001</v>
      </c>
      <c r="AH112" s="22">
        <f>VLOOKUP($B112,ESTIMATES!$C$18:$BS$290,65,FALSE)</f>
        <v>31727.053</v>
      </c>
      <c r="AI112" s="22">
        <f>VLOOKUP($B112,ESTIMATES!$C$18:$BS$290,66,FALSE)</f>
        <v>32776.571000000004</v>
      </c>
      <c r="AJ112" s="22">
        <f>VLOOKUP($B112,ESTIMATES!$C$18:$BS$290,67,FALSE)</f>
        <v>33883.144999999997</v>
      </c>
      <c r="AK112" s="22">
        <f>VLOOKUP($B112,ESTIMATES!$C$18:$BS$290,68,FALSE)</f>
        <v>35006.080000000002</v>
      </c>
      <c r="AL112" s="22">
        <f>VLOOKUP($B112,ESTIMATES!$C$18:$BS$290,69,FALSE)</f>
        <v>36115.648999999998</v>
      </c>
      <c r="AM112">
        <f>VLOOKUP($B112,'MEDIUM VARIANT'!$C$18:$AE$290,5,FALSE)</f>
        <v>37202.572</v>
      </c>
      <c r="AN112">
        <f>VLOOKUP($B112,'MEDIUM VARIANT'!$C$18:$AE$290,6,FALSE)</f>
        <v>38274.618000000002</v>
      </c>
      <c r="AO112">
        <f>VLOOKUP($B112,'MEDIUM VARIANT'!$C$18:$AE$290,7,FALSE)</f>
        <v>39339.752999999997</v>
      </c>
      <c r="AP112">
        <f>VLOOKUP($B112,'MEDIUM VARIANT'!$C$18:$AE$290,8,FALSE)</f>
        <v>40412.298999999999</v>
      </c>
      <c r="AQ112">
        <f>VLOOKUP($B112,'MEDIUM VARIANT'!$C$18:$AE$290,9,FALSE)</f>
        <v>41502.885000000002</v>
      </c>
      <c r="AR112">
        <f>VLOOKUP($B112,'MEDIUM VARIANT'!$C$18:$AE$290,10,FALSE)</f>
        <v>42612.21</v>
      </c>
      <c r="AS112">
        <f>VLOOKUP($B112,'MEDIUM VARIANT'!$C$18:$AE$290,11,FALSE)</f>
        <v>43736.205000000002</v>
      </c>
      <c r="AT112">
        <f>VLOOKUP($B112,'MEDIUM VARIANT'!$C$18:$AE$290,12,FALSE)</f>
        <v>44875.406000000003</v>
      </c>
      <c r="AU112">
        <f>VLOOKUP($B112,'MEDIUM VARIANT'!$C$18:$AE$290,13,FALSE)</f>
        <v>46029.845000000001</v>
      </c>
      <c r="AV112">
        <f>VLOOKUP($B112,'MEDIUM VARIANT'!$C$18:$AE$290,14,FALSE)</f>
        <v>47199.652999999998</v>
      </c>
      <c r="AW112">
        <f>VLOOKUP($B112,'MEDIUM VARIANT'!$C$18:$AE$290,15,FALSE)</f>
        <v>48385.485999999997</v>
      </c>
      <c r="AX112">
        <f>VLOOKUP($B112,'MEDIUM VARIANT'!$C$18:$AE$290,16,FALSE)</f>
        <v>49588.072999999997</v>
      </c>
      <c r="AY112">
        <f>VLOOKUP($B112,'MEDIUM VARIANT'!$C$18:$AE$290,17,FALSE)</f>
        <v>50807.61</v>
      </c>
      <c r="AZ112">
        <f>VLOOKUP($B112,'MEDIUM VARIANT'!$C$18:$AE$290,18,FALSE)</f>
        <v>52044.137000000002</v>
      </c>
      <c r="BA112">
        <f>VLOOKUP($B112,'MEDIUM VARIANT'!$C$18:$AE$290,19,FALSE)</f>
        <v>53297.665999999997</v>
      </c>
      <c r="BB112">
        <f>VLOOKUP($B112,'MEDIUM VARIANT'!$C$18:$AE$290,20,FALSE)</f>
        <v>54568.209000000003</v>
      </c>
      <c r="BC112">
        <f>VLOOKUP($B112,'MEDIUM VARIANT'!$C$18:$AE$290,21,FALSE)</f>
        <v>55855.800999999999</v>
      </c>
      <c r="BD112">
        <f>VLOOKUP($B112,'MEDIUM VARIANT'!$C$18:$AE$290,22,FALSE)</f>
        <v>57160.478999999999</v>
      </c>
      <c r="BE112">
        <f>VLOOKUP($B112,'MEDIUM VARIANT'!$C$18:$AE$290,23,FALSE)</f>
        <v>58482.252999999997</v>
      </c>
      <c r="BF112">
        <f>VLOOKUP($B112,'MEDIUM VARIANT'!$C$18:$AE$290,24,FALSE)</f>
        <v>59820.983999999997</v>
      </c>
      <c r="BG112">
        <f>VLOOKUP($B112,'MEDIUM VARIANT'!$C$18:$AE$290,25,FALSE)</f>
        <v>61176.440999999999</v>
      </c>
      <c r="BH112">
        <f>VLOOKUP($B112,'MEDIUM VARIANT'!$C$18:$AE$290,26,FALSE)</f>
        <v>62548.131999999998</v>
      </c>
      <c r="BI112">
        <f>VLOOKUP($B112,'MEDIUM VARIANT'!$C$18:$AE$290,27,FALSE)</f>
        <v>63935.269</v>
      </c>
      <c r="BJ112">
        <f>VLOOKUP($B112,'MEDIUM VARIANT'!$C$18:$AE$290,28,FALSE)</f>
        <v>65336.862000000001</v>
      </c>
      <c r="BK112">
        <f>VLOOKUP($B112,'MEDIUM VARIANT'!$C$18:$AE$290,29,FALSE)</f>
        <v>66751.983999999997</v>
      </c>
      <c r="BL112">
        <f>VLOOKUP($B112,'MEDIUM VARIANT'!$C$18:$AE$290,29,FALSE)</f>
        <v>66751.983999999997</v>
      </c>
      <c r="BM112">
        <f>VLOOKUP($B112,'MEDIUM VARIANT'!$C$18:$AE$290,29,FALSE)</f>
        <v>66751.983999999997</v>
      </c>
      <c r="BN112">
        <f>VLOOKUP($B112,'MEDIUM VARIANT'!$C$18:$AE$290,29,FALSE)</f>
        <v>66751.983999999997</v>
      </c>
      <c r="BO112">
        <f>VLOOKUP($B112,'MEDIUM VARIANT'!$C$18:$AE$290,29,FALSE)</f>
        <v>66751.983999999997</v>
      </c>
      <c r="BP112">
        <f>VLOOKUP($B112,'MEDIUM VARIANT'!$C$18:$AE$290,29,FALSE)</f>
        <v>66751.983999999997</v>
      </c>
      <c r="BQ112">
        <f>VLOOKUP($B112,'MEDIUM VARIANT'!$C$18:$AE$290,29,FALSE)</f>
        <v>66751.983999999997</v>
      </c>
      <c r="BR112">
        <f>VLOOKUP($B112,'MEDIUM VARIANT'!$C$18:$AE$290,29,FALSE)</f>
        <v>66751.983999999997</v>
      </c>
      <c r="BS112">
        <f>VLOOKUP($B112,'MEDIUM VARIANT'!$C$18:$AE$290,29,FALSE)</f>
        <v>66751.983999999997</v>
      </c>
      <c r="BT112">
        <f>VLOOKUP($B112,'MEDIUM VARIANT'!$C$18:$AE$290,29,FALSE)</f>
        <v>66751.983999999997</v>
      </c>
      <c r="BU112">
        <f>VLOOKUP($B112,'MEDIUM VARIANT'!$C$18:$AE$290,29,FALSE)</f>
        <v>66751.983999999997</v>
      </c>
    </row>
    <row r="113" spans="1:73" ht="11.4" x14ac:dyDescent="0.2">
      <c r="A113" t="str">
        <f>VLOOKUP(B113,Codes_ISO!A$2:C$270,3,FALSE)</f>
        <v>IE</v>
      </c>
      <c r="B113" s="3" t="s">
        <v>215</v>
      </c>
      <c r="C113" s="22">
        <f>VLOOKUP($B113,ESTIMATES!$C$18:$BS$290,34,FALSE)</f>
        <v>3434.953</v>
      </c>
      <c r="D113" s="22">
        <f>VLOOKUP($B113,ESTIMATES!$C$18:$BS$290,35,FALSE)</f>
        <v>3472.8879999999999</v>
      </c>
      <c r="E113" s="22">
        <f>VLOOKUP($B113,ESTIMATES!$C$18:$BS$290,36,FALSE)</f>
        <v>3505.36</v>
      </c>
      <c r="F113" s="22">
        <f>VLOOKUP($B113,ESTIMATES!$C$18:$BS$290,37,FALSE)</f>
        <v>3531.7759999999998</v>
      </c>
      <c r="G113" s="22">
        <f>VLOOKUP($B113,ESTIMATES!$C$18:$BS$290,38,FALSE)</f>
        <v>3551.654</v>
      </c>
      <c r="H113" s="22">
        <f>VLOOKUP($B113,ESTIMATES!$C$18:$BS$290,39,FALSE)</f>
        <v>3564.9589999999998</v>
      </c>
      <c r="I113" s="22">
        <f>VLOOKUP($B113,ESTIMATES!$C$18:$BS$290,40,FALSE)</f>
        <v>3571.346</v>
      </c>
      <c r="J113" s="22">
        <f>VLOOKUP($B113,ESTIMATES!$C$18:$BS$290,41,FALSE)</f>
        <v>3571.76</v>
      </c>
      <c r="K113" s="22">
        <f>VLOOKUP($B113,ESTIMATES!$C$18:$BS$290,42,FALSE)</f>
        <v>3569.1120000000001</v>
      </c>
      <c r="L113" s="22">
        <f>VLOOKUP($B113,ESTIMATES!$C$18:$BS$290,43,FALSE)</f>
        <v>3567.2890000000002</v>
      </c>
      <c r="M113" s="22">
        <f>VLOOKUP($B113,ESTIMATES!$C$18:$BS$290,44,FALSE)</f>
        <v>3569.2570000000001</v>
      </c>
      <c r="N113" s="22">
        <f>VLOOKUP($B113,ESTIMATES!$C$18:$BS$290,45,FALSE)</f>
        <v>3576.375</v>
      </c>
      <c r="O113" s="22">
        <f>VLOOKUP($B113,ESTIMATES!$C$18:$BS$290,46,FALSE)</f>
        <v>3588.5940000000001</v>
      </c>
      <c r="P113" s="22">
        <f>VLOOKUP($B113,ESTIMATES!$C$18:$BS$290,47,FALSE)</f>
        <v>3605.665</v>
      </c>
      <c r="Q113" s="22">
        <f>VLOOKUP($B113,ESTIMATES!$C$18:$BS$290,48,FALSE)</f>
        <v>3626.799</v>
      </c>
      <c r="R113" s="22">
        <f>VLOOKUP($B113,ESTIMATES!$C$18:$BS$290,49,FALSE)</f>
        <v>3651.5450000000001</v>
      </c>
      <c r="S113" s="22">
        <f>VLOOKUP($B113,ESTIMATES!$C$18:$BS$290,50,FALSE)</f>
        <v>3679.8490000000002</v>
      </c>
      <c r="T113" s="22">
        <f>VLOOKUP($B113,ESTIMATES!$C$18:$BS$290,51,FALSE)</f>
        <v>3712.4639999999999</v>
      </c>
      <c r="U113" s="22">
        <f>VLOOKUP($B113,ESTIMATES!$C$18:$BS$290,52,FALSE)</f>
        <v>3750.57</v>
      </c>
      <c r="V113" s="22">
        <f>VLOOKUP($B113,ESTIMATES!$C$18:$BS$290,53,FALSE)</f>
        <v>3795.6990000000001</v>
      </c>
      <c r="W113" s="22">
        <f>VLOOKUP($B113,ESTIMATES!$C$18:$BS$290,54,FALSE)</f>
        <v>3848.7759999999998</v>
      </c>
      <c r="X113" s="22">
        <f>VLOOKUP($B113,ESTIMATES!$C$18:$BS$290,55,FALSE)</f>
        <v>3909.2930000000001</v>
      </c>
      <c r="Y113" s="22">
        <f>VLOOKUP($B113,ESTIMATES!$C$18:$BS$290,56,FALSE)</f>
        <v>3976.288</v>
      </c>
      <c r="Z113" s="22">
        <f>VLOOKUP($B113,ESTIMATES!$C$18:$BS$290,57,FALSE)</f>
        <v>4049.547</v>
      </c>
      <c r="AA113" s="22">
        <f>VLOOKUP($B113,ESTIMATES!$C$18:$BS$290,58,FALSE)</f>
        <v>4128.7489999999998</v>
      </c>
      <c r="AB113" s="22">
        <f>VLOOKUP($B113,ESTIMATES!$C$18:$BS$290,59,FALSE)</f>
        <v>4212.9769999999999</v>
      </c>
      <c r="AC113" s="22">
        <f>VLOOKUP($B113,ESTIMATES!$C$18:$BS$290,60,FALSE)</f>
        <v>4303.37</v>
      </c>
      <c r="AD113" s="22">
        <f>VLOOKUP($B113,ESTIMATES!$C$18:$BS$290,61,FALSE)</f>
        <v>4398.0730000000003</v>
      </c>
      <c r="AE113" s="22">
        <f>VLOOKUP($B113,ESTIMATES!$C$18:$BS$290,62,FALSE)</f>
        <v>4489.5889999999999</v>
      </c>
      <c r="AF113" s="22">
        <f>VLOOKUP($B113,ESTIMATES!$C$18:$BS$290,63,FALSE)</f>
        <v>4568.0640000000003</v>
      </c>
      <c r="AG113" s="22">
        <f>VLOOKUP($B113,ESTIMATES!$C$18:$BS$290,64,FALSE)</f>
        <v>4626.9279999999999</v>
      </c>
      <c r="AH113" s="22">
        <f>VLOOKUP($B113,ESTIMATES!$C$18:$BS$290,65,FALSE)</f>
        <v>4662.5789999999997</v>
      </c>
      <c r="AI113" s="22">
        <f>VLOOKUP($B113,ESTIMATES!$C$18:$BS$290,66,FALSE)</f>
        <v>4678.1170000000002</v>
      </c>
      <c r="AJ113" s="22">
        <f>VLOOKUP($B113,ESTIMATES!$C$18:$BS$290,67,FALSE)</f>
        <v>4681.9669999999996</v>
      </c>
      <c r="AK113" s="22">
        <f>VLOOKUP($B113,ESTIMATES!$C$18:$BS$290,68,FALSE)</f>
        <v>4686.3469999999998</v>
      </c>
      <c r="AL113" s="22">
        <f>VLOOKUP($B113,ESTIMATES!$C$18:$BS$290,69,FALSE)</f>
        <v>4700.107</v>
      </c>
      <c r="AM113">
        <f>VLOOKUP($B113,'MEDIUM VARIANT'!$C$18:$AE$290,5,FALSE)</f>
        <v>4726.0780000000004</v>
      </c>
      <c r="AN113">
        <f>VLOOKUP($B113,'MEDIUM VARIANT'!$C$18:$AE$290,6,FALSE)</f>
        <v>4761.6570000000002</v>
      </c>
      <c r="AO113">
        <f>VLOOKUP($B113,'MEDIUM VARIANT'!$C$18:$AE$290,7,FALSE)</f>
        <v>4803.7479999999996</v>
      </c>
      <c r="AP113">
        <f>VLOOKUP($B113,'MEDIUM VARIANT'!$C$18:$AE$290,8,FALSE)</f>
        <v>4847.1390000000001</v>
      </c>
      <c r="AQ113">
        <f>VLOOKUP($B113,'MEDIUM VARIANT'!$C$18:$AE$290,9,FALSE)</f>
        <v>4887.9920000000002</v>
      </c>
      <c r="AR113">
        <f>VLOOKUP($B113,'MEDIUM VARIANT'!$C$18:$AE$290,10,FALSE)</f>
        <v>4925.8389999999999</v>
      </c>
      <c r="AS113">
        <f>VLOOKUP($B113,'MEDIUM VARIANT'!$C$18:$AE$290,11,FALSE)</f>
        <v>4962.0739999999996</v>
      </c>
      <c r="AT113">
        <f>VLOOKUP($B113,'MEDIUM VARIANT'!$C$18:$AE$290,12,FALSE)</f>
        <v>4996.848</v>
      </c>
      <c r="AU113">
        <f>VLOOKUP($B113,'MEDIUM VARIANT'!$C$18:$AE$290,13,FALSE)</f>
        <v>5030.66</v>
      </c>
      <c r="AV113">
        <f>VLOOKUP($B113,'MEDIUM VARIANT'!$C$18:$AE$290,14,FALSE)</f>
        <v>5063.8760000000002</v>
      </c>
      <c r="AW113">
        <f>VLOOKUP($B113,'MEDIUM VARIANT'!$C$18:$AE$290,15,FALSE)</f>
        <v>5096.3599999999997</v>
      </c>
      <c r="AX113">
        <f>VLOOKUP($B113,'MEDIUM VARIANT'!$C$18:$AE$290,16,FALSE)</f>
        <v>5127.8969999999999</v>
      </c>
      <c r="AY113">
        <f>VLOOKUP($B113,'MEDIUM VARIANT'!$C$18:$AE$290,17,FALSE)</f>
        <v>5158.7650000000003</v>
      </c>
      <c r="AZ113">
        <f>VLOOKUP($B113,'MEDIUM VARIANT'!$C$18:$AE$290,18,FALSE)</f>
        <v>5189.3469999999998</v>
      </c>
      <c r="BA113">
        <f>VLOOKUP($B113,'MEDIUM VARIANT'!$C$18:$AE$290,19,FALSE)</f>
        <v>5219.951</v>
      </c>
      <c r="BB113">
        <f>VLOOKUP($B113,'MEDIUM VARIANT'!$C$18:$AE$290,20,FALSE)</f>
        <v>5250.643</v>
      </c>
      <c r="BC113">
        <f>VLOOKUP($B113,'MEDIUM VARIANT'!$C$18:$AE$290,21,FALSE)</f>
        <v>5281.3869999999997</v>
      </c>
      <c r="BD113">
        <f>VLOOKUP($B113,'MEDIUM VARIANT'!$C$18:$AE$290,22,FALSE)</f>
        <v>5312.2330000000002</v>
      </c>
      <c r="BE113">
        <f>VLOOKUP($B113,'MEDIUM VARIANT'!$C$18:$AE$290,23,FALSE)</f>
        <v>5343.2139999999999</v>
      </c>
      <c r="BF113">
        <f>VLOOKUP($B113,'MEDIUM VARIANT'!$C$18:$AE$290,24,FALSE)</f>
        <v>5374.3379999999997</v>
      </c>
      <c r="BG113">
        <f>VLOOKUP($B113,'MEDIUM VARIANT'!$C$18:$AE$290,25,FALSE)</f>
        <v>5405.6049999999996</v>
      </c>
      <c r="BH113">
        <f>VLOOKUP($B113,'MEDIUM VARIANT'!$C$18:$AE$290,26,FALSE)</f>
        <v>5436.991</v>
      </c>
      <c r="BI113">
        <f>VLOOKUP($B113,'MEDIUM VARIANT'!$C$18:$AE$290,27,FALSE)</f>
        <v>5468.3860000000004</v>
      </c>
      <c r="BJ113">
        <f>VLOOKUP($B113,'MEDIUM VARIANT'!$C$18:$AE$290,28,FALSE)</f>
        <v>5499.6120000000001</v>
      </c>
      <c r="BK113">
        <f>VLOOKUP($B113,'MEDIUM VARIANT'!$C$18:$AE$290,29,FALSE)</f>
        <v>5530.5609999999997</v>
      </c>
      <c r="BL113">
        <f>VLOOKUP($B113,'MEDIUM VARIANT'!$C$18:$AE$290,29,FALSE)</f>
        <v>5530.5609999999997</v>
      </c>
      <c r="BM113">
        <f>VLOOKUP($B113,'MEDIUM VARIANT'!$C$18:$AE$290,29,FALSE)</f>
        <v>5530.5609999999997</v>
      </c>
      <c r="BN113">
        <f>VLOOKUP($B113,'MEDIUM VARIANT'!$C$18:$AE$290,29,FALSE)</f>
        <v>5530.5609999999997</v>
      </c>
      <c r="BO113">
        <f>VLOOKUP($B113,'MEDIUM VARIANT'!$C$18:$AE$290,29,FALSE)</f>
        <v>5530.5609999999997</v>
      </c>
      <c r="BP113">
        <f>VLOOKUP($B113,'MEDIUM VARIANT'!$C$18:$AE$290,29,FALSE)</f>
        <v>5530.5609999999997</v>
      </c>
      <c r="BQ113">
        <f>VLOOKUP($B113,'MEDIUM VARIANT'!$C$18:$AE$290,29,FALSE)</f>
        <v>5530.5609999999997</v>
      </c>
      <c r="BR113">
        <f>VLOOKUP($B113,'MEDIUM VARIANT'!$C$18:$AE$290,29,FALSE)</f>
        <v>5530.5609999999997</v>
      </c>
      <c r="BS113">
        <f>VLOOKUP($B113,'MEDIUM VARIANT'!$C$18:$AE$290,29,FALSE)</f>
        <v>5530.5609999999997</v>
      </c>
      <c r="BT113">
        <f>VLOOKUP($B113,'MEDIUM VARIANT'!$C$18:$AE$290,29,FALSE)</f>
        <v>5530.5609999999997</v>
      </c>
      <c r="BU113">
        <f>VLOOKUP($B113,'MEDIUM VARIANT'!$C$18:$AE$290,29,FALSE)</f>
        <v>5530.5609999999997</v>
      </c>
    </row>
    <row r="114" spans="1:73" ht="11.4" hidden="1" x14ac:dyDescent="0.2">
      <c r="A114" t="str">
        <f>VLOOKUP(B114,Codes_ISO!A$2:C$270,3,FALSE)</f>
        <v/>
      </c>
      <c r="B114" s="3" t="s">
        <v>216</v>
      </c>
      <c r="C114" s="22">
        <f>VLOOKUP($B114,ESTIMATES!$C$18:$BS$290,34,FALSE)</f>
        <v>63.551000000000002</v>
      </c>
      <c r="D114" s="22">
        <f>VLOOKUP($B114,ESTIMATES!$C$18:$BS$290,35,FALSE)</f>
        <v>63.54</v>
      </c>
      <c r="E114" s="22">
        <f>VLOOKUP($B114,ESTIMATES!$C$18:$BS$290,36,FALSE)</f>
        <v>63.191000000000003</v>
      </c>
      <c r="F114" s="22">
        <f>VLOOKUP($B114,ESTIMATES!$C$18:$BS$290,37,FALSE)</f>
        <v>62.73</v>
      </c>
      <c r="G114" s="22">
        <f>VLOOKUP($B114,ESTIMATES!$C$18:$BS$290,38,FALSE)</f>
        <v>62.487000000000002</v>
      </c>
      <c r="H114" s="22">
        <f>VLOOKUP($B114,ESTIMATES!$C$18:$BS$290,39,FALSE)</f>
        <v>62.695999999999998</v>
      </c>
      <c r="I114" s="22">
        <f>VLOOKUP($B114,ESTIMATES!$C$18:$BS$290,40,FALSE)</f>
        <v>63.441000000000003</v>
      </c>
      <c r="J114" s="22">
        <f>VLOOKUP($B114,ESTIMATES!$C$18:$BS$290,41,FALSE)</f>
        <v>64.63</v>
      </c>
      <c r="K114" s="22">
        <f>VLOOKUP($B114,ESTIMATES!$C$18:$BS$290,42,FALSE)</f>
        <v>66.046999999999997</v>
      </c>
      <c r="L114" s="22">
        <f>VLOOKUP($B114,ESTIMATES!$C$18:$BS$290,43,FALSE)</f>
        <v>67.388000000000005</v>
      </c>
      <c r="M114" s="22">
        <f>VLOOKUP($B114,ESTIMATES!$C$18:$BS$290,44,FALSE)</f>
        <v>68.429000000000002</v>
      </c>
      <c r="N114" s="22">
        <f>VLOOKUP($B114,ESTIMATES!$C$18:$BS$290,45,FALSE)</f>
        <v>69.096000000000004</v>
      </c>
      <c r="O114" s="22">
        <f>VLOOKUP($B114,ESTIMATES!$C$18:$BS$290,46,FALSE)</f>
        <v>69.474999999999994</v>
      </c>
      <c r="P114" s="22">
        <f>VLOOKUP($B114,ESTIMATES!$C$18:$BS$290,47,FALSE)</f>
        <v>69.656000000000006</v>
      </c>
      <c r="Q114" s="22">
        <f>VLOOKUP($B114,ESTIMATES!$C$18:$BS$290,48,FALSE)</f>
        <v>69.817999999999998</v>
      </c>
      <c r="R114" s="22">
        <f>VLOOKUP($B114,ESTIMATES!$C$18:$BS$290,49,FALSE)</f>
        <v>70.069999999999993</v>
      </c>
      <c r="S114" s="22">
        <f>VLOOKUP($B114,ESTIMATES!$C$18:$BS$290,50,FALSE)</f>
        <v>70.430999999999997</v>
      </c>
      <c r="T114" s="22">
        <f>VLOOKUP($B114,ESTIMATES!$C$18:$BS$290,51,FALSE)</f>
        <v>70.869</v>
      </c>
      <c r="U114" s="22">
        <f>VLOOKUP($B114,ESTIMATES!$C$18:$BS$290,52,FALSE)</f>
        <v>71.39</v>
      </c>
      <c r="V114" s="22">
        <f>VLOOKUP($B114,ESTIMATES!$C$18:$BS$290,53,FALSE)</f>
        <v>71.951999999999998</v>
      </c>
      <c r="W114" s="22">
        <f>VLOOKUP($B114,ESTIMATES!$C$18:$BS$290,54,FALSE)</f>
        <v>72.554000000000002</v>
      </c>
      <c r="X114" s="22">
        <f>VLOOKUP($B114,ESTIMATES!$C$18:$BS$290,55,FALSE)</f>
        <v>73.191999999999993</v>
      </c>
      <c r="Y114" s="22">
        <f>VLOOKUP($B114,ESTIMATES!$C$18:$BS$290,56,FALSE)</f>
        <v>73.87</v>
      </c>
      <c r="Z114" s="22">
        <f>VLOOKUP($B114,ESTIMATES!$C$18:$BS$290,57,FALSE)</f>
        <v>74.587000000000003</v>
      </c>
      <c r="AA114" s="22">
        <f>VLOOKUP($B114,ESTIMATES!$C$18:$BS$290,58,FALSE)</f>
        <v>75.340999999999994</v>
      </c>
      <c r="AB114" s="22">
        <f>VLOOKUP($B114,ESTIMATES!$C$18:$BS$290,59,FALSE)</f>
        <v>76.117999999999995</v>
      </c>
      <c r="AC114" s="22">
        <f>VLOOKUP($B114,ESTIMATES!$C$18:$BS$290,60,FALSE)</f>
        <v>76.914000000000001</v>
      </c>
      <c r="AD114" s="22">
        <f>VLOOKUP($B114,ESTIMATES!$C$18:$BS$290,61,FALSE)</f>
        <v>77.727000000000004</v>
      </c>
      <c r="AE114" s="22">
        <f>VLOOKUP($B114,ESTIMATES!$C$18:$BS$290,62,FALSE)</f>
        <v>78.534000000000006</v>
      </c>
      <c r="AF114" s="22">
        <f>VLOOKUP($B114,ESTIMATES!$C$18:$BS$290,63,FALSE)</f>
        <v>79.325000000000003</v>
      </c>
      <c r="AG114" s="22">
        <f>VLOOKUP($B114,ESTIMATES!$C$18:$BS$290,64,FALSE)</f>
        <v>80.072000000000003</v>
      </c>
      <c r="AH114" s="22">
        <f>VLOOKUP($B114,ESTIMATES!$C$18:$BS$290,65,FALSE)</f>
        <v>80.759</v>
      </c>
      <c r="AI114" s="22">
        <f>VLOOKUP($B114,ESTIMATES!$C$18:$BS$290,66,FALSE)</f>
        <v>81.406000000000006</v>
      </c>
      <c r="AJ114" s="22">
        <f>VLOOKUP($B114,ESTIMATES!$C$18:$BS$290,67,FALSE)</f>
        <v>82.013000000000005</v>
      </c>
      <c r="AK114" s="22">
        <f>VLOOKUP($B114,ESTIMATES!$C$18:$BS$290,68,FALSE)</f>
        <v>82.59</v>
      </c>
      <c r="AL114" s="22">
        <f>VLOOKUP($B114,ESTIMATES!$C$18:$BS$290,69,FALSE)</f>
        <v>83.167000000000002</v>
      </c>
      <c r="AM114">
        <f>VLOOKUP($B114,'MEDIUM VARIANT'!$C$18:$AE$290,5,FALSE)</f>
        <v>83.736999999999995</v>
      </c>
      <c r="AN114">
        <f>VLOOKUP($B114,'MEDIUM VARIANT'!$C$18:$AE$290,6,FALSE)</f>
        <v>84.287000000000006</v>
      </c>
      <c r="AO114">
        <f>VLOOKUP($B114,'MEDIUM VARIANT'!$C$18:$AE$290,7,FALSE)</f>
        <v>84.831000000000003</v>
      </c>
      <c r="AP114">
        <f>VLOOKUP($B114,'MEDIUM VARIANT'!$C$18:$AE$290,8,FALSE)</f>
        <v>85.369</v>
      </c>
      <c r="AQ114">
        <f>VLOOKUP($B114,'MEDIUM VARIANT'!$C$18:$AE$290,9,FALSE)</f>
        <v>85.894999999999996</v>
      </c>
      <c r="AR114">
        <f>VLOOKUP($B114,'MEDIUM VARIANT'!$C$18:$AE$290,10,FALSE)</f>
        <v>86.409000000000006</v>
      </c>
      <c r="AS114">
        <f>VLOOKUP($B114,'MEDIUM VARIANT'!$C$18:$AE$290,11,FALSE)</f>
        <v>86.921999999999997</v>
      </c>
      <c r="AT114">
        <f>VLOOKUP($B114,'MEDIUM VARIANT'!$C$18:$AE$290,12,FALSE)</f>
        <v>87.418999999999997</v>
      </c>
      <c r="AU114">
        <f>VLOOKUP($B114,'MEDIUM VARIANT'!$C$18:$AE$290,13,FALSE)</f>
        <v>87.917000000000002</v>
      </c>
      <c r="AV114">
        <f>VLOOKUP($B114,'MEDIUM VARIANT'!$C$18:$AE$290,14,FALSE)</f>
        <v>88.405000000000001</v>
      </c>
      <c r="AW114">
        <f>VLOOKUP($B114,'MEDIUM VARIANT'!$C$18:$AE$290,15,FALSE)</f>
        <v>88.875</v>
      </c>
      <c r="AX114">
        <f>VLOOKUP($B114,'MEDIUM VARIANT'!$C$18:$AE$290,16,FALSE)</f>
        <v>89.344999999999999</v>
      </c>
      <c r="AY114">
        <f>VLOOKUP($B114,'MEDIUM VARIANT'!$C$18:$AE$290,17,FALSE)</f>
        <v>89.802999999999997</v>
      </c>
      <c r="AZ114">
        <f>VLOOKUP($B114,'MEDIUM VARIANT'!$C$18:$AE$290,18,FALSE)</f>
        <v>90.256</v>
      </c>
      <c r="BA114">
        <f>VLOOKUP($B114,'MEDIUM VARIANT'!$C$18:$AE$290,19,FALSE)</f>
        <v>90.691999999999993</v>
      </c>
      <c r="BB114">
        <f>VLOOKUP($B114,'MEDIUM VARIANT'!$C$18:$AE$290,20,FALSE)</f>
        <v>91.125</v>
      </c>
      <c r="BC114">
        <f>VLOOKUP($B114,'MEDIUM VARIANT'!$C$18:$AE$290,21,FALSE)</f>
        <v>91.555999999999997</v>
      </c>
      <c r="BD114">
        <f>VLOOKUP($B114,'MEDIUM VARIANT'!$C$18:$AE$290,22,FALSE)</f>
        <v>91.977999999999994</v>
      </c>
      <c r="BE114">
        <f>VLOOKUP($B114,'MEDIUM VARIANT'!$C$18:$AE$290,23,FALSE)</f>
        <v>92.387</v>
      </c>
      <c r="BF114">
        <f>VLOOKUP($B114,'MEDIUM VARIANT'!$C$18:$AE$290,24,FALSE)</f>
        <v>92.78</v>
      </c>
      <c r="BG114">
        <f>VLOOKUP($B114,'MEDIUM VARIANT'!$C$18:$AE$290,25,FALSE)</f>
        <v>93.162000000000006</v>
      </c>
      <c r="BH114">
        <f>VLOOKUP($B114,'MEDIUM VARIANT'!$C$18:$AE$290,26,FALSE)</f>
        <v>93.53</v>
      </c>
      <c r="BI114">
        <f>VLOOKUP($B114,'MEDIUM VARIANT'!$C$18:$AE$290,27,FALSE)</f>
        <v>93.887</v>
      </c>
      <c r="BJ114">
        <f>VLOOKUP($B114,'MEDIUM VARIANT'!$C$18:$AE$290,28,FALSE)</f>
        <v>94.228999999999999</v>
      </c>
      <c r="BK114">
        <f>VLOOKUP($B114,'MEDIUM VARIANT'!$C$18:$AE$290,29,FALSE)</f>
        <v>94.57</v>
      </c>
      <c r="BL114">
        <f>VLOOKUP($B114,'MEDIUM VARIANT'!$C$18:$AE$290,29,FALSE)</f>
        <v>94.57</v>
      </c>
      <c r="BM114">
        <f>VLOOKUP($B114,'MEDIUM VARIANT'!$C$18:$AE$290,29,FALSE)</f>
        <v>94.57</v>
      </c>
      <c r="BN114">
        <f>VLOOKUP($B114,'MEDIUM VARIANT'!$C$18:$AE$290,29,FALSE)</f>
        <v>94.57</v>
      </c>
      <c r="BO114">
        <f>VLOOKUP($B114,'MEDIUM VARIANT'!$C$18:$AE$290,29,FALSE)</f>
        <v>94.57</v>
      </c>
      <c r="BP114">
        <f>VLOOKUP($B114,'MEDIUM VARIANT'!$C$18:$AE$290,29,FALSE)</f>
        <v>94.57</v>
      </c>
      <c r="BQ114">
        <f>VLOOKUP($B114,'MEDIUM VARIANT'!$C$18:$AE$290,29,FALSE)</f>
        <v>94.57</v>
      </c>
      <c r="BR114">
        <f>VLOOKUP($B114,'MEDIUM VARIANT'!$C$18:$AE$290,29,FALSE)</f>
        <v>94.57</v>
      </c>
      <c r="BS114">
        <f>VLOOKUP($B114,'MEDIUM VARIANT'!$C$18:$AE$290,29,FALSE)</f>
        <v>94.57</v>
      </c>
      <c r="BT114">
        <f>VLOOKUP($B114,'MEDIUM VARIANT'!$C$18:$AE$290,29,FALSE)</f>
        <v>94.57</v>
      </c>
      <c r="BU114">
        <f>VLOOKUP($B114,'MEDIUM VARIANT'!$C$18:$AE$290,29,FALSE)</f>
        <v>94.57</v>
      </c>
    </row>
    <row r="115" spans="1:73" ht="11.4" x14ac:dyDescent="0.2">
      <c r="A115" t="str">
        <f>VLOOKUP(B115,Codes_ISO!A$2:C$270,3,FALSE)</f>
        <v>IL</v>
      </c>
      <c r="B115" s="3" t="s">
        <v>185</v>
      </c>
      <c r="C115" s="22">
        <f>VLOOKUP($B115,ESTIMATES!$C$18:$BS$290,34,FALSE)</f>
        <v>3744.6669999999999</v>
      </c>
      <c r="D115" s="22">
        <f>VLOOKUP($B115,ESTIMATES!$C$18:$BS$290,35,FALSE)</f>
        <v>3815.232</v>
      </c>
      <c r="E115" s="22">
        <f>VLOOKUP($B115,ESTIMATES!$C$18:$BS$290,36,FALSE)</f>
        <v>3883.4670000000001</v>
      </c>
      <c r="F115" s="22">
        <f>VLOOKUP($B115,ESTIMATES!$C$18:$BS$290,37,FALSE)</f>
        <v>3950.123</v>
      </c>
      <c r="G115" s="22">
        <f>VLOOKUP($B115,ESTIMATES!$C$18:$BS$290,38,FALSE)</f>
        <v>4016.13</v>
      </c>
      <c r="H115" s="22">
        <f>VLOOKUP($B115,ESTIMATES!$C$18:$BS$290,39,FALSE)</f>
        <v>4082.7869999999998</v>
      </c>
      <c r="I115" s="22">
        <f>VLOOKUP($B115,ESTIMATES!$C$18:$BS$290,40,FALSE)</f>
        <v>4148.9459999999999</v>
      </c>
      <c r="J115" s="22">
        <f>VLOOKUP($B115,ESTIMATES!$C$18:$BS$290,41,FALSE)</f>
        <v>4216.1790000000001</v>
      </c>
      <c r="K115" s="22">
        <f>VLOOKUP($B115,ESTIMATES!$C$18:$BS$290,42,FALSE)</f>
        <v>4291.576</v>
      </c>
      <c r="L115" s="22">
        <f>VLOOKUP($B115,ESTIMATES!$C$18:$BS$290,43,FALSE)</f>
        <v>4384.3549999999996</v>
      </c>
      <c r="M115" s="22">
        <f>VLOOKUP($B115,ESTIMATES!$C$18:$BS$290,44,FALSE)</f>
        <v>4500.4750000000004</v>
      </c>
      <c r="N115" s="22">
        <f>VLOOKUP($B115,ESTIMATES!$C$18:$BS$290,45,FALSE)</f>
        <v>4643.1980000000003</v>
      </c>
      <c r="O115" s="22">
        <f>VLOOKUP($B115,ESTIMATES!$C$18:$BS$290,46,FALSE)</f>
        <v>4808.8580000000002</v>
      </c>
      <c r="P115" s="22">
        <f>VLOOKUP($B115,ESTIMATES!$C$18:$BS$290,47,FALSE)</f>
        <v>4987.7299999999996</v>
      </c>
      <c r="Q115" s="22">
        <f>VLOOKUP($B115,ESTIMATES!$C$18:$BS$290,48,FALSE)</f>
        <v>5166.0720000000001</v>
      </c>
      <c r="R115" s="22">
        <f>VLOOKUP($B115,ESTIMATES!$C$18:$BS$290,49,FALSE)</f>
        <v>5333.7190000000001</v>
      </c>
      <c r="S115" s="22">
        <f>VLOOKUP($B115,ESTIMATES!$C$18:$BS$290,50,FALSE)</f>
        <v>5488.0770000000002</v>
      </c>
      <c r="T115" s="22">
        <f>VLOOKUP($B115,ESTIMATES!$C$18:$BS$290,51,FALSE)</f>
        <v>5631.5439999999999</v>
      </c>
      <c r="U115" s="22">
        <f>VLOOKUP($B115,ESTIMATES!$C$18:$BS$290,52,FALSE)</f>
        <v>5765.21</v>
      </c>
      <c r="V115" s="22">
        <f>VLOOKUP($B115,ESTIMATES!$C$18:$BS$290,53,FALSE)</f>
        <v>5891.77</v>
      </c>
      <c r="W115" s="22">
        <f>VLOOKUP($B115,ESTIMATES!$C$18:$BS$290,54,FALSE)</f>
        <v>6013.741</v>
      </c>
      <c r="X115" s="22">
        <f>VLOOKUP($B115,ESTIMATES!$C$18:$BS$290,55,FALSE)</f>
        <v>6129.53</v>
      </c>
      <c r="Y115" s="22">
        <f>VLOOKUP($B115,ESTIMATES!$C$18:$BS$290,56,FALSE)</f>
        <v>6239.2849999999999</v>
      </c>
      <c r="Z115" s="22">
        <f>VLOOKUP($B115,ESTIMATES!$C$18:$BS$290,57,FALSE)</f>
        <v>6349.5190000000002</v>
      </c>
      <c r="AA115" s="22">
        <f>VLOOKUP($B115,ESTIMATES!$C$18:$BS$290,58,FALSE)</f>
        <v>6468.8270000000002</v>
      </c>
      <c r="AB115" s="22">
        <f>VLOOKUP($B115,ESTIMATES!$C$18:$BS$290,59,FALSE)</f>
        <v>6602.97</v>
      </c>
      <c r="AC115" s="22">
        <f>VLOOKUP($B115,ESTIMATES!$C$18:$BS$290,60,FALSE)</f>
        <v>6755.2110000000002</v>
      </c>
      <c r="AD115" s="22">
        <f>VLOOKUP($B115,ESTIMATES!$C$18:$BS$290,61,FALSE)</f>
        <v>6922.6850000000004</v>
      </c>
      <c r="AE115" s="22">
        <f>VLOOKUP($B115,ESTIMATES!$C$18:$BS$290,62,FALSE)</f>
        <v>7097.41</v>
      </c>
      <c r="AF115" s="22">
        <f>VLOOKUP($B115,ESTIMATES!$C$18:$BS$290,63,FALSE)</f>
        <v>7267.8950000000004</v>
      </c>
      <c r="AG115" s="22">
        <f>VLOOKUP($B115,ESTIMATES!$C$18:$BS$290,64,FALSE)</f>
        <v>7425.9589999999998</v>
      </c>
      <c r="AH115" s="22">
        <f>VLOOKUP($B115,ESTIMATES!$C$18:$BS$290,65,FALSE)</f>
        <v>7568.7740000000003</v>
      </c>
      <c r="AI115" s="22">
        <f>VLOOKUP($B115,ESTIMATES!$C$18:$BS$290,66,FALSE)</f>
        <v>7699.1049999999996</v>
      </c>
      <c r="AJ115" s="22">
        <f>VLOOKUP($B115,ESTIMATES!$C$18:$BS$290,67,FALSE)</f>
        <v>7821.1049999999996</v>
      </c>
      <c r="AK115" s="22">
        <f>VLOOKUP($B115,ESTIMATES!$C$18:$BS$290,68,FALSE)</f>
        <v>7941.3289999999997</v>
      </c>
      <c r="AL115" s="22">
        <f>VLOOKUP($B115,ESTIMATES!$C$18:$BS$290,69,FALSE)</f>
        <v>8064.5469999999996</v>
      </c>
      <c r="AM115">
        <f>VLOOKUP($B115,'MEDIUM VARIANT'!$C$18:$AE$290,5,FALSE)</f>
        <v>8191.8280000000004</v>
      </c>
      <c r="AN115">
        <f>VLOOKUP($B115,'MEDIUM VARIANT'!$C$18:$AE$290,6,FALSE)</f>
        <v>8321.57</v>
      </c>
      <c r="AO115">
        <f>VLOOKUP($B115,'MEDIUM VARIANT'!$C$18:$AE$290,7,FALSE)</f>
        <v>8452.8410000000003</v>
      </c>
      <c r="AP115">
        <f>VLOOKUP($B115,'MEDIUM VARIANT'!$C$18:$AE$290,8,FALSE)</f>
        <v>8583.9159999999993</v>
      </c>
      <c r="AQ115">
        <f>VLOOKUP($B115,'MEDIUM VARIANT'!$C$18:$AE$290,9,FALSE)</f>
        <v>8713.5589999999993</v>
      </c>
      <c r="AR115">
        <f>VLOOKUP($B115,'MEDIUM VARIANT'!$C$18:$AE$290,10,FALSE)</f>
        <v>8841.7360000000008</v>
      </c>
      <c r="AS115">
        <f>VLOOKUP($B115,'MEDIUM VARIANT'!$C$18:$AE$290,11,FALSE)</f>
        <v>8969.1059999999998</v>
      </c>
      <c r="AT115">
        <f>VLOOKUP($B115,'MEDIUM VARIANT'!$C$18:$AE$290,12,FALSE)</f>
        <v>9095.8829999999998</v>
      </c>
      <c r="AU115">
        <f>VLOOKUP($B115,'MEDIUM VARIANT'!$C$18:$AE$290,13,FALSE)</f>
        <v>9222.4169999999995</v>
      </c>
      <c r="AV115">
        <f>VLOOKUP($B115,'MEDIUM VARIANT'!$C$18:$AE$290,14,FALSE)</f>
        <v>9348.9539999999997</v>
      </c>
      <c r="AW115">
        <f>VLOOKUP($B115,'MEDIUM VARIANT'!$C$18:$AE$290,15,FALSE)</f>
        <v>9475.5550000000003</v>
      </c>
      <c r="AX115">
        <f>VLOOKUP($B115,'MEDIUM VARIANT'!$C$18:$AE$290,16,FALSE)</f>
        <v>9602.1980000000003</v>
      </c>
      <c r="AY115">
        <f>VLOOKUP($B115,'MEDIUM VARIANT'!$C$18:$AE$290,17,FALSE)</f>
        <v>9729.0139999999992</v>
      </c>
      <c r="AZ115">
        <f>VLOOKUP($B115,'MEDIUM VARIANT'!$C$18:$AE$290,18,FALSE)</f>
        <v>9856.1290000000008</v>
      </c>
      <c r="BA115">
        <f>VLOOKUP($B115,'MEDIUM VARIANT'!$C$18:$AE$290,19,FALSE)</f>
        <v>9983.6450000000004</v>
      </c>
      <c r="BB115">
        <f>VLOOKUP($B115,'MEDIUM VARIANT'!$C$18:$AE$290,20,FALSE)</f>
        <v>10111.605</v>
      </c>
      <c r="BC115">
        <f>VLOOKUP($B115,'MEDIUM VARIANT'!$C$18:$AE$290,21,FALSE)</f>
        <v>10240.043</v>
      </c>
      <c r="BD115">
        <f>VLOOKUP($B115,'MEDIUM VARIANT'!$C$18:$AE$290,22,FALSE)</f>
        <v>10368.933999999999</v>
      </c>
      <c r="BE115">
        <f>VLOOKUP($B115,'MEDIUM VARIANT'!$C$18:$AE$290,23,FALSE)</f>
        <v>10498.267</v>
      </c>
      <c r="BF115">
        <f>VLOOKUP($B115,'MEDIUM VARIANT'!$C$18:$AE$290,24,FALSE)</f>
        <v>10628</v>
      </c>
      <c r="BG115">
        <f>VLOOKUP($B115,'MEDIUM VARIANT'!$C$18:$AE$290,25,FALSE)</f>
        <v>10758.097</v>
      </c>
      <c r="BH115">
        <f>VLOOKUP($B115,'MEDIUM VARIANT'!$C$18:$AE$290,26,FALSE)</f>
        <v>10888.539000000001</v>
      </c>
      <c r="BI115">
        <f>VLOOKUP($B115,'MEDIUM VARIANT'!$C$18:$AE$290,27,FALSE)</f>
        <v>11019.303</v>
      </c>
      <c r="BJ115">
        <f>VLOOKUP($B115,'MEDIUM VARIANT'!$C$18:$AE$290,28,FALSE)</f>
        <v>11150.331</v>
      </c>
      <c r="BK115">
        <f>VLOOKUP($B115,'MEDIUM VARIANT'!$C$18:$AE$290,29,FALSE)</f>
        <v>11281.554</v>
      </c>
      <c r="BL115">
        <f>VLOOKUP($B115,'MEDIUM VARIANT'!$C$18:$AE$290,29,FALSE)</f>
        <v>11281.554</v>
      </c>
      <c r="BM115">
        <f>VLOOKUP($B115,'MEDIUM VARIANT'!$C$18:$AE$290,29,FALSE)</f>
        <v>11281.554</v>
      </c>
      <c r="BN115">
        <f>VLOOKUP($B115,'MEDIUM VARIANT'!$C$18:$AE$290,29,FALSE)</f>
        <v>11281.554</v>
      </c>
      <c r="BO115">
        <f>VLOOKUP($B115,'MEDIUM VARIANT'!$C$18:$AE$290,29,FALSE)</f>
        <v>11281.554</v>
      </c>
      <c r="BP115">
        <f>VLOOKUP($B115,'MEDIUM VARIANT'!$C$18:$AE$290,29,FALSE)</f>
        <v>11281.554</v>
      </c>
      <c r="BQ115">
        <f>VLOOKUP($B115,'MEDIUM VARIANT'!$C$18:$AE$290,29,FALSE)</f>
        <v>11281.554</v>
      </c>
      <c r="BR115">
        <f>VLOOKUP($B115,'MEDIUM VARIANT'!$C$18:$AE$290,29,FALSE)</f>
        <v>11281.554</v>
      </c>
      <c r="BS115">
        <f>VLOOKUP($B115,'MEDIUM VARIANT'!$C$18:$AE$290,29,FALSE)</f>
        <v>11281.554</v>
      </c>
      <c r="BT115">
        <f>VLOOKUP($B115,'MEDIUM VARIANT'!$C$18:$AE$290,29,FALSE)</f>
        <v>11281.554</v>
      </c>
      <c r="BU115">
        <f>VLOOKUP($B115,'MEDIUM VARIANT'!$C$18:$AE$290,29,FALSE)</f>
        <v>11281.554</v>
      </c>
    </row>
    <row r="116" spans="1:73" ht="11.4" x14ac:dyDescent="0.2">
      <c r="A116" t="str">
        <f>VLOOKUP(B116,Codes_ISO!A$2:C$270,3,FALSE)</f>
        <v>IT</v>
      </c>
      <c r="B116" s="3" t="s">
        <v>230</v>
      </c>
      <c r="C116" s="22">
        <f>VLOOKUP($B116,ESTIMATES!$C$18:$BS$290,34,FALSE)</f>
        <v>56419.277999999998</v>
      </c>
      <c r="D116" s="22">
        <f>VLOOKUP($B116,ESTIMATES!$C$18:$BS$290,35,FALSE)</f>
        <v>56576.504000000001</v>
      </c>
      <c r="E116" s="22">
        <f>VLOOKUP($B116,ESTIMATES!$C$18:$BS$290,36,FALSE)</f>
        <v>56717.076000000001</v>
      </c>
      <c r="F116" s="22">
        <f>VLOOKUP($B116,ESTIMATES!$C$18:$BS$290,37,FALSE)</f>
        <v>56838.675000000003</v>
      </c>
      <c r="G116" s="22">
        <f>VLOOKUP($B116,ESTIMATES!$C$18:$BS$290,38,FALSE)</f>
        <v>56937.695</v>
      </c>
      <c r="H116" s="22">
        <f>VLOOKUP($B116,ESTIMATES!$C$18:$BS$290,39,FALSE)</f>
        <v>57012.351999999999</v>
      </c>
      <c r="I116" s="22">
        <f>VLOOKUP($B116,ESTIMATES!$C$18:$BS$290,40,FALSE)</f>
        <v>57061.781000000003</v>
      </c>
      <c r="J116" s="22">
        <f>VLOOKUP($B116,ESTIMATES!$C$18:$BS$290,41,FALSE)</f>
        <v>57089.451000000001</v>
      </c>
      <c r="K116" s="22">
        <f>VLOOKUP($B116,ESTIMATES!$C$18:$BS$290,42,FALSE)</f>
        <v>57103.127999999997</v>
      </c>
      <c r="L116" s="22">
        <f>VLOOKUP($B116,ESTIMATES!$C$18:$BS$290,43,FALSE)</f>
        <v>57113.159</v>
      </c>
      <c r="M116" s="22">
        <f>VLOOKUP($B116,ESTIMATES!$C$18:$BS$290,44,FALSE)</f>
        <v>57127.12</v>
      </c>
      <c r="N116" s="22">
        <f>VLOOKUP($B116,ESTIMATES!$C$18:$BS$290,45,FALSE)</f>
        <v>57152.516000000003</v>
      </c>
      <c r="O116" s="22">
        <f>VLOOKUP($B116,ESTIMATES!$C$18:$BS$290,46,FALSE)</f>
        <v>57188.887000000002</v>
      </c>
      <c r="P116" s="22">
        <f>VLOOKUP($B116,ESTIMATES!$C$18:$BS$290,47,FALSE)</f>
        <v>57226.646999999997</v>
      </c>
      <c r="Q116" s="22">
        <f>VLOOKUP($B116,ESTIMATES!$C$18:$BS$290,48,FALSE)</f>
        <v>57251.366999999998</v>
      </c>
      <c r="R116" s="22">
        <f>VLOOKUP($B116,ESTIMATES!$C$18:$BS$290,49,FALSE)</f>
        <v>57255.192999999999</v>
      </c>
      <c r="S116" s="22">
        <f>VLOOKUP($B116,ESTIMATES!$C$18:$BS$290,50,FALSE)</f>
        <v>57229.67</v>
      </c>
      <c r="T116" s="22">
        <f>VLOOKUP($B116,ESTIMATES!$C$18:$BS$290,51,FALSE)</f>
        <v>57184.900999999998</v>
      </c>
      <c r="U116" s="22">
        <f>VLOOKUP($B116,ESTIMATES!$C$18:$BS$290,52,FALSE)</f>
        <v>57153.553999999996</v>
      </c>
      <c r="V116" s="22">
        <f>VLOOKUP($B116,ESTIMATES!$C$18:$BS$290,53,FALSE)</f>
        <v>57179.989000000001</v>
      </c>
      <c r="W116" s="22">
        <f>VLOOKUP($B116,ESTIMATES!$C$18:$BS$290,54,FALSE)</f>
        <v>57293.720999999998</v>
      </c>
      <c r="X116" s="22">
        <f>VLOOKUP($B116,ESTIMATES!$C$18:$BS$290,55,FALSE)</f>
        <v>57506.366999999998</v>
      </c>
      <c r="Y116" s="22">
        <f>VLOOKUP($B116,ESTIMATES!$C$18:$BS$290,56,FALSE)</f>
        <v>57801.762999999999</v>
      </c>
      <c r="Z116" s="22">
        <f>VLOOKUP($B116,ESTIMATES!$C$18:$BS$290,57,FALSE)</f>
        <v>58147.036999999997</v>
      </c>
      <c r="AA116" s="22">
        <f>VLOOKUP($B116,ESTIMATES!$C$18:$BS$290,58,FALSE)</f>
        <v>58494.703999999998</v>
      </c>
      <c r="AB116" s="22">
        <f>VLOOKUP($B116,ESTIMATES!$C$18:$BS$290,59,FALSE)</f>
        <v>58808.483</v>
      </c>
      <c r="AC116" s="22">
        <f>VLOOKUP($B116,ESTIMATES!$C$18:$BS$290,60,FALSE)</f>
        <v>59079.868999999999</v>
      </c>
      <c r="AD116" s="22">
        <f>VLOOKUP($B116,ESTIMATES!$C$18:$BS$290,61,FALSE)</f>
        <v>59313.510999999999</v>
      </c>
      <c r="AE116" s="22">
        <f>VLOOKUP($B116,ESTIMATES!$C$18:$BS$290,62,FALSE)</f>
        <v>59502.385000000002</v>
      </c>
      <c r="AF116" s="22">
        <f>VLOOKUP($B116,ESTIMATES!$C$18:$BS$290,63,FALSE)</f>
        <v>59641.853000000003</v>
      </c>
      <c r="AG116" s="22">
        <f>VLOOKUP($B116,ESTIMATES!$C$18:$BS$290,64,FALSE)</f>
        <v>59729.807000000001</v>
      </c>
      <c r="AH116" s="22">
        <f>VLOOKUP($B116,ESTIMATES!$C$18:$BS$290,65,FALSE)</f>
        <v>59759.928999999996</v>
      </c>
      <c r="AI116" s="22">
        <f>VLOOKUP($B116,ESTIMATES!$C$18:$BS$290,66,FALSE)</f>
        <v>59733.834000000003</v>
      </c>
      <c r="AJ116" s="22">
        <f>VLOOKUP($B116,ESTIMATES!$C$18:$BS$290,67,FALSE)</f>
        <v>59668</v>
      </c>
      <c r="AK116" s="22">
        <f>VLOOKUP($B116,ESTIMATES!$C$18:$BS$290,68,FALSE)</f>
        <v>59585.667999999998</v>
      </c>
      <c r="AL116" s="22">
        <f>VLOOKUP($B116,ESTIMATES!$C$18:$BS$290,69,FALSE)</f>
        <v>59504.212</v>
      </c>
      <c r="AM116">
        <f>VLOOKUP($B116,'MEDIUM VARIANT'!$C$18:$AE$290,5,FALSE)</f>
        <v>59429.938000000002</v>
      </c>
      <c r="AN116">
        <f>VLOOKUP($B116,'MEDIUM VARIANT'!$C$18:$AE$290,6,FALSE)</f>
        <v>59359.9</v>
      </c>
      <c r="AO116">
        <f>VLOOKUP($B116,'MEDIUM VARIANT'!$C$18:$AE$290,7,FALSE)</f>
        <v>59290.968999999997</v>
      </c>
      <c r="AP116">
        <f>VLOOKUP($B116,'MEDIUM VARIANT'!$C$18:$AE$290,8,FALSE)</f>
        <v>59216.525000000001</v>
      </c>
      <c r="AQ116">
        <f>VLOOKUP($B116,'MEDIUM VARIANT'!$C$18:$AE$290,9,FALSE)</f>
        <v>59132.072999999997</v>
      </c>
      <c r="AR116">
        <f>VLOOKUP($B116,'MEDIUM VARIANT'!$C$18:$AE$290,10,FALSE)</f>
        <v>59037.892999999996</v>
      </c>
      <c r="AS116">
        <f>VLOOKUP($B116,'MEDIUM VARIANT'!$C$18:$AE$290,11,FALSE)</f>
        <v>58937.472999999998</v>
      </c>
      <c r="AT116">
        <f>VLOOKUP($B116,'MEDIUM VARIANT'!$C$18:$AE$290,12,FALSE)</f>
        <v>58833.036</v>
      </c>
      <c r="AU116">
        <f>VLOOKUP($B116,'MEDIUM VARIANT'!$C$18:$AE$290,13,FALSE)</f>
        <v>58727.51</v>
      </c>
      <c r="AV116">
        <f>VLOOKUP($B116,'MEDIUM VARIANT'!$C$18:$AE$290,14,FALSE)</f>
        <v>58623.031999999999</v>
      </c>
      <c r="AW116">
        <f>VLOOKUP($B116,'MEDIUM VARIANT'!$C$18:$AE$290,15,FALSE)</f>
        <v>58520.455000000002</v>
      </c>
      <c r="AX116">
        <f>VLOOKUP($B116,'MEDIUM VARIANT'!$C$18:$AE$290,16,FALSE)</f>
        <v>58419.22</v>
      </c>
      <c r="AY116">
        <f>VLOOKUP($B116,'MEDIUM VARIANT'!$C$18:$AE$290,17,FALSE)</f>
        <v>58318.194000000003</v>
      </c>
      <c r="AZ116">
        <f>VLOOKUP($B116,'MEDIUM VARIANT'!$C$18:$AE$290,18,FALSE)</f>
        <v>58215.557000000001</v>
      </c>
      <c r="BA116">
        <f>VLOOKUP($B116,'MEDIUM VARIANT'!$C$18:$AE$290,19,FALSE)</f>
        <v>58109.917999999998</v>
      </c>
      <c r="BB116">
        <f>VLOOKUP($B116,'MEDIUM VARIANT'!$C$18:$AE$290,20,FALSE)</f>
        <v>58000.902999999998</v>
      </c>
      <c r="BC116">
        <f>VLOOKUP($B116,'MEDIUM VARIANT'!$C$18:$AE$290,21,FALSE)</f>
        <v>57888.773999999998</v>
      </c>
      <c r="BD116">
        <f>VLOOKUP($B116,'MEDIUM VARIANT'!$C$18:$AE$290,22,FALSE)</f>
        <v>57773.546000000002</v>
      </c>
      <c r="BE116">
        <f>VLOOKUP($B116,'MEDIUM VARIANT'!$C$18:$AE$290,23,FALSE)</f>
        <v>57655.4</v>
      </c>
      <c r="BF116">
        <f>VLOOKUP($B116,'MEDIUM VARIANT'!$C$18:$AE$290,24,FALSE)</f>
        <v>57534.36</v>
      </c>
      <c r="BG116">
        <f>VLOOKUP($B116,'MEDIUM VARIANT'!$C$18:$AE$290,25,FALSE)</f>
        <v>57410.228000000003</v>
      </c>
      <c r="BH116">
        <f>VLOOKUP($B116,'MEDIUM VARIANT'!$C$18:$AE$290,26,FALSE)</f>
        <v>57282.52</v>
      </c>
      <c r="BI116">
        <f>VLOOKUP($B116,'MEDIUM VARIANT'!$C$18:$AE$290,27,FALSE)</f>
        <v>57150.705999999998</v>
      </c>
      <c r="BJ116">
        <f>VLOOKUP($B116,'MEDIUM VARIANT'!$C$18:$AE$290,28,FALSE)</f>
        <v>57014.108999999997</v>
      </c>
      <c r="BK116">
        <f>VLOOKUP($B116,'MEDIUM VARIANT'!$C$18:$AE$290,29,FALSE)</f>
        <v>56872.173999999999</v>
      </c>
      <c r="BL116">
        <f>VLOOKUP($B116,'MEDIUM VARIANT'!$C$18:$AE$290,29,FALSE)</f>
        <v>56872.173999999999</v>
      </c>
      <c r="BM116">
        <f>VLOOKUP($B116,'MEDIUM VARIANT'!$C$18:$AE$290,29,FALSE)</f>
        <v>56872.173999999999</v>
      </c>
      <c r="BN116">
        <f>VLOOKUP($B116,'MEDIUM VARIANT'!$C$18:$AE$290,29,FALSE)</f>
        <v>56872.173999999999</v>
      </c>
      <c r="BO116">
        <f>VLOOKUP($B116,'MEDIUM VARIANT'!$C$18:$AE$290,29,FALSE)</f>
        <v>56872.173999999999</v>
      </c>
      <c r="BP116">
        <f>VLOOKUP($B116,'MEDIUM VARIANT'!$C$18:$AE$290,29,FALSE)</f>
        <v>56872.173999999999</v>
      </c>
      <c r="BQ116">
        <f>VLOOKUP($B116,'MEDIUM VARIANT'!$C$18:$AE$290,29,FALSE)</f>
        <v>56872.173999999999</v>
      </c>
      <c r="BR116">
        <f>VLOOKUP($B116,'MEDIUM VARIANT'!$C$18:$AE$290,29,FALSE)</f>
        <v>56872.173999999999</v>
      </c>
      <c r="BS116">
        <f>VLOOKUP($B116,'MEDIUM VARIANT'!$C$18:$AE$290,29,FALSE)</f>
        <v>56872.173999999999</v>
      </c>
      <c r="BT116">
        <f>VLOOKUP($B116,'MEDIUM VARIANT'!$C$18:$AE$290,29,FALSE)</f>
        <v>56872.173999999999</v>
      </c>
      <c r="BU116">
        <f>VLOOKUP($B116,'MEDIUM VARIANT'!$C$18:$AE$290,29,FALSE)</f>
        <v>56872.173999999999</v>
      </c>
    </row>
    <row r="117" spans="1:73" ht="11.4" x14ac:dyDescent="0.2">
      <c r="A117" t="str">
        <f>VLOOKUP(B117,Codes_ISO!A$2:C$270,3,FALSE)</f>
        <v>JM</v>
      </c>
      <c r="B117" s="3" t="s">
        <v>265</v>
      </c>
      <c r="C117" s="22">
        <f>VLOOKUP($B117,ESTIMATES!$C$18:$BS$290,34,FALSE)</f>
        <v>2163.0450000000001</v>
      </c>
      <c r="D117" s="22">
        <f>VLOOKUP($B117,ESTIMATES!$C$18:$BS$290,35,FALSE)</f>
        <v>2197.5830000000001</v>
      </c>
      <c r="E117" s="22">
        <f>VLOOKUP($B117,ESTIMATES!$C$18:$BS$290,36,FALSE)</f>
        <v>2235.3270000000002</v>
      </c>
      <c r="F117" s="22">
        <f>VLOOKUP($B117,ESTIMATES!$C$18:$BS$290,37,FALSE)</f>
        <v>2273.6660000000002</v>
      </c>
      <c r="G117" s="22">
        <f>VLOOKUP($B117,ESTIMATES!$C$18:$BS$290,38,FALSE)</f>
        <v>2308.9470000000001</v>
      </c>
      <c r="H117" s="22">
        <f>VLOOKUP($B117,ESTIMATES!$C$18:$BS$290,39,FALSE)</f>
        <v>2338.6379999999999</v>
      </c>
      <c r="I117" s="22">
        <f>VLOOKUP($B117,ESTIMATES!$C$18:$BS$290,40,FALSE)</f>
        <v>2361.7199999999998</v>
      </c>
      <c r="J117" s="22">
        <f>VLOOKUP($B117,ESTIMATES!$C$18:$BS$290,41,FALSE)</f>
        <v>2379.279</v>
      </c>
      <c r="K117" s="22">
        <f>VLOOKUP($B117,ESTIMATES!$C$18:$BS$290,42,FALSE)</f>
        <v>2393.5340000000001</v>
      </c>
      <c r="L117" s="22">
        <f>VLOOKUP($B117,ESTIMATES!$C$18:$BS$290,43,FALSE)</f>
        <v>2407.7199999999998</v>
      </c>
      <c r="M117" s="22">
        <f>VLOOKUP($B117,ESTIMATES!$C$18:$BS$290,44,FALSE)</f>
        <v>2424.2420000000002</v>
      </c>
      <c r="N117" s="22">
        <f>VLOOKUP($B117,ESTIMATES!$C$18:$BS$290,45,FALSE)</f>
        <v>2443.6889999999999</v>
      </c>
      <c r="O117" s="22">
        <f>VLOOKUP($B117,ESTIMATES!$C$18:$BS$290,46,FALSE)</f>
        <v>2465.3620000000001</v>
      </c>
      <c r="P117" s="22">
        <f>VLOOKUP($B117,ESTIMATES!$C$18:$BS$290,47,FALSE)</f>
        <v>2488.7820000000002</v>
      </c>
      <c r="Q117" s="22">
        <f>VLOOKUP($B117,ESTIMATES!$C$18:$BS$290,48,FALSE)</f>
        <v>2513.049</v>
      </c>
      <c r="R117" s="22">
        <f>VLOOKUP($B117,ESTIMATES!$C$18:$BS$290,49,FALSE)</f>
        <v>2537.44</v>
      </c>
      <c r="S117" s="22">
        <f>VLOOKUP($B117,ESTIMATES!$C$18:$BS$290,50,FALSE)</f>
        <v>2561.9929999999999</v>
      </c>
      <c r="T117" s="22">
        <f>VLOOKUP($B117,ESTIMATES!$C$18:$BS$290,51,FALSE)</f>
        <v>2586.8270000000002</v>
      </c>
      <c r="U117" s="22">
        <f>VLOOKUP($B117,ESTIMATES!$C$18:$BS$290,52,FALSE)</f>
        <v>2611.3670000000002</v>
      </c>
      <c r="V117" s="22">
        <f>VLOOKUP($B117,ESTIMATES!$C$18:$BS$290,53,FALSE)</f>
        <v>2634.8820000000001</v>
      </c>
      <c r="W117" s="22">
        <f>VLOOKUP($B117,ESTIMATES!$C$18:$BS$290,54,FALSE)</f>
        <v>2656.864</v>
      </c>
      <c r="X117" s="22">
        <f>VLOOKUP($B117,ESTIMATES!$C$18:$BS$290,55,FALSE)</f>
        <v>2677.011</v>
      </c>
      <c r="Y117" s="22">
        <f>VLOOKUP($B117,ESTIMATES!$C$18:$BS$290,56,FALSE)</f>
        <v>2695.4459999999999</v>
      </c>
      <c r="Z117" s="22">
        <f>VLOOKUP($B117,ESTIMATES!$C$18:$BS$290,57,FALSE)</f>
        <v>2712.511</v>
      </c>
      <c r="AA117" s="22">
        <f>VLOOKUP($B117,ESTIMATES!$C$18:$BS$290,58,FALSE)</f>
        <v>2728.777</v>
      </c>
      <c r="AB117" s="22">
        <f>VLOOKUP($B117,ESTIMATES!$C$18:$BS$290,59,FALSE)</f>
        <v>2744.6729999999998</v>
      </c>
      <c r="AC117" s="22">
        <f>VLOOKUP($B117,ESTIMATES!$C$18:$BS$290,60,FALSE)</f>
        <v>2760.279</v>
      </c>
      <c r="AD117" s="22">
        <f>VLOOKUP($B117,ESTIMATES!$C$18:$BS$290,61,FALSE)</f>
        <v>2775.4670000000001</v>
      </c>
      <c r="AE117" s="22">
        <f>VLOOKUP($B117,ESTIMATES!$C$18:$BS$290,62,FALSE)</f>
        <v>2790.1219999999998</v>
      </c>
      <c r="AF117" s="22">
        <f>VLOOKUP($B117,ESTIMATES!$C$18:$BS$290,63,FALSE)</f>
        <v>2804.0819999999999</v>
      </c>
      <c r="AG117" s="22">
        <f>VLOOKUP($B117,ESTIMATES!$C$18:$BS$290,64,FALSE)</f>
        <v>2817.21</v>
      </c>
      <c r="AH117" s="22">
        <f>VLOOKUP($B117,ESTIMATES!$C$18:$BS$290,65,FALSE)</f>
        <v>2829.4929999999999</v>
      </c>
      <c r="AI117" s="22">
        <f>VLOOKUP($B117,ESTIMATES!$C$18:$BS$290,66,FALSE)</f>
        <v>2840.9920000000002</v>
      </c>
      <c r="AJ117" s="22">
        <f>VLOOKUP($B117,ESTIMATES!$C$18:$BS$290,67,FALSE)</f>
        <v>2851.8069999999998</v>
      </c>
      <c r="AK117" s="22">
        <f>VLOOKUP($B117,ESTIMATES!$C$18:$BS$290,68,FALSE)</f>
        <v>2862.087</v>
      </c>
      <c r="AL117" s="22">
        <f>VLOOKUP($B117,ESTIMATES!$C$18:$BS$290,69,FALSE)</f>
        <v>2871.9340000000002</v>
      </c>
      <c r="AM117">
        <f>VLOOKUP($B117,'MEDIUM VARIANT'!$C$18:$AE$290,5,FALSE)</f>
        <v>2881.355</v>
      </c>
      <c r="AN117">
        <f>VLOOKUP($B117,'MEDIUM VARIANT'!$C$18:$AE$290,6,FALSE)</f>
        <v>2890.299</v>
      </c>
      <c r="AO117">
        <f>VLOOKUP($B117,'MEDIUM VARIANT'!$C$18:$AE$290,7,FALSE)</f>
        <v>2898.6770000000001</v>
      </c>
      <c r="AP117">
        <f>VLOOKUP($B117,'MEDIUM VARIANT'!$C$18:$AE$290,8,FALSE)</f>
        <v>2906.3389999999999</v>
      </c>
      <c r="AQ117">
        <f>VLOOKUP($B117,'MEDIUM VARIANT'!$C$18:$AE$290,9,FALSE)</f>
        <v>2913.16</v>
      </c>
      <c r="AR117">
        <f>VLOOKUP($B117,'MEDIUM VARIANT'!$C$18:$AE$290,10,FALSE)</f>
        <v>2919.1280000000002</v>
      </c>
      <c r="AS117">
        <f>VLOOKUP($B117,'MEDIUM VARIANT'!$C$18:$AE$290,11,FALSE)</f>
        <v>2924.2260000000001</v>
      </c>
      <c r="AT117">
        <f>VLOOKUP($B117,'MEDIUM VARIANT'!$C$18:$AE$290,12,FALSE)</f>
        <v>2928.4450000000002</v>
      </c>
      <c r="AU117">
        <f>VLOOKUP($B117,'MEDIUM VARIANT'!$C$18:$AE$290,13,FALSE)</f>
        <v>2931.7840000000001</v>
      </c>
      <c r="AV117">
        <f>VLOOKUP($B117,'MEDIUM VARIANT'!$C$18:$AE$290,14,FALSE)</f>
        <v>2934.223</v>
      </c>
      <c r="AW117">
        <f>VLOOKUP($B117,'MEDIUM VARIANT'!$C$18:$AE$290,15,FALSE)</f>
        <v>2935.75</v>
      </c>
      <c r="AX117">
        <f>VLOOKUP($B117,'MEDIUM VARIANT'!$C$18:$AE$290,16,FALSE)</f>
        <v>2936.3440000000001</v>
      </c>
      <c r="AY117">
        <f>VLOOKUP($B117,'MEDIUM VARIANT'!$C$18:$AE$290,17,FALSE)</f>
        <v>2935.9989999999998</v>
      </c>
      <c r="AZ117">
        <f>VLOOKUP($B117,'MEDIUM VARIANT'!$C$18:$AE$290,18,FALSE)</f>
        <v>2934.7649999999999</v>
      </c>
      <c r="BA117">
        <f>VLOOKUP($B117,'MEDIUM VARIANT'!$C$18:$AE$290,19,FALSE)</f>
        <v>2932.6289999999999</v>
      </c>
      <c r="BB117">
        <f>VLOOKUP($B117,'MEDIUM VARIANT'!$C$18:$AE$290,20,FALSE)</f>
        <v>2929.625</v>
      </c>
      <c r="BC117">
        <f>VLOOKUP($B117,'MEDIUM VARIANT'!$C$18:$AE$290,21,FALSE)</f>
        <v>2925.7220000000002</v>
      </c>
      <c r="BD117">
        <f>VLOOKUP($B117,'MEDIUM VARIANT'!$C$18:$AE$290,22,FALSE)</f>
        <v>2920.875</v>
      </c>
      <c r="BE117">
        <f>VLOOKUP($B117,'MEDIUM VARIANT'!$C$18:$AE$290,23,FALSE)</f>
        <v>2915.009</v>
      </c>
      <c r="BF117">
        <f>VLOOKUP($B117,'MEDIUM VARIANT'!$C$18:$AE$290,24,FALSE)</f>
        <v>2908.0639999999999</v>
      </c>
      <c r="BG117">
        <f>VLOOKUP($B117,'MEDIUM VARIANT'!$C$18:$AE$290,25,FALSE)</f>
        <v>2900.0479999999998</v>
      </c>
      <c r="BH117">
        <f>VLOOKUP($B117,'MEDIUM VARIANT'!$C$18:$AE$290,26,FALSE)</f>
        <v>2890.9850000000001</v>
      </c>
      <c r="BI117">
        <f>VLOOKUP($B117,'MEDIUM VARIANT'!$C$18:$AE$290,27,FALSE)</f>
        <v>2880.9609999999998</v>
      </c>
      <c r="BJ117">
        <f>VLOOKUP($B117,'MEDIUM VARIANT'!$C$18:$AE$290,28,FALSE)</f>
        <v>2870.0610000000001</v>
      </c>
      <c r="BK117">
        <f>VLOOKUP($B117,'MEDIUM VARIANT'!$C$18:$AE$290,29,FALSE)</f>
        <v>2858.3809999999999</v>
      </c>
      <c r="BL117">
        <f>VLOOKUP($B117,'MEDIUM VARIANT'!$C$18:$AE$290,29,FALSE)</f>
        <v>2858.3809999999999</v>
      </c>
      <c r="BM117">
        <f>VLOOKUP($B117,'MEDIUM VARIANT'!$C$18:$AE$290,29,FALSE)</f>
        <v>2858.3809999999999</v>
      </c>
      <c r="BN117">
        <f>VLOOKUP($B117,'MEDIUM VARIANT'!$C$18:$AE$290,29,FALSE)</f>
        <v>2858.3809999999999</v>
      </c>
      <c r="BO117">
        <f>VLOOKUP($B117,'MEDIUM VARIANT'!$C$18:$AE$290,29,FALSE)</f>
        <v>2858.3809999999999</v>
      </c>
      <c r="BP117">
        <f>VLOOKUP($B117,'MEDIUM VARIANT'!$C$18:$AE$290,29,FALSE)</f>
        <v>2858.3809999999999</v>
      </c>
      <c r="BQ117">
        <f>VLOOKUP($B117,'MEDIUM VARIANT'!$C$18:$AE$290,29,FALSE)</f>
        <v>2858.3809999999999</v>
      </c>
      <c r="BR117">
        <f>VLOOKUP($B117,'MEDIUM VARIANT'!$C$18:$AE$290,29,FALSE)</f>
        <v>2858.3809999999999</v>
      </c>
      <c r="BS117">
        <f>VLOOKUP($B117,'MEDIUM VARIANT'!$C$18:$AE$290,29,FALSE)</f>
        <v>2858.3809999999999</v>
      </c>
      <c r="BT117">
        <f>VLOOKUP($B117,'MEDIUM VARIANT'!$C$18:$AE$290,29,FALSE)</f>
        <v>2858.3809999999999</v>
      </c>
      <c r="BU117">
        <f>VLOOKUP($B117,'MEDIUM VARIANT'!$C$18:$AE$290,29,FALSE)</f>
        <v>2858.3809999999999</v>
      </c>
    </row>
    <row r="118" spans="1:73" ht="11.4" x14ac:dyDescent="0.2">
      <c r="A118" t="str">
        <f>VLOOKUP(B118,Codes_ISO!A$2:C$270,3,FALSE)</f>
        <v>JP</v>
      </c>
      <c r="B118" s="3" t="s">
        <v>145</v>
      </c>
      <c r="C118" s="22">
        <f>VLOOKUP($B118,ESTIMATES!$C$18:$BS$290,34,FALSE)</f>
        <v>117827.355</v>
      </c>
      <c r="D118" s="22">
        <f>VLOOKUP($B118,ESTIMATES!$C$18:$BS$290,35,FALSE)</f>
        <v>118743.18</v>
      </c>
      <c r="E118" s="22">
        <f>VLOOKUP($B118,ESTIMATES!$C$18:$BS$290,36,FALSE)</f>
        <v>119615.624</v>
      </c>
      <c r="F118" s="22">
        <f>VLOOKUP($B118,ESTIMATES!$C$18:$BS$290,37,FALSE)</f>
        <v>120438.087</v>
      </c>
      <c r="G118" s="22">
        <f>VLOOKUP($B118,ESTIMATES!$C$18:$BS$290,38,FALSE)</f>
        <v>121199.799</v>
      </c>
      <c r="H118" s="22">
        <f>VLOOKUP($B118,ESTIMATES!$C$18:$BS$290,39,FALSE)</f>
        <v>121894.038</v>
      </c>
      <c r="I118" s="22">
        <f>VLOOKUP($B118,ESTIMATES!$C$18:$BS$290,40,FALSE)</f>
        <v>122519.652</v>
      </c>
      <c r="J118" s="22">
        <f>VLOOKUP($B118,ESTIMATES!$C$18:$BS$290,41,FALSE)</f>
        <v>123083.205</v>
      </c>
      <c r="K118" s="22">
        <f>VLOOKUP($B118,ESTIMATES!$C$18:$BS$290,42,FALSE)</f>
        <v>123594.96799999999</v>
      </c>
      <c r="L118" s="22">
        <f>VLOOKUP($B118,ESTIMATES!$C$18:$BS$290,43,FALSE)</f>
        <v>124068.90300000001</v>
      </c>
      <c r="M118" s="22">
        <f>VLOOKUP($B118,ESTIMATES!$C$18:$BS$290,44,FALSE)</f>
        <v>124515.561</v>
      </c>
      <c r="N118" s="22">
        <f>VLOOKUP($B118,ESTIMATES!$C$18:$BS$290,45,FALSE)</f>
        <v>124940.015</v>
      </c>
      <c r="O118" s="22">
        <f>VLOOKUP($B118,ESTIMATES!$C$18:$BS$290,46,FALSE)</f>
        <v>125341.476</v>
      </c>
      <c r="P118" s="22">
        <f>VLOOKUP($B118,ESTIMATES!$C$18:$BS$290,47,FALSE)</f>
        <v>125717.524</v>
      </c>
      <c r="Q118" s="22">
        <f>VLOOKUP($B118,ESTIMATES!$C$18:$BS$290,48,FALSE)</f>
        <v>126063.174</v>
      </c>
      <c r="R118" s="22">
        <f>VLOOKUP($B118,ESTIMATES!$C$18:$BS$290,49,FALSE)</f>
        <v>126375.466</v>
      </c>
      <c r="S118" s="22">
        <f>VLOOKUP($B118,ESTIMATES!$C$18:$BS$290,50,FALSE)</f>
        <v>126654.02099999999</v>
      </c>
      <c r="T118" s="22">
        <f>VLOOKUP($B118,ESTIMATES!$C$18:$BS$290,51,FALSE)</f>
        <v>126902.628</v>
      </c>
      <c r="U118" s="22">
        <f>VLOOKUP($B118,ESTIMATES!$C$18:$BS$290,52,FALSE)</f>
        <v>127127.265</v>
      </c>
      <c r="V118" s="22">
        <f>VLOOKUP($B118,ESTIMATES!$C$18:$BS$290,53,FALSE)</f>
        <v>127335.85799999999</v>
      </c>
      <c r="W118" s="22">
        <f>VLOOKUP($B118,ESTIMATES!$C$18:$BS$290,54,FALSE)</f>
        <v>127533.93399999999</v>
      </c>
      <c r="X118" s="22">
        <f>VLOOKUP($B118,ESTIMATES!$C$18:$BS$290,55,FALSE)</f>
        <v>127723.51300000001</v>
      </c>
      <c r="Y118" s="22">
        <f>VLOOKUP($B118,ESTIMATES!$C$18:$BS$290,56,FALSE)</f>
        <v>127902.617</v>
      </c>
      <c r="Z118" s="22">
        <f>VLOOKUP($B118,ESTIMATES!$C$18:$BS$290,57,FALSE)</f>
        <v>128067.79399999999</v>
      </c>
      <c r="AA118" s="22">
        <f>VLOOKUP($B118,ESTIMATES!$C$18:$BS$290,58,FALSE)</f>
        <v>128213.632</v>
      </c>
      <c r="AB118" s="22">
        <f>VLOOKUP($B118,ESTIMATES!$C$18:$BS$290,59,FALSE)</f>
        <v>128335.76700000001</v>
      </c>
      <c r="AC118" s="22">
        <f>VLOOKUP($B118,ESTIMATES!$C$18:$BS$290,60,FALSE)</f>
        <v>128432.99400000001</v>
      </c>
      <c r="AD118" s="22">
        <f>VLOOKUP($B118,ESTIMATES!$C$18:$BS$290,61,FALSE)</f>
        <v>128505.251</v>
      </c>
      <c r="AE118" s="22">
        <f>VLOOKUP($B118,ESTIMATES!$C$18:$BS$290,62,FALSE)</f>
        <v>128550.508</v>
      </c>
      <c r="AF118" s="22">
        <f>VLOOKUP($B118,ESTIMATES!$C$18:$BS$290,63,FALSE)</f>
        <v>128566.659</v>
      </c>
      <c r="AG118" s="22">
        <f>VLOOKUP($B118,ESTIMATES!$C$18:$BS$290,64,FALSE)</f>
        <v>128551.87300000001</v>
      </c>
      <c r="AH118" s="22">
        <f>VLOOKUP($B118,ESTIMATES!$C$18:$BS$290,65,FALSE)</f>
        <v>128505.399</v>
      </c>
      <c r="AI118" s="22">
        <f>VLOOKUP($B118,ESTIMATES!$C$18:$BS$290,66,FALSE)</f>
        <v>128426.38400000001</v>
      </c>
      <c r="AJ118" s="22">
        <f>VLOOKUP($B118,ESTIMATES!$C$18:$BS$290,67,FALSE)</f>
        <v>128312.92</v>
      </c>
      <c r="AK118" s="22">
        <f>VLOOKUP($B118,ESTIMATES!$C$18:$BS$290,68,FALSE)</f>
        <v>128162.87300000001</v>
      </c>
      <c r="AL118" s="22">
        <f>VLOOKUP($B118,ESTIMATES!$C$18:$BS$290,69,FALSE)</f>
        <v>127974.958</v>
      </c>
      <c r="AM118">
        <f>VLOOKUP($B118,'MEDIUM VARIANT'!$C$18:$AE$290,5,FALSE)</f>
        <v>127748.51300000001</v>
      </c>
      <c r="AN118">
        <f>VLOOKUP($B118,'MEDIUM VARIANT'!$C$18:$AE$290,6,FALSE)</f>
        <v>127484.45</v>
      </c>
      <c r="AO118">
        <f>VLOOKUP($B118,'MEDIUM VARIANT'!$C$18:$AE$290,7,FALSE)</f>
        <v>127185.33199999999</v>
      </c>
      <c r="AP118">
        <f>VLOOKUP($B118,'MEDIUM VARIANT'!$C$18:$AE$290,8,FALSE)</f>
        <v>126854.745</v>
      </c>
      <c r="AQ118">
        <f>VLOOKUP($B118,'MEDIUM VARIANT'!$C$18:$AE$290,9,FALSE)</f>
        <v>126495.647</v>
      </c>
      <c r="AR118">
        <f>VLOOKUP($B118,'MEDIUM VARIANT'!$C$18:$AE$290,10,FALSE)</f>
        <v>126109.47500000001</v>
      </c>
      <c r="AS118">
        <f>VLOOKUP($B118,'MEDIUM VARIANT'!$C$18:$AE$290,11,FALSE)</f>
        <v>125696.76300000001</v>
      </c>
      <c r="AT118">
        <f>VLOOKUP($B118,'MEDIUM VARIANT'!$C$18:$AE$290,12,FALSE)</f>
        <v>125258.6</v>
      </c>
      <c r="AU118">
        <f>VLOOKUP($B118,'MEDIUM VARIANT'!$C$18:$AE$290,13,FALSE)</f>
        <v>124795.916</v>
      </c>
      <c r="AV118">
        <f>VLOOKUP($B118,'MEDIUM VARIANT'!$C$18:$AE$290,14,FALSE)</f>
        <v>124309.808</v>
      </c>
      <c r="AW118">
        <f>VLOOKUP($B118,'MEDIUM VARIANT'!$C$18:$AE$290,15,FALSE)</f>
        <v>123801.486</v>
      </c>
      <c r="AX118">
        <f>VLOOKUP($B118,'MEDIUM VARIANT'!$C$18:$AE$290,16,FALSE)</f>
        <v>123272.52800000001</v>
      </c>
      <c r="AY118">
        <f>VLOOKUP($B118,'MEDIUM VARIANT'!$C$18:$AE$290,17,FALSE)</f>
        <v>122724.751</v>
      </c>
      <c r="AZ118">
        <f>VLOOKUP($B118,'MEDIUM VARIANT'!$C$18:$AE$290,18,FALSE)</f>
        <v>122160.14200000001</v>
      </c>
      <c r="BA118">
        <f>VLOOKUP($B118,'MEDIUM VARIANT'!$C$18:$AE$290,19,FALSE)</f>
        <v>121580.505</v>
      </c>
      <c r="BB118">
        <f>VLOOKUP($B118,'MEDIUM VARIANT'!$C$18:$AE$290,20,FALSE)</f>
        <v>120987.465</v>
      </c>
      <c r="BC118">
        <f>VLOOKUP($B118,'MEDIUM VARIANT'!$C$18:$AE$290,21,FALSE)</f>
        <v>120382.18700000001</v>
      </c>
      <c r="BD118">
        <f>VLOOKUP($B118,'MEDIUM VARIANT'!$C$18:$AE$290,22,FALSE)</f>
        <v>119765.44</v>
      </c>
      <c r="BE118">
        <f>VLOOKUP($B118,'MEDIUM VARIANT'!$C$18:$AE$290,23,FALSE)</f>
        <v>119137.70699999999</v>
      </c>
      <c r="BF118">
        <f>VLOOKUP($B118,'MEDIUM VARIANT'!$C$18:$AE$290,24,FALSE)</f>
        <v>118499.79</v>
      </c>
      <c r="BG118">
        <f>VLOOKUP($B118,'MEDIUM VARIANT'!$C$18:$AE$290,25,FALSE)</f>
        <v>117852.825</v>
      </c>
      <c r="BH118">
        <f>VLOOKUP($B118,'MEDIUM VARIANT'!$C$18:$AE$290,26,FALSE)</f>
        <v>117198.46799999999</v>
      </c>
      <c r="BI118">
        <f>VLOOKUP($B118,'MEDIUM VARIANT'!$C$18:$AE$290,27,FALSE)</f>
        <v>116538.74</v>
      </c>
      <c r="BJ118">
        <f>VLOOKUP($B118,'MEDIUM VARIANT'!$C$18:$AE$290,28,FALSE)</f>
        <v>115875.93</v>
      </c>
      <c r="BK118">
        <f>VLOOKUP($B118,'MEDIUM VARIANT'!$C$18:$AE$290,29,FALSE)</f>
        <v>115212.067</v>
      </c>
      <c r="BL118">
        <f>VLOOKUP($B118,'MEDIUM VARIANT'!$C$18:$AE$290,29,FALSE)</f>
        <v>115212.067</v>
      </c>
      <c r="BM118">
        <f>VLOOKUP($B118,'MEDIUM VARIANT'!$C$18:$AE$290,29,FALSE)</f>
        <v>115212.067</v>
      </c>
      <c r="BN118">
        <f>VLOOKUP($B118,'MEDIUM VARIANT'!$C$18:$AE$290,29,FALSE)</f>
        <v>115212.067</v>
      </c>
      <c r="BO118">
        <f>VLOOKUP($B118,'MEDIUM VARIANT'!$C$18:$AE$290,29,FALSE)</f>
        <v>115212.067</v>
      </c>
      <c r="BP118">
        <f>VLOOKUP($B118,'MEDIUM VARIANT'!$C$18:$AE$290,29,FALSE)</f>
        <v>115212.067</v>
      </c>
      <c r="BQ118">
        <f>VLOOKUP($B118,'MEDIUM VARIANT'!$C$18:$AE$290,29,FALSE)</f>
        <v>115212.067</v>
      </c>
      <c r="BR118">
        <f>VLOOKUP($B118,'MEDIUM VARIANT'!$C$18:$AE$290,29,FALSE)</f>
        <v>115212.067</v>
      </c>
      <c r="BS118">
        <f>VLOOKUP($B118,'MEDIUM VARIANT'!$C$18:$AE$290,29,FALSE)</f>
        <v>115212.067</v>
      </c>
      <c r="BT118">
        <f>VLOOKUP($B118,'MEDIUM VARIANT'!$C$18:$AE$290,29,FALSE)</f>
        <v>115212.067</v>
      </c>
      <c r="BU118">
        <f>VLOOKUP($B118,'MEDIUM VARIANT'!$C$18:$AE$290,29,FALSE)</f>
        <v>115212.067</v>
      </c>
    </row>
    <row r="119" spans="1:73" ht="11.4" x14ac:dyDescent="0.2">
      <c r="A119" t="str">
        <f>VLOOKUP(B119,Codes_ISO!A$2:C$270,3,FALSE)</f>
        <v>JO</v>
      </c>
      <c r="B119" s="3" t="s">
        <v>186</v>
      </c>
      <c r="C119" s="22">
        <f>VLOOKUP($B119,ESTIMATES!$C$18:$BS$290,34,FALSE)</f>
        <v>2374.422</v>
      </c>
      <c r="D119" s="22">
        <f>VLOOKUP($B119,ESTIMATES!$C$18:$BS$290,35,FALSE)</f>
        <v>2461.1930000000002</v>
      </c>
      <c r="E119" s="22">
        <f>VLOOKUP($B119,ESTIMATES!$C$18:$BS$290,36,FALSE)</f>
        <v>2559.7179999999998</v>
      </c>
      <c r="F119" s="22">
        <f>VLOOKUP($B119,ESTIMATES!$C$18:$BS$290,37,FALSE)</f>
        <v>2667.47</v>
      </c>
      <c r="G119" s="22">
        <f>VLOOKUP($B119,ESTIMATES!$C$18:$BS$290,38,FALSE)</f>
        <v>2780.4279999999999</v>
      </c>
      <c r="H119" s="22">
        <f>VLOOKUP($B119,ESTIMATES!$C$18:$BS$290,39,FALSE)</f>
        <v>2895.9850000000001</v>
      </c>
      <c r="I119" s="22">
        <f>VLOOKUP($B119,ESTIMATES!$C$18:$BS$290,40,FALSE)</f>
        <v>3011.3</v>
      </c>
      <c r="J119" s="22">
        <f>VLOOKUP($B119,ESTIMATES!$C$18:$BS$290,41,FALSE)</f>
        <v>3127.9169999999999</v>
      </c>
      <c r="K119" s="22">
        <f>VLOOKUP($B119,ESTIMATES!$C$18:$BS$290,42,FALSE)</f>
        <v>3252.672</v>
      </c>
      <c r="L119" s="22">
        <f>VLOOKUP($B119,ESTIMATES!$C$18:$BS$290,43,FALSE)</f>
        <v>3395.0230000000001</v>
      </c>
      <c r="M119" s="22">
        <f>VLOOKUP($B119,ESTIMATES!$C$18:$BS$290,44,FALSE)</f>
        <v>3560.5819999999999</v>
      </c>
      <c r="N119" s="22">
        <f>VLOOKUP($B119,ESTIMATES!$C$18:$BS$290,45,FALSE)</f>
        <v>3753.433</v>
      </c>
      <c r="O119" s="22">
        <f>VLOOKUP($B119,ESTIMATES!$C$18:$BS$290,46,FALSE)</f>
        <v>3968.1979999999999</v>
      </c>
      <c r="P119" s="22">
        <f>VLOOKUP($B119,ESTIMATES!$C$18:$BS$290,47,FALSE)</f>
        <v>4189.4309999999996</v>
      </c>
      <c r="Q119" s="22">
        <f>VLOOKUP($B119,ESTIMATES!$C$18:$BS$290,48,FALSE)</f>
        <v>4395.9530000000004</v>
      </c>
      <c r="R119" s="22">
        <f>VLOOKUP($B119,ESTIMATES!$C$18:$BS$290,49,FALSE)</f>
        <v>4572.9040000000005</v>
      </c>
      <c r="S119" s="22">
        <f>VLOOKUP($B119,ESTIMATES!$C$18:$BS$290,50,FALSE)</f>
        <v>4716.3729999999996</v>
      </c>
      <c r="T119" s="22">
        <f>VLOOKUP($B119,ESTIMATES!$C$18:$BS$290,51,FALSE)</f>
        <v>4832.2669999999998</v>
      </c>
      <c r="U119" s="22">
        <f>VLOOKUP($B119,ESTIMATES!$C$18:$BS$290,52,FALSE)</f>
        <v>4927.9120000000003</v>
      </c>
      <c r="V119" s="22">
        <f>VLOOKUP($B119,ESTIMATES!$C$18:$BS$290,53,FALSE)</f>
        <v>5014.8990000000003</v>
      </c>
      <c r="W119" s="22">
        <f>VLOOKUP($B119,ESTIMATES!$C$18:$BS$290,54,FALSE)</f>
        <v>5103.13</v>
      </c>
      <c r="X119" s="22">
        <f>VLOOKUP($B119,ESTIMATES!$C$18:$BS$290,55,FALSE)</f>
        <v>5193.482</v>
      </c>
      <c r="Y119" s="22">
        <f>VLOOKUP($B119,ESTIMATES!$C$18:$BS$290,56,FALSE)</f>
        <v>5287.4880000000003</v>
      </c>
      <c r="Z119" s="22">
        <f>VLOOKUP($B119,ESTIMATES!$C$18:$BS$290,57,FALSE)</f>
        <v>5396.7740000000003</v>
      </c>
      <c r="AA119" s="22">
        <f>VLOOKUP($B119,ESTIMATES!$C$18:$BS$290,58,FALSE)</f>
        <v>5535.5950000000003</v>
      </c>
      <c r="AB119" s="22">
        <f>VLOOKUP($B119,ESTIMATES!$C$18:$BS$290,59,FALSE)</f>
        <v>5714.1109999999999</v>
      </c>
      <c r="AC119" s="22">
        <f>VLOOKUP($B119,ESTIMATES!$C$18:$BS$290,60,FALSE)</f>
        <v>5934.232</v>
      </c>
      <c r="AD119" s="22">
        <f>VLOOKUP($B119,ESTIMATES!$C$18:$BS$290,61,FALSE)</f>
        <v>6193.1909999999998</v>
      </c>
      <c r="AE119" s="22">
        <f>VLOOKUP($B119,ESTIMATES!$C$18:$BS$290,62,FALSE)</f>
        <v>6489.8220000000001</v>
      </c>
      <c r="AF119" s="22">
        <f>VLOOKUP($B119,ESTIMATES!$C$18:$BS$290,63,FALSE)</f>
        <v>6821.116</v>
      </c>
      <c r="AG119" s="22">
        <f>VLOOKUP($B119,ESTIMATES!$C$18:$BS$290,64,FALSE)</f>
        <v>7182.39</v>
      </c>
      <c r="AH119" s="22">
        <f>VLOOKUP($B119,ESTIMATES!$C$18:$BS$290,65,FALSE)</f>
        <v>7574.9430000000002</v>
      </c>
      <c r="AI119" s="22">
        <f>VLOOKUP($B119,ESTIMATES!$C$18:$BS$290,66,FALSE)</f>
        <v>7992.5730000000003</v>
      </c>
      <c r="AJ119" s="22">
        <f>VLOOKUP($B119,ESTIMATES!$C$18:$BS$290,67,FALSE)</f>
        <v>8413.4639999999999</v>
      </c>
      <c r="AK119" s="22">
        <f>VLOOKUP($B119,ESTIMATES!$C$18:$BS$290,68,FALSE)</f>
        <v>8809.3060000000005</v>
      </c>
      <c r="AL119" s="22">
        <f>VLOOKUP($B119,ESTIMATES!$C$18:$BS$290,69,FALSE)</f>
        <v>9159.3019999999997</v>
      </c>
      <c r="AM119">
        <f>VLOOKUP($B119,'MEDIUM VARIANT'!$C$18:$AE$290,5,FALSE)</f>
        <v>9455.8019999999997</v>
      </c>
      <c r="AN119">
        <f>VLOOKUP($B119,'MEDIUM VARIANT'!$C$18:$AE$290,6,FALSE)</f>
        <v>9702.3529999999992</v>
      </c>
      <c r="AO119">
        <f>VLOOKUP($B119,'MEDIUM VARIANT'!$C$18:$AE$290,7,FALSE)</f>
        <v>9903.8019999999997</v>
      </c>
      <c r="AP119">
        <f>VLOOKUP($B119,'MEDIUM VARIANT'!$C$18:$AE$290,8,FALSE)</f>
        <v>10069.794</v>
      </c>
      <c r="AQ119">
        <f>VLOOKUP($B119,'MEDIUM VARIANT'!$C$18:$AE$290,9,FALSE)</f>
        <v>10208.662</v>
      </c>
      <c r="AR119">
        <f>VLOOKUP($B119,'MEDIUM VARIANT'!$C$18:$AE$290,10,FALSE)</f>
        <v>10320.353999999999</v>
      </c>
      <c r="AS119">
        <f>VLOOKUP($B119,'MEDIUM VARIANT'!$C$18:$AE$290,11,FALSE)</f>
        <v>10405.374</v>
      </c>
      <c r="AT119">
        <f>VLOOKUP($B119,'MEDIUM VARIANT'!$C$18:$AE$290,12,FALSE)</f>
        <v>10473.934999999999</v>
      </c>
      <c r="AU119">
        <f>VLOOKUP($B119,'MEDIUM VARIANT'!$C$18:$AE$290,13,FALSE)</f>
        <v>10538.924999999999</v>
      </c>
      <c r="AV119">
        <f>VLOOKUP($B119,'MEDIUM VARIANT'!$C$18:$AE$290,14,FALSE)</f>
        <v>10610.245999999999</v>
      </c>
      <c r="AW119">
        <f>VLOOKUP($B119,'MEDIUM VARIANT'!$C$18:$AE$290,15,FALSE)</f>
        <v>10692.47</v>
      </c>
      <c r="AX119">
        <f>VLOOKUP($B119,'MEDIUM VARIANT'!$C$18:$AE$290,16,FALSE)</f>
        <v>10785.678</v>
      </c>
      <c r="AY119">
        <f>VLOOKUP($B119,'MEDIUM VARIANT'!$C$18:$AE$290,17,FALSE)</f>
        <v>10889.656999999999</v>
      </c>
      <c r="AZ119">
        <f>VLOOKUP($B119,'MEDIUM VARIANT'!$C$18:$AE$290,18,FALSE)</f>
        <v>11002.308999999999</v>
      </c>
      <c r="BA119">
        <f>VLOOKUP($B119,'MEDIUM VARIANT'!$C$18:$AE$290,19,FALSE)</f>
        <v>11122.063</v>
      </c>
      <c r="BB119">
        <f>VLOOKUP($B119,'MEDIUM VARIANT'!$C$18:$AE$290,20,FALSE)</f>
        <v>11249.66</v>
      </c>
      <c r="BC119">
        <f>VLOOKUP($B119,'MEDIUM VARIANT'!$C$18:$AE$290,21,FALSE)</f>
        <v>11386.35</v>
      </c>
      <c r="BD119">
        <f>VLOOKUP($B119,'MEDIUM VARIANT'!$C$18:$AE$290,22,FALSE)</f>
        <v>11531.302</v>
      </c>
      <c r="BE119">
        <f>VLOOKUP($B119,'MEDIUM VARIANT'!$C$18:$AE$290,23,FALSE)</f>
        <v>11683.198</v>
      </c>
      <c r="BF119">
        <f>VLOOKUP($B119,'MEDIUM VARIANT'!$C$18:$AE$290,24,FALSE)</f>
        <v>11840.789000000001</v>
      </c>
      <c r="BG119">
        <f>VLOOKUP($B119,'MEDIUM VARIANT'!$C$18:$AE$290,25,FALSE)</f>
        <v>12003.793</v>
      </c>
      <c r="BH119">
        <f>VLOOKUP($B119,'MEDIUM VARIANT'!$C$18:$AE$290,26,FALSE)</f>
        <v>12171.512000000001</v>
      </c>
      <c r="BI119">
        <f>VLOOKUP($B119,'MEDIUM VARIANT'!$C$18:$AE$290,27,FALSE)</f>
        <v>12341.787</v>
      </c>
      <c r="BJ119">
        <f>VLOOKUP($B119,'MEDIUM VARIANT'!$C$18:$AE$290,28,FALSE)</f>
        <v>12511.915000000001</v>
      </c>
      <c r="BK119">
        <f>VLOOKUP($B119,'MEDIUM VARIANT'!$C$18:$AE$290,29,FALSE)</f>
        <v>12679.815000000001</v>
      </c>
      <c r="BL119">
        <f>VLOOKUP($B119,'MEDIUM VARIANT'!$C$18:$AE$290,29,FALSE)</f>
        <v>12679.815000000001</v>
      </c>
      <c r="BM119">
        <f>VLOOKUP($B119,'MEDIUM VARIANT'!$C$18:$AE$290,29,FALSE)</f>
        <v>12679.815000000001</v>
      </c>
      <c r="BN119">
        <f>VLOOKUP($B119,'MEDIUM VARIANT'!$C$18:$AE$290,29,FALSE)</f>
        <v>12679.815000000001</v>
      </c>
      <c r="BO119">
        <f>VLOOKUP($B119,'MEDIUM VARIANT'!$C$18:$AE$290,29,FALSE)</f>
        <v>12679.815000000001</v>
      </c>
      <c r="BP119">
        <f>VLOOKUP($B119,'MEDIUM VARIANT'!$C$18:$AE$290,29,FALSE)</f>
        <v>12679.815000000001</v>
      </c>
      <c r="BQ119">
        <f>VLOOKUP($B119,'MEDIUM VARIANT'!$C$18:$AE$290,29,FALSE)</f>
        <v>12679.815000000001</v>
      </c>
      <c r="BR119">
        <f>VLOOKUP($B119,'MEDIUM VARIANT'!$C$18:$AE$290,29,FALSE)</f>
        <v>12679.815000000001</v>
      </c>
      <c r="BS119">
        <f>VLOOKUP($B119,'MEDIUM VARIANT'!$C$18:$AE$290,29,FALSE)</f>
        <v>12679.815000000001</v>
      </c>
      <c r="BT119">
        <f>VLOOKUP($B119,'MEDIUM VARIANT'!$C$18:$AE$290,29,FALSE)</f>
        <v>12679.815000000001</v>
      </c>
      <c r="BU119">
        <f>VLOOKUP($B119,'MEDIUM VARIANT'!$C$18:$AE$290,29,FALSE)</f>
        <v>12679.815000000001</v>
      </c>
    </row>
    <row r="120" spans="1:73" ht="11.4" x14ac:dyDescent="0.2">
      <c r="A120" t="str">
        <f>VLOOKUP(B120,Codes_ISO!A$2:C$270,3,FALSE)</f>
        <v>KZ</v>
      </c>
      <c r="B120" s="3" t="s">
        <v>151</v>
      </c>
      <c r="C120" s="22">
        <f>VLOOKUP($B120,ESTIMATES!$C$18:$BS$290,34,FALSE)</f>
        <v>14905.888999999999</v>
      </c>
      <c r="D120" s="22">
        <f>VLOOKUP($B120,ESTIMATES!$C$18:$BS$290,35,FALSE)</f>
        <v>15072.355</v>
      </c>
      <c r="E120" s="22">
        <f>VLOOKUP($B120,ESTIMATES!$C$18:$BS$290,36,FALSE)</f>
        <v>15244.045</v>
      </c>
      <c r="F120" s="22">
        <f>VLOOKUP($B120,ESTIMATES!$C$18:$BS$290,37,FALSE)</f>
        <v>15421.226000000001</v>
      </c>
      <c r="G120" s="22">
        <f>VLOOKUP($B120,ESTIMATES!$C$18:$BS$290,38,FALSE)</f>
        <v>15603.72</v>
      </c>
      <c r="H120" s="22">
        <f>VLOOKUP($B120,ESTIMATES!$C$18:$BS$290,39,FALSE)</f>
        <v>15789.437</v>
      </c>
      <c r="I120" s="22">
        <f>VLOOKUP($B120,ESTIMATES!$C$18:$BS$290,40,FALSE)</f>
        <v>15980.987999999999</v>
      </c>
      <c r="J120" s="22">
        <f>VLOOKUP($B120,ESTIMATES!$C$18:$BS$290,41,FALSE)</f>
        <v>16173.101000000001</v>
      </c>
      <c r="K120" s="22">
        <f>VLOOKUP($B120,ESTIMATES!$C$18:$BS$290,42,FALSE)</f>
        <v>16346.206</v>
      </c>
      <c r="L120" s="22">
        <f>VLOOKUP($B120,ESTIMATES!$C$18:$BS$290,43,FALSE)</f>
        <v>16474.562999999998</v>
      </c>
      <c r="M120" s="22">
        <f>VLOOKUP($B120,ESTIMATES!$C$18:$BS$290,44,FALSE)</f>
        <v>16540.258000000002</v>
      </c>
      <c r="N120" s="22">
        <f>VLOOKUP($B120,ESTIMATES!$C$18:$BS$290,45,FALSE)</f>
        <v>16540.017</v>
      </c>
      <c r="O120" s="22">
        <f>VLOOKUP($B120,ESTIMATES!$C$18:$BS$290,46,FALSE)</f>
        <v>16481.113000000001</v>
      </c>
      <c r="P120" s="22">
        <f>VLOOKUP($B120,ESTIMATES!$C$18:$BS$290,47,FALSE)</f>
        <v>16370</v>
      </c>
      <c r="Q120" s="22">
        <f>VLOOKUP($B120,ESTIMATES!$C$18:$BS$290,48,FALSE)</f>
        <v>16217.491</v>
      </c>
      <c r="R120" s="22">
        <f>VLOOKUP($B120,ESTIMATES!$C$18:$BS$290,49,FALSE)</f>
        <v>16034.956</v>
      </c>
      <c r="S120" s="22">
        <f>VLOOKUP($B120,ESTIMATES!$C$18:$BS$290,50,FALSE)</f>
        <v>15820.630999999999</v>
      </c>
      <c r="T120" s="22">
        <f>VLOOKUP($B120,ESTIMATES!$C$18:$BS$290,51,FALSE)</f>
        <v>15581.752</v>
      </c>
      <c r="U120" s="22">
        <f>VLOOKUP($B120,ESTIMATES!$C$18:$BS$290,52,FALSE)</f>
        <v>15349.898999999999</v>
      </c>
      <c r="V120" s="22">
        <f>VLOOKUP($B120,ESTIMATES!$C$18:$BS$290,53,FALSE)</f>
        <v>15165.574000000001</v>
      </c>
      <c r="W120" s="22">
        <f>VLOOKUP($B120,ESTIMATES!$C$18:$BS$290,54,FALSE)</f>
        <v>15057.362999999999</v>
      </c>
      <c r="X120" s="22">
        <f>VLOOKUP($B120,ESTIMATES!$C$18:$BS$290,55,FALSE)</f>
        <v>15039.971</v>
      </c>
      <c r="Y120" s="22">
        <f>VLOOKUP($B120,ESTIMATES!$C$18:$BS$290,56,FALSE)</f>
        <v>15105.645</v>
      </c>
      <c r="Z120" s="22">
        <f>VLOOKUP($B120,ESTIMATES!$C$18:$BS$290,57,FALSE)</f>
        <v>15232.325000000001</v>
      </c>
      <c r="AA120" s="22">
        <f>VLOOKUP($B120,ESTIMATES!$C$18:$BS$290,58,FALSE)</f>
        <v>15385.915999999999</v>
      </c>
      <c r="AB120" s="22">
        <f>VLOOKUP($B120,ESTIMATES!$C$18:$BS$290,59,FALSE)</f>
        <v>15541.457</v>
      </c>
      <c r="AC120" s="22">
        <f>VLOOKUP($B120,ESTIMATES!$C$18:$BS$290,60,FALSE)</f>
        <v>15690.861000000001</v>
      </c>
      <c r="AD120" s="22">
        <f>VLOOKUP($B120,ESTIMATES!$C$18:$BS$290,61,FALSE)</f>
        <v>15841.355</v>
      </c>
      <c r="AE120" s="22">
        <f>VLOOKUP($B120,ESTIMATES!$C$18:$BS$290,62,FALSE)</f>
        <v>16001.175999999999</v>
      </c>
      <c r="AF120" s="22">
        <f>VLOOKUP($B120,ESTIMATES!$C$18:$BS$290,63,FALSE)</f>
        <v>16184.163</v>
      </c>
      <c r="AG120" s="22">
        <f>VLOOKUP($B120,ESTIMATES!$C$18:$BS$290,64,FALSE)</f>
        <v>16398.975999999999</v>
      </c>
      <c r="AH120" s="22">
        <f>VLOOKUP($B120,ESTIMATES!$C$18:$BS$290,65,FALSE)</f>
        <v>16647.38</v>
      </c>
      <c r="AI120" s="22">
        <f>VLOOKUP($B120,ESTIMATES!$C$18:$BS$290,66,FALSE)</f>
        <v>16921.179</v>
      </c>
      <c r="AJ120" s="22">
        <f>VLOOKUP($B120,ESTIMATES!$C$18:$BS$290,67,FALSE)</f>
        <v>17207.257000000001</v>
      </c>
      <c r="AK120" s="22">
        <f>VLOOKUP($B120,ESTIMATES!$C$18:$BS$290,68,FALSE)</f>
        <v>17487.778999999999</v>
      </c>
      <c r="AL120" s="22">
        <f>VLOOKUP($B120,ESTIMATES!$C$18:$BS$290,69,FALSE)</f>
        <v>17749.648000000001</v>
      </c>
      <c r="AM120">
        <f>VLOOKUP($B120,'MEDIUM VARIANT'!$C$18:$AE$290,5,FALSE)</f>
        <v>17987.736000000001</v>
      </c>
      <c r="AN120">
        <f>VLOOKUP($B120,'MEDIUM VARIANT'!$C$18:$AE$290,6,FALSE)</f>
        <v>18204.499</v>
      </c>
      <c r="AO120">
        <f>VLOOKUP($B120,'MEDIUM VARIANT'!$C$18:$AE$290,7,FALSE)</f>
        <v>18403.86</v>
      </c>
      <c r="AP120">
        <f>VLOOKUP($B120,'MEDIUM VARIANT'!$C$18:$AE$290,8,FALSE)</f>
        <v>18592.97</v>
      </c>
      <c r="AQ120">
        <f>VLOOKUP($B120,'MEDIUM VARIANT'!$C$18:$AE$290,9,FALSE)</f>
        <v>18777.138999999999</v>
      </c>
      <c r="AR120">
        <f>VLOOKUP($B120,'MEDIUM VARIANT'!$C$18:$AE$290,10,FALSE)</f>
        <v>18956.867999999999</v>
      </c>
      <c r="AS120">
        <f>VLOOKUP($B120,'MEDIUM VARIANT'!$C$18:$AE$290,11,FALSE)</f>
        <v>19130.148000000001</v>
      </c>
      <c r="AT120">
        <f>VLOOKUP($B120,'MEDIUM VARIANT'!$C$18:$AE$290,12,FALSE)</f>
        <v>19296.971000000001</v>
      </c>
      <c r="AU120">
        <f>VLOOKUP($B120,'MEDIUM VARIANT'!$C$18:$AE$290,13,FALSE)</f>
        <v>19457.023000000001</v>
      </c>
      <c r="AV120">
        <f>VLOOKUP($B120,'MEDIUM VARIANT'!$C$18:$AE$290,14,FALSE)</f>
        <v>19610.258000000002</v>
      </c>
      <c r="AW120">
        <f>VLOOKUP($B120,'MEDIUM VARIANT'!$C$18:$AE$290,15,FALSE)</f>
        <v>19757.087</v>
      </c>
      <c r="AX120">
        <f>VLOOKUP($B120,'MEDIUM VARIANT'!$C$18:$AE$290,16,FALSE)</f>
        <v>19898.462</v>
      </c>
      <c r="AY120">
        <f>VLOOKUP($B120,'MEDIUM VARIANT'!$C$18:$AE$290,17,FALSE)</f>
        <v>20035.454000000002</v>
      </c>
      <c r="AZ120">
        <f>VLOOKUP($B120,'MEDIUM VARIANT'!$C$18:$AE$290,18,FALSE)</f>
        <v>20169.368999999999</v>
      </c>
      <c r="BA120">
        <f>VLOOKUP($B120,'MEDIUM VARIANT'!$C$18:$AE$290,19,FALSE)</f>
        <v>20301.322</v>
      </c>
      <c r="BB120">
        <f>VLOOKUP($B120,'MEDIUM VARIANT'!$C$18:$AE$290,20,FALSE)</f>
        <v>20431.842000000001</v>
      </c>
      <c r="BC120">
        <f>VLOOKUP($B120,'MEDIUM VARIANT'!$C$18:$AE$290,21,FALSE)</f>
        <v>20561.319</v>
      </c>
      <c r="BD120">
        <f>VLOOKUP($B120,'MEDIUM VARIANT'!$C$18:$AE$290,22,FALSE)</f>
        <v>20690.458999999999</v>
      </c>
      <c r="BE120">
        <f>VLOOKUP($B120,'MEDIUM VARIANT'!$C$18:$AE$290,23,FALSE)</f>
        <v>20819.956999999999</v>
      </c>
      <c r="BF120">
        <f>VLOOKUP($B120,'MEDIUM VARIANT'!$C$18:$AE$290,24,FALSE)</f>
        <v>20950.36</v>
      </c>
      <c r="BG120">
        <f>VLOOKUP($B120,'MEDIUM VARIANT'!$C$18:$AE$290,25,FALSE)</f>
        <v>21081.969000000001</v>
      </c>
      <c r="BH120">
        <f>VLOOKUP($B120,'MEDIUM VARIANT'!$C$18:$AE$290,26,FALSE)</f>
        <v>21214.884999999998</v>
      </c>
      <c r="BI120">
        <f>VLOOKUP($B120,'MEDIUM VARIANT'!$C$18:$AE$290,27,FALSE)</f>
        <v>21349.153999999999</v>
      </c>
      <c r="BJ120">
        <f>VLOOKUP($B120,'MEDIUM VARIANT'!$C$18:$AE$290,28,FALSE)</f>
        <v>21484.633999999998</v>
      </c>
      <c r="BK120">
        <f>VLOOKUP($B120,'MEDIUM VARIANT'!$C$18:$AE$290,29,FALSE)</f>
        <v>21621.166000000001</v>
      </c>
      <c r="BL120">
        <f>VLOOKUP($B120,'MEDIUM VARIANT'!$C$18:$AE$290,29,FALSE)</f>
        <v>21621.166000000001</v>
      </c>
      <c r="BM120">
        <f>VLOOKUP($B120,'MEDIUM VARIANT'!$C$18:$AE$290,29,FALSE)</f>
        <v>21621.166000000001</v>
      </c>
      <c r="BN120">
        <f>VLOOKUP($B120,'MEDIUM VARIANT'!$C$18:$AE$290,29,FALSE)</f>
        <v>21621.166000000001</v>
      </c>
      <c r="BO120">
        <f>VLOOKUP($B120,'MEDIUM VARIANT'!$C$18:$AE$290,29,FALSE)</f>
        <v>21621.166000000001</v>
      </c>
      <c r="BP120">
        <f>VLOOKUP($B120,'MEDIUM VARIANT'!$C$18:$AE$290,29,FALSE)</f>
        <v>21621.166000000001</v>
      </c>
      <c r="BQ120">
        <f>VLOOKUP($B120,'MEDIUM VARIANT'!$C$18:$AE$290,29,FALSE)</f>
        <v>21621.166000000001</v>
      </c>
      <c r="BR120">
        <f>VLOOKUP($B120,'MEDIUM VARIANT'!$C$18:$AE$290,29,FALSE)</f>
        <v>21621.166000000001</v>
      </c>
      <c r="BS120">
        <f>VLOOKUP($B120,'MEDIUM VARIANT'!$C$18:$AE$290,29,FALSE)</f>
        <v>21621.166000000001</v>
      </c>
      <c r="BT120">
        <f>VLOOKUP($B120,'MEDIUM VARIANT'!$C$18:$AE$290,29,FALSE)</f>
        <v>21621.166000000001</v>
      </c>
      <c r="BU120">
        <f>VLOOKUP($B120,'MEDIUM VARIANT'!$C$18:$AE$290,29,FALSE)</f>
        <v>21621.166000000001</v>
      </c>
    </row>
    <row r="121" spans="1:73" ht="11.4" x14ac:dyDescent="0.2">
      <c r="A121" t="str">
        <f>VLOOKUP(B121,Codes_ISO!A$2:C$270,3,FALSE)</f>
        <v>KE</v>
      </c>
      <c r="B121" s="3" t="s">
        <v>83</v>
      </c>
      <c r="C121" s="22">
        <f>VLOOKUP($B121,ESTIMATES!$C$18:$BS$290,34,FALSE)</f>
        <v>16268.99</v>
      </c>
      <c r="D121" s="22">
        <f>VLOOKUP($B121,ESTIMATES!$C$18:$BS$290,35,FALSE)</f>
        <v>16901.677</v>
      </c>
      <c r="E121" s="22">
        <f>VLOOKUP($B121,ESTIMATES!$C$18:$BS$290,36,FALSE)</f>
        <v>17559.43</v>
      </c>
      <c r="F121" s="22">
        <f>VLOOKUP($B121,ESTIMATES!$C$18:$BS$290,37,FALSE)</f>
        <v>18239.403999999999</v>
      </c>
      <c r="G121" s="22">
        <f>VLOOKUP($B121,ESTIMATES!$C$18:$BS$290,38,FALSE)</f>
        <v>18937.738000000001</v>
      </c>
      <c r="H121" s="22">
        <f>VLOOKUP($B121,ESTIMATES!$C$18:$BS$290,39,FALSE)</f>
        <v>19651.224999999999</v>
      </c>
      <c r="I121" s="22">
        <f>VLOOKUP($B121,ESTIMATES!$C$18:$BS$290,40,FALSE)</f>
        <v>20378.626</v>
      </c>
      <c r="J121" s="22">
        <f>VLOOKUP($B121,ESTIMATES!$C$18:$BS$290,41,FALSE)</f>
        <v>21119.317999999999</v>
      </c>
      <c r="K121" s="22">
        <f>VLOOKUP($B121,ESTIMATES!$C$18:$BS$290,42,FALSE)</f>
        <v>21871.441999999999</v>
      </c>
      <c r="L121" s="22">
        <f>VLOOKUP($B121,ESTIMATES!$C$18:$BS$290,43,FALSE)</f>
        <v>22633.022000000001</v>
      </c>
      <c r="M121" s="22">
        <f>VLOOKUP($B121,ESTIMATES!$C$18:$BS$290,44,FALSE)</f>
        <v>23402.507000000001</v>
      </c>
      <c r="N121" s="22">
        <f>VLOOKUP($B121,ESTIMATES!$C$18:$BS$290,45,FALSE)</f>
        <v>24179.598000000002</v>
      </c>
      <c r="O121" s="22">
        <f>VLOOKUP($B121,ESTIMATES!$C$18:$BS$290,46,FALSE)</f>
        <v>24963.953000000001</v>
      </c>
      <c r="P121" s="22">
        <f>VLOOKUP($B121,ESTIMATES!$C$18:$BS$290,47,FALSE)</f>
        <v>25754.114000000001</v>
      </c>
      <c r="Q121" s="22">
        <f>VLOOKUP($B121,ESTIMATES!$C$18:$BS$290,48,FALSE)</f>
        <v>26548.486000000001</v>
      </c>
      <c r="R121" s="22">
        <f>VLOOKUP($B121,ESTIMATES!$C$18:$BS$290,49,FALSE)</f>
        <v>27346.455999999998</v>
      </c>
      <c r="S121" s="22">
        <f>VLOOKUP($B121,ESTIMATES!$C$18:$BS$290,50,FALSE)</f>
        <v>28147.734</v>
      </c>
      <c r="T121" s="22">
        <f>VLOOKUP($B121,ESTIMATES!$C$18:$BS$290,51,FALSE)</f>
        <v>28954.114000000001</v>
      </c>
      <c r="U121" s="22">
        <f>VLOOKUP($B121,ESTIMATES!$C$18:$BS$290,52,FALSE)</f>
        <v>29769.803</v>
      </c>
      <c r="V121" s="22">
        <f>VLOOKUP($B121,ESTIMATES!$C$18:$BS$290,53,FALSE)</f>
        <v>30600.397000000001</v>
      </c>
      <c r="W121" s="22">
        <f>VLOOKUP($B121,ESTIMATES!$C$18:$BS$290,54,FALSE)</f>
        <v>31450.483</v>
      </c>
      <c r="X121" s="22">
        <f>VLOOKUP($B121,ESTIMATES!$C$18:$BS$290,55,FALSE)</f>
        <v>32321.482</v>
      </c>
      <c r="Y121" s="22">
        <f>VLOOKUP($B121,ESTIMATES!$C$18:$BS$290,56,FALSE)</f>
        <v>33214.008999999998</v>
      </c>
      <c r="Z121" s="22">
        <f>VLOOKUP($B121,ESTIMATES!$C$18:$BS$290,57,FALSE)</f>
        <v>34130.851999999999</v>
      </c>
      <c r="AA121" s="22">
        <f>VLOOKUP($B121,ESTIMATES!$C$18:$BS$290,58,FALSE)</f>
        <v>35074.930999999997</v>
      </c>
      <c r="AB121" s="22">
        <f>VLOOKUP($B121,ESTIMATES!$C$18:$BS$290,59,FALSE)</f>
        <v>36048.288</v>
      </c>
      <c r="AC121" s="22">
        <f>VLOOKUP($B121,ESTIMATES!$C$18:$BS$290,60,FALSE)</f>
        <v>37052.050000000003</v>
      </c>
      <c r="AD121" s="22">
        <f>VLOOKUP($B121,ESTIMATES!$C$18:$BS$290,61,FALSE)</f>
        <v>38085.909</v>
      </c>
      <c r="AE121" s="22">
        <f>VLOOKUP($B121,ESTIMATES!$C$18:$BS$290,62,FALSE)</f>
        <v>39148.415999999997</v>
      </c>
      <c r="AF121" s="22">
        <f>VLOOKUP($B121,ESTIMATES!$C$18:$BS$290,63,FALSE)</f>
        <v>40237.203999999998</v>
      </c>
      <c r="AG121" s="22">
        <f>VLOOKUP($B121,ESTIMATES!$C$18:$BS$290,64,FALSE)</f>
        <v>41350.152000000002</v>
      </c>
      <c r="AH121" s="22">
        <f>VLOOKUP($B121,ESTIMATES!$C$18:$BS$290,65,FALSE)</f>
        <v>42486.839</v>
      </c>
      <c r="AI121" s="22">
        <f>VLOOKUP($B121,ESTIMATES!$C$18:$BS$290,66,FALSE)</f>
        <v>43646.629000000001</v>
      </c>
      <c r="AJ121" s="22">
        <f>VLOOKUP($B121,ESTIMATES!$C$18:$BS$290,67,FALSE)</f>
        <v>44826.849000000002</v>
      </c>
      <c r="AK121" s="22">
        <f>VLOOKUP($B121,ESTIMATES!$C$18:$BS$290,68,FALSE)</f>
        <v>46024.25</v>
      </c>
      <c r="AL121" s="22">
        <f>VLOOKUP($B121,ESTIMATES!$C$18:$BS$290,69,FALSE)</f>
        <v>47236.258999999998</v>
      </c>
      <c r="AM121">
        <f>VLOOKUP($B121,'MEDIUM VARIANT'!$C$18:$AE$290,5,FALSE)</f>
        <v>48461.567000000003</v>
      </c>
      <c r="AN121">
        <f>VLOOKUP($B121,'MEDIUM VARIANT'!$C$18:$AE$290,6,FALSE)</f>
        <v>49699.862000000001</v>
      </c>
      <c r="AO121">
        <f>VLOOKUP($B121,'MEDIUM VARIANT'!$C$18:$AE$290,7,FALSE)</f>
        <v>50950.879000000001</v>
      </c>
      <c r="AP121">
        <f>VLOOKUP($B121,'MEDIUM VARIANT'!$C$18:$AE$290,8,FALSE)</f>
        <v>52214.790999999997</v>
      </c>
      <c r="AQ121">
        <f>VLOOKUP($B121,'MEDIUM VARIANT'!$C$18:$AE$290,9,FALSE)</f>
        <v>53491.697</v>
      </c>
      <c r="AR121">
        <f>VLOOKUP($B121,'MEDIUM VARIANT'!$C$18:$AE$290,10,FALSE)</f>
        <v>54780.851999999999</v>
      </c>
      <c r="AS121">
        <f>VLOOKUP($B121,'MEDIUM VARIANT'!$C$18:$AE$290,11,FALSE)</f>
        <v>56081.771999999997</v>
      </c>
      <c r="AT121">
        <f>VLOOKUP($B121,'MEDIUM VARIANT'!$C$18:$AE$290,12,FALSE)</f>
        <v>57395.144999999997</v>
      </c>
      <c r="AU121">
        <f>VLOOKUP($B121,'MEDIUM VARIANT'!$C$18:$AE$290,13,FALSE)</f>
        <v>58722.067999999999</v>
      </c>
      <c r="AV121">
        <f>VLOOKUP($B121,'MEDIUM VARIANT'!$C$18:$AE$290,14,FALSE)</f>
        <v>60063.158000000003</v>
      </c>
      <c r="AW121">
        <f>VLOOKUP($B121,'MEDIUM VARIANT'!$C$18:$AE$290,15,FALSE)</f>
        <v>61418.175999999999</v>
      </c>
      <c r="AX121">
        <f>VLOOKUP($B121,'MEDIUM VARIANT'!$C$18:$AE$290,16,FALSE)</f>
        <v>62786.271999999997</v>
      </c>
      <c r="AY121">
        <f>VLOOKUP($B121,'MEDIUM VARIANT'!$C$18:$AE$290,17,FALSE)</f>
        <v>64166.646999999997</v>
      </c>
      <c r="AZ121">
        <f>VLOOKUP($B121,'MEDIUM VARIANT'!$C$18:$AE$290,18,FALSE)</f>
        <v>65558.241999999998</v>
      </c>
      <c r="BA121">
        <f>VLOOKUP($B121,'MEDIUM VARIANT'!$C$18:$AE$290,19,FALSE)</f>
        <v>66959.993000000002</v>
      </c>
      <c r="BB121">
        <f>VLOOKUP($B121,'MEDIUM VARIANT'!$C$18:$AE$290,20,FALSE)</f>
        <v>68371.214000000007</v>
      </c>
      <c r="BC121">
        <f>VLOOKUP($B121,'MEDIUM VARIANT'!$C$18:$AE$290,21,FALSE)</f>
        <v>69791.017000000007</v>
      </c>
      <c r="BD121">
        <f>VLOOKUP($B121,'MEDIUM VARIANT'!$C$18:$AE$290,22,FALSE)</f>
        <v>71217.896999999997</v>
      </c>
      <c r="BE121">
        <f>VLOOKUP($B121,'MEDIUM VARIANT'!$C$18:$AE$290,23,FALSE)</f>
        <v>72650.119000000006</v>
      </c>
      <c r="BF121">
        <f>VLOOKUP($B121,'MEDIUM VARIANT'!$C$18:$AE$290,24,FALSE)</f>
        <v>74086.106</v>
      </c>
      <c r="BG121">
        <f>VLOOKUP($B121,'MEDIUM VARIANT'!$C$18:$AE$290,25,FALSE)</f>
        <v>75524.881999999998</v>
      </c>
      <c r="BH121">
        <f>VLOOKUP($B121,'MEDIUM VARIANT'!$C$18:$AE$290,26,FALSE)</f>
        <v>76965.577000000005</v>
      </c>
      <c r="BI121">
        <f>VLOOKUP($B121,'MEDIUM VARIANT'!$C$18:$AE$290,27,FALSE)</f>
        <v>78406.959000000003</v>
      </c>
      <c r="BJ121">
        <f>VLOOKUP($B121,'MEDIUM VARIANT'!$C$18:$AE$290,28,FALSE)</f>
        <v>79847.748000000007</v>
      </c>
      <c r="BK121">
        <f>VLOOKUP($B121,'MEDIUM VARIANT'!$C$18:$AE$290,29,FALSE)</f>
        <v>81286.865000000005</v>
      </c>
      <c r="BL121">
        <f>VLOOKUP($B121,'MEDIUM VARIANT'!$C$18:$AE$290,29,FALSE)</f>
        <v>81286.865000000005</v>
      </c>
      <c r="BM121">
        <f>VLOOKUP($B121,'MEDIUM VARIANT'!$C$18:$AE$290,29,FALSE)</f>
        <v>81286.865000000005</v>
      </c>
      <c r="BN121">
        <f>VLOOKUP($B121,'MEDIUM VARIANT'!$C$18:$AE$290,29,FALSE)</f>
        <v>81286.865000000005</v>
      </c>
      <c r="BO121">
        <f>VLOOKUP($B121,'MEDIUM VARIANT'!$C$18:$AE$290,29,FALSE)</f>
        <v>81286.865000000005</v>
      </c>
      <c r="BP121">
        <f>VLOOKUP($B121,'MEDIUM VARIANT'!$C$18:$AE$290,29,FALSE)</f>
        <v>81286.865000000005</v>
      </c>
      <c r="BQ121">
        <f>VLOOKUP($B121,'MEDIUM VARIANT'!$C$18:$AE$290,29,FALSE)</f>
        <v>81286.865000000005</v>
      </c>
      <c r="BR121">
        <f>VLOOKUP($B121,'MEDIUM VARIANT'!$C$18:$AE$290,29,FALSE)</f>
        <v>81286.865000000005</v>
      </c>
      <c r="BS121">
        <f>VLOOKUP($B121,'MEDIUM VARIANT'!$C$18:$AE$290,29,FALSE)</f>
        <v>81286.865000000005</v>
      </c>
      <c r="BT121">
        <f>VLOOKUP($B121,'MEDIUM VARIANT'!$C$18:$AE$290,29,FALSE)</f>
        <v>81286.865000000005</v>
      </c>
      <c r="BU121">
        <f>VLOOKUP($B121,'MEDIUM VARIANT'!$C$18:$AE$290,29,FALSE)</f>
        <v>81286.865000000005</v>
      </c>
    </row>
    <row r="122" spans="1:73" ht="11.4" x14ac:dyDescent="0.2">
      <c r="A122" t="str">
        <f>VLOOKUP(B122,Codes_ISO!A$2:C$270,3,FALSE)</f>
        <v>KI</v>
      </c>
      <c r="B122" s="3" t="s">
        <v>316</v>
      </c>
      <c r="C122" s="22">
        <f>VLOOKUP($B122,ESTIMATES!$C$18:$BS$290,34,FALSE)</f>
        <v>59.338999999999999</v>
      </c>
      <c r="D122" s="22">
        <f>VLOOKUP($B122,ESTIMATES!$C$18:$BS$290,35,FALSE)</f>
        <v>60.133000000000003</v>
      </c>
      <c r="E122" s="22">
        <f>VLOOKUP($B122,ESTIMATES!$C$18:$BS$290,36,FALSE)</f>
        <v>60.92</v>
      </c>
      <c r="F122" s="22">
        <f>VLOOKUP($B122,ESTIMATES!$C$18:$BS$290,37,FALSE)</f>
        <v>61.768000000000001</v>
      </c>
      <c r="G122" s="22">
        <f>VLOOKUP($B122,ESTIMATES!$C$18:$BS$290,38,FALSE)</f>
        <v>62.765000000000001</v>
      </c>
      <c r="H122" s="22">
        <f>VLOOKUP($B122,ESTIMATES!$C$18:$BS$290,39,FALSE)</f>
        <v>64.003</v>
      </c>
      <c r="I122" s="22">
        <f>VLOOKUP($B122,ESTIMATES!$C$18:$BS$290,40,FALSE)</f>
        <v>65.518000000000001</v>
      </c>
      <c r="J122" s="22">
        <f>VLOOKUP($B122,ESTIMATES!$C$18:$BS$290,41,FALSE)</f>
        <v>67.260999999999996</v>
      </c>
      <c r="K122" s="22">
        <f>VLOOKUP($B122,ESTIMATES!$C$18:$BS$290,42,FALSE)</f>
        <v>69.097999999999999</v>
      </c>
      <c r="L122" s="22">
        <f>VLOOKUP($B122,ESTIMATES!$C$18:$BS$290,43,FALSE)</f>
        <v>70.86</v>
      </c>
      <c r="M122" s="22">
        <f>VLOOKUP($B122,ESTIMATES!$C$18:$BS$290,44,FALSE)</f>
        <v>72.412000000000006</v>
      </c>
      <c r="N122" s="22">
        <f>VLOOKUP($B122,ESTIMATES!$C$18:$BS$290,45,FALSE)</f>
        <v>73.7</v>
      </c>
      <c r="O122" s="22">
        <f>VLOOKUP($B122,ESTIMATES!$C$18:$BS$290,46,FALSE)</f>
        <v>74.769000000000005</v>
      </c>
      <c r="P122" s="22">
        <f>VLOOKUP($B122,ESTIMATES!$C$18:$BS$290,47,FALSE)</f>
        <v>75.718999999999994</v>
      </c>
      <c r="Q122" s="22">
        <f>VLOOKUP($B122,ESTIMATES!$C$18:$BS$290,48,FALSE)</f>
        <v>76.671000000000006</v>
      </c>
      <c r="R122" s="22">
        <f>VLOOKUP($B122,ESTIMATES!$C$18:$BS$290,49,FALSE)</f>
        <v>77.73</v>
      </c>
      <c r="S122" s="22">
        <f>VLOOKUP($B122,ESTIMATES!$C$18:$BS$290,50,FALSE)</f>
        <v>78.906999999999996</v>
      </c>
      <c r="T122" s="22">
        <f>VLOOKUP($B122,ESTIMATES!$C$18:$BS$290,51,FALSE)</f>
        <v>80.183999999999997</v>
      </c>
      <c r="U122" s="22">
        <f>VLOOKUP($B122,ESTIMATES!$C$18:$BS$290,52,FALSE)</f>
        <v>81.55</v>
      </c>
      <c r="V122" s="22">
        <f>VLOOKUP($B122,ESTIMATES!$C$18:$BS$290,53,FALSE)</f>
        <v>82.965999999999994</v>
      </c>
      <c r="W122" s="22">
        <f>VLOOKUP($B122,ESTIMATES!$C$18:$BS$290,54,FALSE)</f>
        <v>84.406000000000006</v>
      </c>
      <c r="X122" s="22">
        <f>VLOOKUP($B122,ESTIMATES!$C$18:$BS$290,55,FALSE)</f>
        <v>85.858000000000004</v>
      </c>
      <c r="Y122" s="22">
        <f>VLOOKUP($B122,ESTIMATES!$C$18:$BS$290,56,FALSE)</f>
        <v>87.343000000000004</v>
      </c>
      <c r="Z122" s="22">
        <f>VLOOKUP($B122,ESTIMATES!$C$18:$BS$290,57,FALSE)</f>
        <v>88.894999999999996</v>
      </c>
      <c r="AA122" s="22">
        <f>VLOOKUP($B122,ESTIMATES!$C$18:$BS$290,58,FALSE)</f>
        <v>90.542000000000002</v>
      </c>
      <c r="AB122" s="22">
        <f>VLOOKUP($B122,ESTIMATES!$C$18:$BS$290,59,FALSE)</f>
        <v>92.325000000000003</v>
      </c>
      <c r="AC122" s="22">
        <f>VLOOKUP($B122,ESTIMATES!$C$18:$BS$290,60,FALSE)</f>
        <v>94.26</v>
      </c>
      <c r="AD122" s="22">
        <f>VLOOKUP($B122,ESTIMATES!$C$18:$BS$290,61,FALSE)</f>
        <v>96.311000000000007</v>
      </c>
      <c r="AE122" s="22">
        <f>VLOOKUP($B122,ESTIMATES!$C$18:$BS$290,62,FALSE)</f>
        <v>98.44</v>
      </c>
      <c r="AF122" s="22">
        <f>VLOOKUP($B122,ESTIMATES!$C$18:$BS$290,63,FALSE)</f>
        <v>100.568</v>
      </c>
      <c r="AG122" s="22">
        <f>VLOOKUP($B122,ESTIMATES!$C$18:$BS$290,64,FALSE)</f>
        <v>102.652</v>
      </c>
      <c r="AH122" s="22">
        <f>VLOOKUP($B122,ESTIMATES!$C$18:$BS$290,65,FALSE)</f>
        <v>104.65600000000001</v>
      </c>
      <c r="AI122" s="22">
        <f>VLOOKUP($B122,ESTIMATES!$C$18:$BS$290,66,FALSE)</f>
        <v>106.613</v>
      </c>
      <c r="AJ122" s="22">
        <f>VLOOKUP($B122,ESTIMATES!$C$18:$BS$290,67,FALSE)</f>
        <v>108.535</v>
      </c>
      <c r="AK122" s="22">
        <f>VLOOKUP($B122,ESTIMATES!$C$18:$BS$290,68,FALSE)</f>
        <v>110.458</v>
      </c>
      <c r="AL122" s="22">
        <f>VLOOKUP($B122,ESTIMATES!$C$18:$BS$290,69,FALSE)</f>
        <v>112.407</v>
      </c>
      <c r="AM122">
        <f>VLOOKUP($B122,'MEDIUM VARIANT'!$C$18:$AE$290,5,FALSE)</f>
        <v>114.395</v>
      </c>
      <c r="AN122">
        <f>VLOOKUP($B122,'MEDIUM VARIANT'!$C$18:$AE$290,6,FALSE)</f>
        <v>116.398</v>
      </c>
      <c r="AO122">
        <f>VLOOKUP($B122,'MEDIUM VARIANT'!$C$18:$AE$290,7,FALSE)</f>
        <v>118.414</v>
      </c>
      <c r="AP122">
        <f>VLOOKUP($B122,'MEDIUM VARIANT'!$C$18:$AE$290,8,FALSE)</f>
        <v>120.428</v>
      </c>
      <c r="AQ122">
        <f>VLOOKUP($B122,'MEDIUM VARIANT'!$C$18:$AE$290,9,FALSE)</f>
        <v>122.43899999999999</v>
      </c>
      <c r="AR122">
        <f>VLOOKUP($B122,'MEDIUM VARIANT'!$C$18:$AE$290,10,FALSE)</f>
        <v>124.43300000000001</v>
      </c>
      <c r="AS122">
        <f>VLOOKUP($B122,'MEDIUM VARIANT'!$C$18:$AE$290,11,FALSE)</f>
        <v>126.413</v>
      </c>
      <c r="AT122">
        <f>VLOOKUP($B122,'MEDIUM VARIANT'!$C$18:$AE$290,12,FALSE)</f>
        <v>128.38800000000001</v>
      </c>
      <c r="AU122">
        <f>VLOOKUP($B122,'MEDIUM VARIANT'!$C$18:$AE$290,13,FALSE)</f>
        <v>130.34299999999999</v>
      </c>
      <c r="AV122">
        <f>VLOOKUP($B122,'MEDIUM VARIANT'!$C$18:$AE$290,14,FALSE)</f>
        <v>132.27000000000001</v>
      </c>
      <c r="AW122">
        <f>VLOOKUP($B122,'MEDIUM VARIANT'!$C$18:$AE$290,15,FALSE)</f>
        <v>134.18</v>
      </c>
      <c r="AX122">
        <f>VLOOKUP($B122,'MEDIUM VARIANT'!$C$18:$AE$290,16,FALSE)</f>
        <v>136.05799999999999</v>
      </c>
      <c r="AY122">
        <f>VLOOKUP($B122,'MEDIUM VARIANT'!$C$18:$AE$290,17,FALSE)</f>
        <v>137.90899999999999</v>
      </c>
      <c r="AZ122">
        <f>VLOOKUP($B122,'MEDIUM VARIANT'!$C$18:$AE$290,18,FALSE)</f>
        <v>139.739</v>
      </c>
      <c r="BA122">
        <f>VLOOKUP($B122,'MEDIUM VARIANT'!$C$18:$AE$290,19,FALSE)</f>
        <v>141.53800000000001</v>
      </c>
      <c r="BB122">
        <f>VLOOKUP($B122,'MEDIUM VARIANT'!$C$18:$AE$290,20,FALSE)</f>
        <v>143.32900000000001</v>
      </c>
      <c r="BC122">
        <f>VLOOKUP($B122,'MEDIUM VARIANT'!$C$18:$AE$290,21,FALSE)</f>
        <v>145.08500000000001</v>
      </c>
      <c r="BD122">
        <f>VLOOKUP($B122,'MEDIUM VARIANT'!$C$18:$AE$290,22,FALSE)</f>
        <v>146.83199999999999</v>
      </c>
      <c r="BE122">
        <f>VLOOKUP($B122,'MEDIUM VARIANT'!$C$18:$AE$290,23,FALSE)</f>
        <v>148.583</v>
      </c>
      <c r="BF122">
        <f>VLOOKUP($B122,'MEDIUM VARIANT'!$C$18:$AE$290,24,FALSE)</f>
        <v>150.34</v>
      </c>
      <c r="BG122">
        <f>VLOOKUP($B122,'MEDIUM VARIANT'!$C$18:$AE$290,25,FALSE)</f>
        <v>152.09899999999999</v>
      </c>
      <c r="BH122">
        <f>VLOOKUP($B122,'MEDIUM VARIANT'!$C$18:$AE$290,26,FALSE)</f>
        <v>153.87200000000001</v>
      </c>
      <c r="BI122">
        <f>VLOOKUP($B122,'MEDIUM VARIANT'!$C$18:$AE$290,27,FALSE)</f>
        <v>155.66200000000001</v>
      </c>
      <c r="BJ122">
        <f>VLOOKUP($B122,'MEDIUM VARIANT'!$C$18:$AE$290,28,FALSE)</f>
        <v>157.46</v>
      </c>
      <c r="BK122">
        <f>VLOOKUP($B122,'MEDIUM VARIANT'!$C$18:$AE$290,29,FALSE)</f>
        <v>159.29499999999999</v>
      </c>
      <c r="BL122">
        <f>VLOOKUP($B122,'MEDIUM VARIANT'!$C$18:$AE$290,29,FALSE)</f>
        <v>159.29499999999999</v>
      </c>
      <c r="BM122">
        <f>VLOOKUP($B122,'MEDIUM VARIANT'!$C$18:$AE$290,29,FALSE)</f>
        <v>159.29499999999999</v>
      </c>
      <c r="BN122">
        <f>VLOOKUP($B122,'MEDIUM VARIANT'!$C$18:$AE$290,29,FALSE)</f>
        <v>159.29499999999999</v>
      </c>
      <c r="BO122">
        <f>VLOOKUP($B122,'MEDIUM VARIANT'!$C$18:$AE$290,29,FALSE)</f>
        <v>159.29499999999999</v>
      </c>
      <c r="BP122">
        <f>VLOOKUP($B122,'MEDIUM VARIANT'!$C$18:$AE$290,29,FALSE)</f>
        <v>159.29499999999999</v>
      </c>
      <c r="BQ122">
        <f>VLOOKUP($B122,'MEDIUM VARIANT'!$C$18:$AE$290,29,FALSE)</f>
        <v>159.29499999999999</v>
      </c>
      <c r="BR122">
        <f>VLOOKUP($B122,'MEDIUM VARIANT'!$C$18:$AE$290,29,FALSE)</f>
        <v>159.29499999999999</v>
      </c>
      <c r="BS122">
        <f>VLOOKUP($B122,'MEDIUM VARIANT'!$C$18:$AE$290,29,FALSE)</f>
        <v>159.29499999999999</v>
      </c>
      <c r="BT122">
        <f>VLOOKUP($B122,'MEDIUM VARIANT'!$C$18:$AE$290,29,FALSE)</f>
        <v>159.29499999999999</v>
      </c>
      <c r="BU122">
        <f>VLOOKUP($B122,'MEDIUM VARIANT'!$C$18:$AE$290,29,FALSE)</f>
        <v>159.29499999999999</v>
      </c>
    </row>
    <row r="123" spans="1:73" ht="11.4" x14ac:dyDescent="0.2">
      <c r="A123" t="str">
        <f>VLOOKUP(B123,Codes_ISO!A$2:C$270,3,FALSE)</f>
        <v>KW</v>
      </c>
      <c r="B123" s="3" t="s">
        <v>187</v>
      </c>
      <c r="C123" s="22">
        <f>VLOOKUP($B123,ESTIMATES!$C$18:$BS$290,34,FALSE)</f>
        <v>1372.318</v>
      </c>
      <c r="D123" s="22">
        <f>VLOOKUP($B123,ESTIMATES!$C$18:$BS$290,35,FALSE)</f>
        <v>1442.991</v>
      </c>
      <c r="E123" s="22">
        <f>VLOOKUP($B123,ESTIMATES!$C$18:$BS$290,36,FALSE)</f>
        <v>1511.3140000000001</v>
      </c>
      <c r="F123" s="22">
        <f>VLOOKUP($B123,ESTIMATES!$C$18:$BS$290,37,FALSE)</f>
        <v>1580.6379999999999</v>
      </c>
      <c r="G123" s="22">
        <f>VLOOKUP($B123,ESTIMATES!$C$18:$BS$290,38,FALSE)</f>
        <v>1655.8330000000001</v>
      </c>
      <c r="H123" s="22">
        <f>VLOOKUP($B123,ESTIMATES!$C$18:$BS$290,39,FALSE)</f>
        <v>1738.9939999999999</v>
      </c>
      <c r="I123" s="22">
        <f>VLOOKUP($B123,ESTIMATES!$C$18:$BS$290,40,FALSE)</f>
        <v>1836.105</v>
      </c>
      <c r="J123" s="22">
        <f>VLOOKUP($B123,ESTIMATES!$C$18:$BS$290,41,FALSE)</f>
        <v>1942.81</v>
      </c>
      <c r="K123" s="22">
        <f>VLOOKUP($B123,ESTIMATES!$C$18:$BS$290,42,FALSE)</f>
        <v>2038.885</v>
      </c>
      <c r="L123" s="22">
        <f>VLOOKUP($B123,ESTIMATES!$C$18:$BS$290,43,FALSE)</f>
        <v>2096.9319999999998</v>
      </c>
      <c r="M123" s="22">
        <f>VLOOKUP($B123,ESTIMATES!$C$18:$BS$290,44,FALSE)</f>
        <v>2099.6149999999998</v>
      </c>
      <c r="N123" s="22">
        <f>VLOOKUP($B123,ESTIMATES!$C$18:$BS$290,45,FALSE)</f>
        <v>2035.6610000000001</v>
      </c>
      <c r="O123" s="22">
        <f>VLOOKUP($B123,ESTIMATES!$C$18:$BS$290,46,FALSE)</f>
        <v>1916.877</v>
      </c>
      <c r="P123" s="22">
        <f>VLOOKUP($B123,ESTIMATES!$C$18:$BS$290,47,FALSE)</f>
        <v>1777.1369999999999</v>
      </c>
      <c r="Q123" s="22">
        <f>VLOOKUP($B123,ESTIMATES!$C$18:$BS$290,48,FALSE)</f>
        <v>1663.932</v>
      </c>
      <c r="R123" s="22">
        <f>VLOOKUP($B123,ESTIMATES!$C$18:$BS$290,49,FALSE)</f>
        <v>1610.6510000000001</v>
      </c>
      <c r="S123" s="22">
        <f>VLOOKUP($B123,ESTIMATES!$C$18:$BS$290,50,FALSE)</f>
        <v>1631.74</v>
      </c>
      <c r="T123" s="22">
        <f>VLOOKUP($B123,ESTIMATES!$C$18:$BS$290,51,FALSE)</f>
        <v>1715.3140000000001</v>
      </c>
      <c r="U123" s="22">
        <f>VLOOKUP($B123,ESTIMATES!$C$18:$BS$290,52,FALSE)</f>
        <v>1836.3530000000001</v>
      </c>
      <c r="V123" s="22">
        <f>VLOOKUP($B123,ESTIMATES!$C$18:$BS$290,53,FALSE)</f>
        <v>1957.066</v>
      </c>
      <c r="W123" s="22">
        <f>VLOOKUP($B123,ESTIMATES!$C$18:$BS$290,54,FALSE)</f>
        <v>2050.741</v>
      </c>
      <c r="X123" s="22">
        <f>VLOOKUP($B123,ESTIMATES!$C$18:$BS$290,55,FALSE)</f>
        <v>2109.355</v>
      </c>
      <c r="Y123" s="22">
        <f>VLOOKUP($B123,ESTIMATES!$C$18:$BS$290,56,FALSE)</f>
        <v>2143.8330000000001</v>
      </c>
      <c r="Z123" s="22">
        <f>VLOOKUP($B123,ESTIMATES!$C$18:$BS$290,57,FALSE)</f>
        <v>2169.1179999999999</v>
      </c>
      <c r="AA123" s="22">
        <f>VLOOKUP($B123,ESTIMATES!$C$18:$BS$290,58,FALSE)</f>
        <v>2207.9389999999999</v>
      </c>
      <c r="AB123" s="22">
        <f>VLOOKUP($B123,ESTIMATES!$C$18:$BS$290,59,FALSE)</f>
        <v>2276.623</v>
      </c>
      <c r="AC123" s="22">
        <f>VLOOKUP($B123,ESTIMATES!$C$18:$BS$290,60,FALSE)</f>
        <v>2377.2579999999998</v>
      </c>
      <c r="AD123" s="22">
        <f>VLOOKUP($B123,ESTIMATES!$C$18:$BS$290,61,FALSE)</f>
        <v>2503.41</v>
      </c>
      <c r="AE123" s="22">
        <f>VLOOKUP($B123,ESTIMATES!$C$18:$BS$290,62,FALSE)</f>
        <v>2652.34</v>
      </c>
      <c r="AF123" s="22">
        <f>VLOOKUP($B123,ESTIMATES!$C$18:$BS$290,63,FALSE)</f>
        <v>2818.9389999999999</v>
      </c>
      <c r="AG123" s="22">
        <f>VLOOKUP($B123,ESTIMATES!$C$18:$BS$290,64,FALSE)</f>
        <v>2998.0830000000001</v>
      </c>
      <c r="AH123" s="22">
        <f>VLOOKUP($B123,ESTIMATES!$C$18:$BS$290,65,FALSE)</f>
        <v>3191.0509999999999</v>
      </c>
      <c r="AI123" s="22">
        <f>VLOOKUP($B123,ESTIMATES!$C$18:$BS$290,66,FALSE)</f>
        <v>3395.556</v>
      </c>
      <c r="AJ123" s="22">
        <f>VLOOKUP($B123,ESTIMATES!$C$18:$BS$290,67,FALSE)</f>
        <v>3598.3850000000002</v>
      </c>
      <c r="AK123" s="22">
        <f>VLOOKUP($B123,ESTIMATES!$C$18:$BS$290,68,FALSE)</f>
        <v>3782.45</v>
      </c>
      <c r="AL123" s="22">
        <f>VLOOKUP($B123,ESTIMATES!$C$18:$BS$290,69,FALSE)</f>
        <v>3935.7939999999999</v>
      </c>
      <c r="AM123">
        <f>VLOOKUP($B123,'MEDIUM VARIANT'!$C$18:$AE$290,5,FALSE)</f>
        <v>4052.5839999999998</v>
      </c>
      <c r="AN123">
        <f>VLOOKUP($B123,'MEDIUM VARIANT'!$C$18:$AE$290,6,FALSE)</f>
        <v>4136.5280000000002</v>
      </c>
      <c r="AO123">
        <f>VLOOKUP($B123,'MEDIUM VARIANT'!$C$18:$AE$290,7,FALSE)</f>
        <v>4197.1279999999997</v>
      </c>
      <c r="AP123">
        <f>VLOOKUP($B123,'MEDIUM VARIANT'!$C$18:$AE$290,8,FALSE)</f>
        <v>4248.9740000000002</v>
      </c>
      <c r="AQ123">
        <f>VLOOKUP($B123,'MEDIUM VARIANT'!$C$18:$AE$290,9,FALSE)</f>
        <v>4302.875</v>
      </c>
      <c r="AR123">
        <f>VLOOKUP($B123,'MEDIUM VARIANT'!$C$18:$AE$290,10,FALSE)</f>
        <v>4361.47</v>
      </c>
      <c r="AS123">
        <f>VLOOKUP($B123,'MEDIUM VARIANT'!$C$18:$AE$290,11,FALSE)</f>
        <v>4422.07</v>
      </c>
      <c r="AT123">
        <f>VLOOKUP($B123,'MEDIUM VARIANT'!$C$18:$AE$290,12,FALSE)</f>
        <v>4483.8980000000001</v>
      </c>
      <c r="AU123">
        <f>VLOOKUP($B123,'MEDIUM VARIANT'!$C$18:$AE$290,13,FALSE)</f>
        <v>4544.7039999999997</v>
      </c>
      <c r="AV123">
        <f>VLOOKUP($B123,'MEDIUM VARIANT'!$C$18:$AE$290,14,FALSE)</f>
        <v>4602.9139999999998</v>
      </c>
      <c r="AW123">
        <f>VLOOKUP($B123,'MEDIUM VARIANT'!$C$18:$AE$290,15,FALSE)</f>
        <v>4659.0780000000004</v>
      </c>
      <c r="AX123">
        <f>VLOOKUP($B123,'MEDIUM VARIANT'!$C$18:$AE$290,16,FALSE)</f>
        <v>4714.4830000000002</v>
      </c>
      <c r="AY123">
        <f>VLOOKUP($B123,'MEDIUM VARIANT'!$C$18:$AE$290,17,FALSE)</f>
        <v>4768.9319999999998</v>
      </c>
      <c r="AZ123">
        <f>VLOOKUP($B123,'MEDIUM VARIANT'!$C$18:$AE$290,18,FALSE)</f>
        <v>4822.0770000000002</v>
      </c>
      <c r="BA123">
        <f>VLOOKUP($B123,'MEDIUM VARIANT'!$C$18:$AE$290,19,FALSE)</f>
        <v>4873.674</v>
      </c>
      <c r="BB123">
        <f>VLOOKUP($B123,'MEDIUM VARIANT'!$C$18:$AE$290,20,FALSE)</f>
        <v>4923.6980000000003</v>
      </c>
      <c r="BC123">
        <f>VLOOKUP($B123,'MEDIUM VARIANT'!$C$18:$AE$290,21,FALSE)</f>
        <v>4972.299</v>
      </c>
      <c r="BD123">
        <f>VLOOKUP($B123,'MEDIUM VARIANT'!$C$18:$AE$290,22,FALSE)</f>
        <v>5019.6310000000003</v>
      </c>
      <c r="BE123">
        <f>VLOOKUP($B123,'MEDIUM VARIANT'!$C$18:$AE$290,23,FALSE)</f>
        <v>5065.9170000000004</v>
      </c>
      <c r="BF123">
        <f>VLOOKUP($B123,'MEDIUM VARIANT'!$C$18:$AE$290,24,FALSE)</f>
        <v>5111.3230000000003</v>
      </c>
      <c r="BG123">
        <f>VLOOKUP($B123,'MEDIUM VARIANT'!$C$18:$AE$290,25,FALSE)</f>
        <v>5155.8710000000001</v>
      </c>
      <c r="BH123">
        <f>VLOOKUP($B123,'MEDIUM VARIANT'!$C$18:$AE$290,26,FALSE)</f>
        <v>5199.4920000000002</v>
      </c>
      <c r="BI123">
        <f>VLOOKUP($B123,'MEDIUM VARIANT'!$C$18:$AE$290,27,FALSE)</f>
        <v>5242.0929999999998</v>
      </c>
      <c r="BJ123">
        <f>VLOOKUP($B123,'MEDIUM VARIANT'!$C$18:$AE$290,28,FALSE)</f>
        <v>5283.5789999999997</v>
      </c>
      <c r="BK123">
        <f>VLOOKUP($B123,'MEDIUM VARIANT'!$C$18:$AE$290,29,FALSE)</f>
        <v>5323.8209999999999</v>
      </c>
      <c r="BL123">
        <f>VLOOKUP($B123,'MEDIUM VARIANT'!$C$18:$AE$290,29,FALSE)</f>
        <v>5323.8209999999999</v>
      </c>
      <c r="BM123">
        <f>VLOOKUP($B123,'MEDIUM VARIANT'!$C$18:$AE$290,29,FALSE)</f>
        <v>5323.8209999999999</v>
      </c>
      <c r="BN123">
        <f>VLOOKUP($B123,'MEDIUM VARIANT'!$C$18:$AE$290,29,FALSE)</f>
        <v>5323.8209999999999</v>
      </c>
      <c r="BO123">
        <f>VLOOKUP($B123,'MEDIUM VARIANT'!$C$18:$AE$290,29,FALSE)</f>
        <v>5323.8209999999999</v>
      </c>
      <c r="BP123">
        <f>VLOOKUP($B123,'MEDIUM VARIANT'!$C$18:$AE$290,29,FALSE)</f>
        <v>5323.8209999999999</v>
      </c>
      <c r="BQ123">
        <f>VLOOKUP($B123,'MEDIUM VARIANT'!$C$18:$AE$290,29,FALSE)</f>
        <v>5323.8209999999999</v>
      </c>
      <c r="BR123">
        <f>VLOOKUP($B123,'MEDIUM VARIANT'!$C$18:$AE$290,29,FALSE)</f>
        <v>5323.8209999999999</v>
      </c>
      <c r="BS123">
        <f>VLOOKUP($B123,'MEDIUM VARIANT'!$C$18:$AE$290,29,FALSE)</f>
        <v>5323.8209999999999</v>
      </c>
      <c r="BT123">
        <f>VLOOKUP($B123,'MEDIUM VARIANT'!$C$18:$AE$290,29,FALSE)</f>
        <v>5323.8209999999999</v>
      </c>
      <c r="BU123">
        <f>VLOOKUP($B123,'MEDIUM VARIANT'!$C$18:$AE$290,29,FALSE)</f>
        <v>5323.8209999999999</v>
      </c>
    </row>
    <row r="124" spans="1:73" ht="11.4" x14ac:dyDescent="0.2">
      <c r="A124" t="str">
        <f>VLOOKUP(B124,Codes_ISO!A$2:C$270,3,FALSE)</f>
        <v>KG</v>
      </c>
      <c r="B124" s="3" t="s">
        <v>152</v>
      </c>
      <c r="C124" s="22">
        <f>VLOOKUP($B124,ESTIMATES!$C$18:$BS$290,34,FALSE)</f>
        <v>3610.9810000000002</v>
      </c>
      <c r="D124" s="22">
        <f>VLOOKUP($B124,ESTIMATES!$C$18:$BS$290,35,FALSE)</f>
        <v>3682.672</v>
      </c>
      <c r="E124" s="22">
        <f>VLOOKUP($B124,ESTIMATES!$C$18:$BS$290,36,FALSE)</f>
        <v>3757.1840000000002</v>
      </c>
      <c r="F124" s="22">
        <f>VLOOKUP($B124,ESTIMATES!$C$18:$BS$290,37,FALSE)</f>
        <v>3834.1680000000001</v>
      </c>
      <c r="G124" s="22">
        <f>VLOOKUP($B124,ESTIMATES!$C$18:$BS$290,38,FALSE)</f>
        <v>3913.058</v>
      </c>
      <c r="H124" s="22">
        <f>VLOOKUP($B124,ESTIMATES!$C$18:$BS$290,39,FALSE)</f>
        <v>3993.1060000000002</v>
      </c>
      <c r="I124" s="22">
        <f>VLOOKUP($B124,ESTIMATES!$C$18:$BS$290,40,FALSE)</f>
        <v>4075.1869999999999</v>
      </c>
      <c r="J124" s="22">
        <f>VLOOKUP($B124,ESTIMATES!$C$18:$BS$290,41,FALSE)</f>
        <v>4158.607</v>
      </c>
      <c r="K124" s="22">
        <f>VLOOKUP($B124,ESTIMATES!$C$18:$BS$290,42,FALSE)</f>
        <v>4239.2950000000001</v>
      </c>
      <c r="L124" s="22">
        <f>VLOOKUP($B124,ESTIMATES!$C$18:$BS$290,43,FALSE)</f>
        <v>4311.8680000000004</v>
      </c>
      <c r="M124" s="22">
        <f>VLOOKUP($B124,ESTIMATES!$C$18:$BS$290,44,FALSE)</f>
        <v>4372.8900000000003</v>
      </c>
      <c r="N124" s="22">
        <f>VLOOKUP($B124,ESTIMATES!$C$18:$BS$290,45,FALSE)</f>
        <v>4419.6310000000003</v>
      </c>
      <c r="O124" s="22">
        <f>VLOOKUP($B124,ESTIMATES!$C$18:$BS$290,46,FALSE)</f>
        <v>4454.1890000000003</v>
      </c>
      <c r="P124" s="22">
        <f>VLOOKUP($B124,ESTIMATES!$C$18:$BS$290,47,FALSE)</f>
        <v>4483.84</v>
      </c>
      <c r="Q124" s="22">
        <f>VLOOKUP($B124,ESTIMATES!$C$18:$BS$290,48,FALSE)</f>
        <v>4518.8010000000004</v>
      </c>
      <c r="R124" s="22">
        <f>VLOOKUP($B124,ESTIMATES!$C$18:$BS$290,49,FALSE)</f>
        <v>4566.0870000000004</v>
      </c>
      <c r="S124" s="22">
        <f>VLOOKUP($B124,ESTIMATES!$C$18:$BS$290,50,FALSE)</f>
        <v>4629.3980000000001</v>
      </c>
      <c r="T124" s="22">
        <f>VLOOKUP($B124,ESTIMATES!$C$18:$BS$290,51,FALSE)</f>
        <v>4705.6379999999999</v>
      </c>
      <c r="U124" s="22">
        <f>VLOOKUP($B124,ESTIMATES!$C$18:$BS$290,52,FALSE)</f>
        <v>4786.7730000000001</v>
      </c>
      <c r="V124" s="22">
        <f>VLOOKUP($B124,ESTIMATES!$C$18:$BS$290,53,FALSE)</f>
        <v>4861.1289999999999</v>
      </c>
      <c r="W124" s="22">
        <f>VLOOKUP($B124,ESTIMATES!$C$18:$BS$290,54,FALSE)</f>
        <v>4920.7179999999998</v>
      </c>
      <c r="X124" s="22">
        <f>VLOOKUP($B124,ESTIMATES!$C$18:$BS$290,55,FALSE)</f>
        <v>4962.59</v>
      </c>
      <c r="Y124" s="22">
        <f>VLOOKUP($B124,ESTIMATES!$C$18:$BS$290,56,FALSE)</f>
        <v>4990.6869999999999</v>
      </c>
      <c r="Z124" s="22">
        <f>VLOOKUP($B124,ESTIMATES!$C$18:$BS$290,57,FALSE)</f>
        <v>5012.2690000000002</v>
      </c>
      <c r="AA124" s="22">
        <f>VLOOKUP($B124,ESTIMATES!$C$18:$BS$290,58,FALSE)</f>
        <v>5037.9290000000001</v>
      </c>
      <c r="AB124" s="22">
        <f>VLOOKUP($B124,ESTIMATES!$C$18:$BS$290,59,FALSE)</f>
        <v>5075.38</v>
      </c>
      <c r="AC124" s="22">
        <f>VLOOKUP($B124,ESTIMATES!$C$18:$BS$290,60,FALSE)</f>
        <v>5126.7299999999996</v>
      </c>
      <c r="AD124" s="22">
        <f>VLOOKUP($B124,ESTIMATES!$C$18:$BS$290,61,FALSE)</f>
        <v>5189.72</v>
      </c>
      <c r="AE124" s="22">
        <f>VLOOKUP($B124,ESTIMATES!$C$18:$BS$290,62,FALSE)</f>
        <v>5262.2939999999999</v>
      </c>
      <c r="AF124" s="22">
        <f>VLOOKUP($B124,ESTIMATES!$C$18:$BS$290,63,FALSE)</f>
        <v>5340.7809999999999</v>
      </c>
      <c r="AG124" s="22">
        <f>VLOOKUP($B124,ESTIMATES!$C$18:$BS$290,64,FALSE)</f>
        <v>5422.3370000000004</v>
      </c>
      <c r="AH124" s="22">
        <f>VLOOKUP($B124,ESTIMATES!$C$18:$BS$290,65,FALSE)</f>
        <v>5506.6009999999997</v>
      </c>
      <c r="AI124" s="22">
        <f>VLOOKUP($B124,ESTIMATES!$C$18:$BS$290,66,FALSE)</f>
        <v>5594.1080000000002</v>
      </c>
      <c r="AJ124" s="22">
        <f>VLOOKUP($B124,ESTIMATES!$C$18:$BS$290,67,FALSE)</f>
        <v>5683.808</v>
      </c>
      <c r="AK124" s="22">
        <f>VLOOKUP($B124,ESTIMATES!$C$18:$BS$290,68,FALSE)</f>
        <v>5774.5659999999998</v>
      </c>
      <c r="AL124" s="22">
        <f>VLOOKUP($B124,ESTIMATES!$C$18:$BS$290,69,FALSE)</f>
        <v>5865.4009999999998</v>
      </c>
      <c r="AM124">
        <f>VLOOKUP($B124,'MEDIUM VARIANT'!$C$18:$AE$290,5,FALSE)</f>
        <v>5955.7340000000004</v>
      </c>
      <c r="AN124">
        <f>VLOOKUP($B124,'MEDIUM VARIANT'!$C$18:$AE$290,6,FALSE)</f>
        <v>6045.1170000000002</v>
      </c>
      <c r="AO124">
        <f>VLOOKUP($B124,'MEDIUM VARIANT'!$C$18:$AE$290,7,FALSE)</f>
        <v>6132.9319999999998</v>
      </c>
      <c r="AP124">
        <f>VLOOKUP($B124,'MEDIUM VARIANT'!$C$18:$AE$290,8,FALSE)</f>
        <v>6218.616</v>
      </c>
      <c r="AQ124">
        <f>VLOOKUP($B124,'MEDIUM VARIANT'!$C$18:$AE$290,9,FALSE)</f>
        <v>6301.7179999999998</v>
      </c>
      <c r="AR124">
        <f>VLOOKUP($B124,'MEDIUM VARIANT'!$C$18:$AE$290,10,FALSE)</f>
        <v>6381.8980000000001</v>
      </c>
      <c r="AS124">
        <f>VLOOKUP($B124,'MEDIUM VARIANT'!$C$18:$AE$290,11,FALSE)</f>
        <v>6459.0550000000003</v>
      </c>
      <c r="AT124">
        <f>VLOOKUP($B124,'MEDIUM VARIANT'!$C$18:$AE$290,12,FALSE)</f>
        <v>6533.3940000000002</v>
      </c>
      <c r="AU124">
        <f>VLOOKUP($B124,'MEDIUM VARIANT'!$C$18:$AE$290,13,FALSE)</f>
        <v>6605.2910000000002</v>
      </c>
      <c r="AV124">
        <f>VLOOKUP($B124,'MEDIUM VARIANT'!$C$18:$AE$290,14,FALSE)</f>
        <v>6675.0720000000001</v>
      </c>
      <c r="AW124">
        <f>VLOOKUP($B124,'MEDIUM VARIANT'!$C$18:$AE$290,15,FALSE)</f>
        <v>6742.7629999999999</v>
      </c>
      <c r="AX124">
        <f>VLOOKUP($B124,'MEDIUM VARIANT'!$C$18:$AE$290,16,FALSE)</f>
        <v>6808.4120000000003</v>
      </c>
      <c r="AY124">
        <f>VLOOKUP($B124,'MEDIUM VARIANT'!$C$18:$AE$290,17,FALSE)</f>
        <v>6872.4</v>
      </c>
      <c r="AZ124">
        <f>VLOOKUP($B124,'MEDIUM VARIANT'!$C$18:$AE$290,18,FALSE)</f>
        <v>6935.2240000000002</v>
      </c>
      <c r="BA124">
        <f>VLOOKUP($B124,'MEDIUM VARIANT'!$C$18:$AE$290,19,FALSE)</f>
        <v>6997.2839999999997</v>
      </c>
      <c r="BB124">
        <f>VLOOKUP($B124,'MEDIUM VARIANT'!$C$18:$AE$290,20,FALSE)</f>
        <v>7058.7389999999996</v>
      </c>
      <c r="BC124">
        <f>VLOOKUP($B124,'MEDIUM VARIANT'!$C$18:$AE$290,21,FALSE)</f>
        <v>7119.6289999999999</v>
      </c>
      <c r="BD124">
        <f>VLOOKUP($B124,'MEDIUM VARIANT'!$C$18:$AE$290,22,FALSE)</f>
        <v>7180.1130000000003</v>
      </c>
      <c r="BE124">
        <f>VLOOKUP($B124,'MEDIUM VARIANT'!$C$18:$AE$290,23,FALSE)</f>
        <v>7240.3010000000004</v>
      </c>
      <c r="BF124">
        <f>VLOOKUP($B124,'MEDIUM VARIANT'!$C$18:$AE$290,24,FALSE)</f>
        <v>7300.2839999999997</v>
      </c>
      <c r="BG124">
        <f>VLOOKUP($B124,'MEDIUM VARIANT'!$C$18:$AE$290,25,FALSE)</f>
        <v>7360.1329999999998</v>
      </c>
      <c r="BH124">
        <f>VLOOKUP($B124,'MEDIUM VARIANT'!$C$18:$AE$290,26,FALSE)</f>
        <v>7419.8109999999997</v>
      </c>
      <c r="BI124">
        <f>VLOOKUP($B124,'MEDIUM VARIANT'!$C$18:$AE$290,27,FALSE)</f>
        <v>7479.1949999999997</v>
      </c>
      <c r="BJ124">
        <f>VLOOKUP($B124,'MEDIUM VARIANT'!$C$18:$AE$290,28,FALSE)</f>
        <v>7538.049</v>
      </c>
      <c r="BK124">
        <f>VLOOKUP($B124,'MEDIUM VARIANT'!$C$18:$AE$290,29,FALSE)</f>
        <v>7596.1779999999999</v>
      </c>
      <c r="BL124">
        <f>VLOOKUP($B124,'MEDIUM VARIANT'!$C$18:$AE$290,29,FALSE)</f>
        <v>7596.1779999999999</v>
      </c>
      <c r="BM124">
        <f>VLOOKUP($B124,'MEDIUM VARIANT'!$C$18:$AE$290,29,FALSE)</f>
        <v>7596.1779999999999</v>
      </c>
      <c r="BN124">
        <f>VLOOKUP($B124,'MEDIUM VARIANT'!$C$18:$AE$290,29,FALSE)</f>
        <v>7596.1779999999999</v>
      </c>
      <c r="BO124">
        <f>VLOOKUP($B124,'MEDIUM VARIANT'!$C$18:$AE$290,29,FALSE)</f>
        <v>7596.1779999999999</v>
      </c>
      <c r="BP124">
        <f>VLOOKUP($B124,'MEDIUM VARIANT'!$C$18:$AE$290,29,FALSE)</f>
        <v>7596.1779999999999</v>
      </c>
      <c r="BQ124">
        <f>VLOOKUP($B124,'MEDIUM VARIANT'!$C$18:$AE$290,29,FALSE)</f>
        <v>7596.1779999999999</v>
      </c>
      <c r="BR124">
        <f>VLOOKUP($B124,'MEDIUM VARIANT'!$C$18:$AE$290,29,FALSE)</f>
        <v>7596.1779999999999</v>
      </c>
      <c r="BS124">
        <f>VLOOKUP($B124,'MEDIUM VARIANT'!$C$18:$AE$290,29,FALSE)</f>
        <v>7596.1779999999999</v>
      </c>
      <c r="BT124">
        <f>VLOOKUP($B124,'MEDIUM VARIANT'!$C$18:$AE$290,29,FALSE)</f>
        <v>7596.1779999999999</v>
      </c>
      <c r="BU124">
        <f>VLOOKUP($B124,'MEDIUM VARIANT'!$C$18:$AE$290,29,FALSE)</f>
        <v>7596.1779999999999</v>
      </c>
    </row>
    <row r="125" spans="1:73" ht="11.4" x14ac:dyDescent="0.2">
      <c r="A125" t="str">
        <f>VLOOKUP(B125,Codes_ISO!A$2:C$270,3,FALSE)</f>
        <v>LA</v>
      </c>
      <c r="B125" s="3" t="s">
        <v>170</v>
      </c>
      <c r="C125" s="22">
        <f>VLOOKUP($B125,ESTIMATES!$C$18:$BS$290,34,FALSE)</f>
        <v>3258.1439999999998</v>
      </c>
      <c r="D125" s="22">
        <f>VLOOKUP($B125,ESTIMATES!$C$18:$BS$290,35,FALSE)</f>
        <v>3323.377</v>
      </c>
      <c r="E125" s="22">
        <f>VLOOKUP($B125,ESTIMATES!$C$18:$BS$290,36,FALSE)</f>
        <v>3401.2420000000002</v>
      </c>
      <c r="F125" s="22">
        <f>VLOOKUP($B125,ESTIMATES!$C$18:$BS$290,37,FALSE)</f>
        <v>3489.9769999999999</v>
      </c>
      <c r="G125" s="22">
        <f>VLOOKUP($B125,ESTIMATES!$C$18:$BS$290,38,FALSE)</f>
        <v>3586.3809999999999</v>
      </c>
      <c r="H125" s="22">
        <f>VLOOKUP($B125,ESTIMATES!$C$18:$BS$290,39,FALSE)</f>
        <v>3687.8980000000001</v>
      </c>
      <c r="I125" s="22">
        <f>VLOOKUP($B125,ESTIMATES!$C$18:$BS$290,40,FALSE)</f>
        <v>3794.0430000000001</v>
      </c>
      <c r="J125" s="22">
        <f>VLOOKUP($B125,ESTIMATES!$C$18:$BS$290,41,FALSE)</f>
        <v>3905.163</v>
      </c>
      <c r="K125" s="22">
        <f>VLOOKUP($B125,ESTIMATES!$C$18:$BS$290,42,FALSE)</f>
        <v>4020.2950000000001</v>
      </c>
      <c r="L125" s="22">
        <f>VLOOKUP($B125,ESTIMATES!$C$18:$BS$290,43,FALSE)</f>
        <v>4138.4080000000004</v>
      </c>
      <c r="M125" s="22">
        <f>VLOOKUP($B125,ESTIMATES!$C$18:$BS$290,44,FALSE)</f>
        <v>4258.4719999999998</v>
      </c>
      <c r="N125" s="22">
        <f>VLOOKUP($B125,ESTIMATES!$C$18:$BS$290,45,FALSE)</f>
        <v>4380.0730000000003</v>
      </c>
      <c r="O125" s="22">
        <f>VLOOKUP($B125,ESTIMATES!$C$18:$BS$290,46,FALSE)</f>
        <v>4502.3630000000003</v>
      </c>
      <c r="P125" s="22">
        <f>VLOOKUP($B125,ESTIMATES!$C$18:$BS$290,47,FALSE)</f>
        <v>4623.28</v>
      </c>
      <c r="Q125" s="22">
        <f>VLOOKUP($B125,ESTIMATES!$C$18:$BS$290,48,FALSE)</f>
        <v>4740.38</v>
      </c>
      <c r="R125" s="22">
        <f>VLOOKUP($B125,ESTIMATES!$C$18:$BS$290,49,FALSE)</f>
        <v>4851.9229999999998</v>
      </c>
      <c r="S125" s="22">
        <f>VLOOKUP($B125,ESTIMATES!$C$18:$BS$290,50,FALSE)</f>
        <v>4957.18</v>
      </c>
      <c r="T125" s="22">
        <f>VLOOKUP($B125,ESTIMATES!$C$18:$BS$290,51,FALSE)</f>
        <v>5056.5190000000002</v>
      </c>
      <c r="U125" s="22">
        <f>VLOOKUP($B125,ESTIMATES!$C$18:$BS$290,52,FALSE)</f>
        <v>5150.7629999999999</v>
      </c>
      <c r="V125" s="22">
        <f>VLOOKUP($B125,ESTIMATES!$C$18:$BS$290,53,FALSE)</f>
        <v>5241.2839999999997</v>
      </c>
      <c r="W125" s="22">
        <f>VLOOKUP($B125,ESTIMATES!$C$18:$BS$290,54,FALSE)</f>
        <v>5329.3040000000001</v>
      </c>
      <c r="X125" s="22">
        <f>VLOOKUP($B125,ESTIMATES!$C$18:$BS$290,55,FALSE)</f>
        <v>5414.5680000000002</v>
      </c>
      <c r="Y125" s="22">
        <f>VLOOKUP($B125,ESTIMATES!$C$18:$BS$290,56,FALSE)</f>
        <v>5497.2730000000001</v>
      </c>
      <c r="Z125" s="22">
        <f>VLOOKUP($B125,ESTIMATES!$C$18:$BS$290,57,FALSE)</f>
        <v>5579.6559999999999</v>
      </c>
      <c r="AA125" s="22">
        <f>VLOOKUP($B125,ESTIMATES!$C$18:$BS$290,58,FALSE)</f>
        <v>5664.6049999999996</v>
      </c>
      <c r="AB125" s="22">
        <f>VLOOKUP($B125,ESTIMATES!$C$18:$BS$290,59,FALSE)</f>
        <v>5754.0259999999998</v>
      </c>
      <c r="AC125" s="22">
        <f>VLOOKUP($B125,ESTIMATES!$C$18:$BS$290,60,FALSE)</f>
        <v>5849.3559999999998</v>
      </c>
      <c r="AD125" s="22">
        <f>VLOOKUP($B125,ESTIMATES!$C$18:$BS$290,61,FALSE)</f>
        <v>5949.7870000000003</v>
      </c>
      <c r="AE125" s="22">
        <f>VLOOKUP($B125,ESTIMATES!$C$18:$BS$290,62,FALSE)</f>
        <v>6052.19</v>
      </c>
      <c r="AF125" s="22">
        <f>VLOOKUP($B125,ESTIMATES!$C$18:$BS$290,63,FALSE)</f>
        <v>6152.0360000000001</v>
      </c>
      <c r="AG125" s="22">
        <f>VLOOKUP($B125,ESTIMATES!$C$18:$BS$290,64,FALSE)</f>
        <v>6246.2740000000003</v>
      </c>
      <c r="AH125" s="22">
        <f>VLOOKUP($B125,ESTIMATES!$C$18:$BS$290,65,FALSE)</f>
        <v>6333.4870000000001</v>
      </c>
      <c r="AI125" s="22">
        <f>VLOOKUP($B125,ESTIMATES!$C$18:$BS$290,66,FALSE)</f>
        <v>6415.1689999999999</v>
      </c>
      <c r="AJ125" s="22">
        <f>VLOOKUP($B125,ESTIMATES!$C$18:$BS$290,67,FALSE)</f>
        <v>6494.5569999999998</v>
      </c>
      <c r="AK125" s="22">
        <f>VLOOKUP($B125,ESTIMATES!$C$18:$BS$290,68,FALSE)</f>
        <v>6576.3969999999999</v>
      </c>
      <c r="AL125" s="22">
        <f>VLOOKUP($B125,ESTIMATES!$C$18:$BS$290,69,FALSE)</f>
        <v>6663.9669999999996</v>
      </c>
      <c r="AM125">
        <f>VLOOKUP($B125,'MEDIUM VARIANT'!$C$18:$AE$290,5,FALSE)</f>
        <v>6758.3530000000001</v>
      </c>
      <c r="AN125">
        <f>VLOOKUP($B125,'MEDIUM VARIANT'!$C$18:$AE$290,6,FALSE)</f>
        <v>6858.16</v>
      </c>
      <c r="AO125">
        <f>VLOOKUP($B125,'MEDIUM VARIANT'!$C$18:$AE$290,7,FALSE)</f>
        <v>6961.21</v>
      </c>
      <c r="AP125">
        <f>VLOOKUP($B125,'MEDIUM VARIANT'!$C$18:$AE$290,8,FALSE)</f>
        <v>7064.2420000000002</v>
      </c>
      <c r="AQ125">
        <f>VLOOKUP($B125,'MEDIUM VARIANT'!$C$18:$AE$290,9,FALSE)</f>
        <v>7164.8220000000001</v>
      </c>
      <c r="AR125">
        <f>VLOOKUP($B125,'MEDIUM VARIANT'!$C$18:$AE$290,10,FALSE)</f>
        <v>7262.3010000000004</v>
      </c>
      <c r="AS125">
        <f>VLOOKUP($B125,'MEDIUM VARIANT'!$C$18:$AE$290,11,FALSE)</f>
        <v>7357.2129999999997</v>
      </c>
      <c r="AT125">
        <f>VLOOKUP($B125,'MEDIUM VARIANT'!$C$18:$AE$290,12,FALSE)</f>
        <v>7449.7650000000003</v>
      </c>
      <c r="AU125">
        <f>VLOOKUP($B125,'MEDIUM VARIANT'!$C$18:$AE$290,13,FALSE)</f>
        <v>7540.4949999999999</v>
      </c>
      <c r="AV125">
        <f>VLOOKUP($B125,'MEDIUM VARIANT'!$C$18:$AE$290,14,FALSE)</f>
        <v>7629.7730000000001</v>
      </c>
      <c r="AW125">
        <f>VLOOKUP($B125,'MEDIUM VARIANT'!$C$18:$AE$290,15,FALSE)</f>
        <v>7717.4629999999997</v>
      </c>
      <c r="AX125">
        <f>VLOOKUP($B125,'MEDIUM VARIANT'!$C$18:$AE$290,16,FALSE)</f>
        <v>7803.2209999999995</v>
      </c>
      <c r="AY125">
        <f>VLOOKUP($B125,'MEDIUM VARIANT'!$C$18:$AE$290,17,FALSE)</f>
        <v>7887.0209999999997</v>
      </c>
      <c r="AZ125">
        <f>VLOOKUP($B125,'MEDIUM VARIANT'!$C$18:$AE$290,18,FALSE)</f>
        <v>7968.8509999999997</v>
      </c>
      <c r="BA125">
        <f>VLOOKUP($B125,'MEDIUM VARIANT'!$C$18:$AE$290,19,FALSE)</f>
        <v>8048.6980000000003</v>
      </c>
      <c r="BB125">
        <f>VLOOKUP($B125,'MEDIUM VARIANT'!$C$18:$AE$290,20,FALSE)</f>
        <v>8126.5060000000003</v>
      </c>
      <c r="BC125">
        <f>VLOOKUP($B125,'MEDIUM VARIANT'!$C$18:$AE$290,21,FALSE)</f>
        <v>8202.2350000000006</v>
      </c>
      <c r="BD125">
        <f>VLOOKUP($B125,'MEDIUM VARIANT'!$C$18:$AE$290,22,FALSE)</f>
        <v>8275.8330000000005</v>
      </c>
      <c r="BE125">
        <f>VLOOKUP($B125,'MEDIUM VARIANT'!$C$18:$AE$290,23,FALSE)</f>
        <v>8347.2520000000004</v>
      </c>
      <c r="BF125">
        <f>VLOOKUP($B125,'MEDIUM VARIANT'!$C$18:$AE$290,24,FALSE)</f>
        <v>8416.4670000000006</v>
      </c>
      <c r="BG125">
        <f>VLOOKUP($B125,'MEDIUM VARIANT'!$C$18:$AE$290,25,FALSE)</f>
        <v>8483.42</v>
      </c>
      <c r="BH125">
        <f>VLOOKUP($B125,'MEDIUM VARIANT'!$C$18:$AE$290,26,FALSE)</f>
        <v>8548.0779999999995</v>
      </c>
      <c r="BI125">
        <f>VLOOKUP($B125,'MEDIUM VARIANT'!$C$18:$AE$290,27,FALSE)</f>
        <v>8610.4120000000003</v>
      </c>
      <c r="BJ125">
        <f>VLOOKUP($B125,'MEDIUM VARIANT'!$C$18:$AE$290,28,FALSE)</f>
        <v>8670.3629999999994</v>
      </c>
      <c r="BK125">
        <f>VLOOKUP($B125,'MEDIUM VARIANT'!$C$18:$AE$290,29,FALSE)</f>
        <v>8727.9050000000007</v>
      </c>
      <c r="BL125">
        <f>VLOOKUP($B125,'MEDIUM VARIANT'!$C$18:$AE$290,29,FALSE)</f>
        <v>8727.9050000000007</v>
      </c>
      <c r="BM125">
        <f>VLOOKUP($B125,'MEDIUM VARIANT'!$C$18:$AE$290,29,FALSE)</f>
        <v>8727.9050000000007</v>
      </c>
      <c r="BN125">
        <f>VLOOKUP($B125,'MEDIUM VARIANT'!$C$18:$AE$290,29,FALSE)</f>
        <v>8727.9050000000007</v>
      </c>
      <c r="BO125">
        <f>VLOOKUP($B125,'MEDIUM VARIANT'!$C$18:$AE$290,29,FALSE)</f>
        <v>8727.9050000000007</v>
      </c>
      <c r="BP125">
        <f>VLOOKUP($B125,'MEDIUM VARIANT'!$C$18:$AE$290,29,FALSE)</f>
        <v>8727.9050000000007</v>
      </c>
      <c r="BQ125">
        <f>VLOOKUP($B125,'MEDIUM VARIANT'!$C$18:$AE$290,29,FALSE)</f>
        <v>8727.9050000000007</v>
      </c>
      <c r="BR125">
        <f>VLOOKUP($B125,'MEDIUM VARIANT'!$C$18:$AE$290,29,FALSE)</f>
        <v>8727.9050000000007</v>
      </c>
      <c r="BS125">
        <f>VLOOKUP($B125,'MEDIUM VARIANT'!$C$18:$AE$290,29,FALSE)</f>
        <v>8727.9050000000007</v>
      </c>
      <c r="BT125">
        <f>VLOOKUP($B125,'MEDIUM VARIANT'!$C$18:$AE$290,29,FALSE)</f>
        <v>8727.9050000000007</v>
      </c>
      <c r="BU125">
        <f>VLOOKUP($B125,'MEDIUM VARIANT'!$C$18:$AE$290,29,FALSE)</f>
        <v>8727.9050000000007</v>
      </c>
    </row>
    <row r="126" spans="1:73" ht="12" hidden="1" x14ac:dyDescent="0.25">
      <c r="A126" t="str">
        <f>VLOOKUP(B126,Codes_ISO!A$2:C$270,3,FALSE)</f>
        <v/>
      </c>
      <c r="B126" s="1" t="s">
        <v>336</v>
      </c>
      <c r="C126" s="22">
        <f>VLOOKUP($B126,ESTIMATES!$C$18:$BS$290,34,FALSE)</f>
        <v>364284.30499999999</v>
      </c>
      <c r="D126" s="22">
        <f>VLOOKUP($B126,ESTIMATES!$C$18:$BS$290,35,FALSE)</f>
        <v>372337.98100000003</v>
      </c>
      <c r="E126" s="22">
        <f>VLOOKUP($B126,ESTIMATES!$C$18:$BS$290,36,FALSE)</f>
        <v>380469.74699999997</v>
      </c>
      <c r="F126" s="22">
        <f>VLOOKUP($B126,ESTIMATES!$C$18:$BS$290,37,FALSE)</f>
        <v>388654.56199999998</v>
      </c>
      <c r="G126" s="22">
        <f>VLOOKUP($B126,ESTIMATES!$C$18:$BS$290,38,FALSE)</f>
        <v>396859.511</v>
      </c>
      <c r="H126" s="22">
        <f>VLOOKUP($B126,ESTIMATES!$C$18:$BS$290,39,FALSE)</f>
        <v>405059.62099999998</v>
      </c>
      <c r="I126" s="22">
        <f>VLOOKUP($B126,ESTIMATES!$C$18:$BS$290,40,FALSE)</f>
        <v>413238.72100000002</v>
      </c>
      <c r="J126" s="22">
        <f>VLOOKUP($B126,ESTIMATES!$C$18:$BS$290,41,FALSE)</f>
        <v>421398.06900000002</v>
      </c>
      <c r="K126" s="22">
        <f>VLOOKUP($B126,ESTIMATES!$C$18:$BS$290,42,FALSE)</f>
        <v>429551.19300000003</v>
      </c>
      <c r="L126" s="22">
        <f>VLOOKUP($B126,ESTIMATES!$C$18:$BS$290,43,FALSE)</f>
        <v>437720.60100000002</v>
      </c>
      <c r="M126" s="22">
        <f>VLOOKUP($B126,ESTIMATES!$C$18:$BS$290,44,FALSE)</f>
        <v>445919.20899999997</v>
      </c>
      <c r="N126" s="22">
        <f>VLOOKUP($B126,ESTIMATES!$C$18:$BS$290,45,FALSE)</f>
        <v>454146.50400000002</v>
      </c>
      <c r="O126" s="22">
        <f>VLOOKUP($B126,ESTIMATES!$C$18:$BS$290,46,FALSE)</f>
        <v>462384.12300000002</v>
      </c>
      <c r="P126" s="22">
        <f>VLOOKUP($B126,ESTIMATES!$C$18:$BS$290,47,FALSE)</f>
        <v>470605.185</v>
      </c>
      <c r="Q126" s="22">
        <f>VLOOKUP($B126,ESTIMATES!$C$18:$BS$290,48,FALSE)</f>
        <v>478774.19500000001</v>
      </c>
      <c r="R126" s="22">
        <f>VLOOKUP($B126,ESTIMATES!$C$18:$BS$290,49,FALSE)</f>
        <v>486862.56199999998</v>
      </c>
      <c r="S126" s="22">
        <f>VLOOKUP($B126,ESTIMATES!$C$18:$BS$290,50,FALSE)</f>
        <v>494867.21899999998</v>
      </c>
      <c r="T126" s="22">
        <f>VLOOKUP($B126,ESTIMATES!$C$18:$BS$290,51,FALSE)</f>
        <v>502786.73200000002</v>
      </c>
      <c r="U126" s="22">
        <f>VLOOKUP($B126,ESTIMATES!$C$18:$BS$290,52,FALSE)</f>
        <v>510597.435</v>
      </c>
      <c r="V126" s="22">
        <f>VLOOKUP($B126,ESTIMATES!$C$18:$BS$290,53,FALSE)</f>
        <v>518271.92599999998</v>
      </c>
      <c r="W126" s="22">
        <f>VLOOKUP($B126,ESTIMATES!$C$18:$BS$290,54,FALSE)</f>
        <v>525794.973</v>
      </c>
      <c r="X126" s="22">
        <f>VLOOKUP($B126,ESTIMATES!$C$18:$BS$290,55,FALSE)</f>
        <v>533150.54799999995</v>
      </c>
      <c r="Y126" s="22">
        <f>VLOOKUP($B126,ESTIMATES!$C$18:$BS$290,56,FALSE)</f>
        <v>540353.64599999995</v>
      </c>
      <c r="Z126" s="22">
        <f>VLOOKUP($B126,ESTIMATES!$C$18:$BS$290,57,FALSE)</f>
        <v>547458.82499999995</v>
      </c>
      <c r="AA126" s="22">
        <f>VLOOKUP($B126,ESTIMATES!$C$18:$BS$290,58,FALSE)</f>
        <v>554541.43599999999</v>
      </c>
      <c r="AB126" s="22">
        <f>VLOOKUP($B126,ESTIMATES!$C$18:$BS$290,59,FALSE)</f>
        <v>561655.87100000004</v>
      </c>
      <c r="AC126" s="22">
        <f>VLOOKUP($B126,ESTIMATES!$C$18:$BS$290,60,FALSE)</f>
        <v>568818.53899999999</v>
      </c>
      <c r="AD126" s="22">
        <f>VLOOKUP($B126,ESTIMATES!$C$18:$BS$290,61,FALSE)</f>
        <v>576013.49399999995</v>
      </c>
      <c r="AE126" s="22">
        <f>VLOOKUP($B126,ESTIMATES!$C$18:$BS$290,62,FALSE)</f>
        <v>583222.304</v>
      </c>
      <c r="AF126" s="22">
        <f>VLOOKUP($B126,ESTIMATES!$C$18:$BS$290,63,FALSE)</f>
        <v>590413.65800000005</v>
      </c>
      <c r="AG126" s="22">
        <f>VLOOKUP($B126,ESTIMATES!$C$18:$BS$290,64,FALSE)</f>
        <v>597561.53</v>
      </c>
      <c r="AH126" s="22">
        <f>VLOOKUP($B126,ESTIMATES!$C$18:$BS$290,65,FALSE)</f>
        <v>604661.71400000004</v>
      </c>
      <c r="AI126" s="22">
        <f>VLOOKUP($B126,ESTIMATES!$C$18:$BS$290,66,FALSE)</f>
        <v>611713.89500000002</v>
      </c>
      <c r="AJ126" s="22">
        <f>VLOOKUP($B126,ESTIMATES!$C$18:$BS$290,67,FALSE)</f>
        <v>618698.84600000002</v>
      </c>
      <c r="AK126" s="22">
        <f>VLOOKUP($B126,ESTIMATES!$C$18:$BS$290,68,FALSE)</f>
        <v>625593.92200000002</v>
      </c>
      <c r="AL126" s="22">
        <f>VLOOKUP($B126,ESTIMATES!$C$18:$BS$290,69,FALSE)</f>
        <v>632380.83100000001</v>
      </c>
      <c r="AM126">
        <f>VLOOKUP($B126,'MEDIUM VARIANT'!$C$18:$AE$290,5,FALSE)</f>
        <v>639048.63899999997</v>
      </c>
      <c r="AN126">
        <f>VLOOKUP($B126,'MEDIUM VARIANT'!$C$18:$AE$290,6,FALSE)</f>
        <v>645593.25300000003</v>
      </c>
      <c r="AO126">
        <f>VLOOKUP($B126,'MEDIUM VARIANT'!$C$18:$AE$290,7,FALSE)</f>
        <v>652012.00100000005</v>
      </c>
      <c r="AP126">
        <f>VLOOKUP($B126,'MEDIUM VARIANT'!$C$18:$AE$290,8,FALSE)</f>
        <v>658305.55700000003</v>
      </c>
      <c r="AQ126">
        <f>VLOOKUP($B126,'MEDIUM VARIANT'!$C$18:$AE$290,9,FALSE)</f>
        <v>664473.53799999994</v>
      </c>
      <c r="AR126">
        <f>VLOOKUP($B126,'MEDIUM VARIANT'!$C$18:$AE$290,10,FALSE)</f>
        <v>670510.98800000001</v>
      </c>
      <c r="AS126">
        <f>VLOOKUP($B126,'MEDIUM VARIANT'!$C$18:$AE$290,11,FALSE)</f>
        <v>676412.10699999996</v>
      </c>
      <c r="AT126">
        <f>VLOOKUP($B126,'MEDIUM VARIANT'!$C$18:$AE$290,12,FALSE)</f>
        <v>682175.04700000002</v>
      </c>
      <c r="AU126">
        <f>VLOOKUP($B126,'MEDIUM VARIANT'!$C$18:$AE$290,13,FALSE)</f>
        <v>687798.80599999998</v>
      </c>
      <c r="AV126">
        <f>VLOOKUP($B126,'MEDIUM VARIANT'!$C$18:$AE$290,14,FALSE)</f>
        <v>693281.87800000003</v>
      </c>
      <c r="AW126">
        <f>VLOOKUP($B126,'MEDIUM VARIANT'!$C$18:$AE$290,15,FALSE)</f>
        <v>698622.32499999995</v>
      </c>
      <c r="AX126">
        <f>VLOOKUP($B126,'MEDIUM VARIANT'!$C$18:$AE$290,16,FALSE)</f>
        <v>703817.03799999994</v>
      </c>
      <c r="AY126">
        <f>VLOOKUP($B126,'MEDIUM VARIANT'!$C$18:$AE$290,17,FALSE)</f>
        <v>708861.85400000005</v>
      </c>
      <c r="AZ126">
        <f>VLOOKUP($B126,'MEDIUM VARIANT'!$C$18:$AE$290,18,FALSE)</f>
        <v>713751.86600000004</v>
      </c>
      <c r="BA126">
        <f>VLOOKUP($B126,'MEDIUM VARIANT'!$C$18:$AE$290,19,FALSE)</f>
        <v>718483.39099999995</v>
      </c>
      <c r="BB126">
        <f>VLOOKUP($B126,'MEDIUM VARIANT'!$C$18:$AE$290,20,FALSE)</f>
        <v>723054.18400000001</v>
      </c>
      <c r="BC126">
        <f>VLOOKUP($B126,'MEDIUM VARIANT'!$C$18:$AE$290,21,FALSE)</f>
        <v>727463.81499999994</v>
      </c>
      <c r="BD126">
        <f>VLOOKUP($B126,'MEDIUM VARIANT'!$C$18:$AE$290,22,FALSE)</f>
        <v>731712.93400000001</v>
      </c>
      <c r="BE126">
        <f>VLOOKUP($B126,'MEDIUM VARIANT'!$C$18:$AE$290,23,FALSE)</f>
        <v>735803.28200000001</v>
      </c>
      <c r="BF126">
        <f>VLOOKUP($B126,'MEDIUM VARIANT'!$C$18:$AE$290,24,FALSE)</f>
        <v>739736.02899999998</v>
      </c>
      <c r="BG126">
        <f>VLOOKUP($B126,'MEDIUM VARIANT'!$C$18:$AE$290,25,FALSE)</f>
        <v>743511.07</v>
      </c>
      <c r="BH126">
        <f>VLOOKUP($B126,'MEDIUM VARIANT'!$C$18:$AE$290,26,FALSE)</f>
        <v>747127.62399999995</v>
      </c>
      <c r="BI126">
        <f>VLOOKUP($B126,'MEDIUM VARIANT'!$C$18:$AE$290,27,FALSE)</f>
        <v>750585.78</v>
      </c>
      <c r="BJ126">
        <f>VLOOKUP($B126,'MEDIUM VARIANT'!$C$18:$AE$290,28,FALSE)</f>
        <v>753885.51</v>
      </c>
      <c r="BK126">
        <f>VLOOKUP($B126,'MEDIUM VARIANT'!$C$18:$AE$290,29,FALSE)</f>
        <v>757027.01300000004</v>
      </c>
      <c r="BL126">
        <f>VLOOKUP($B126,'MEDIUM VARIANT'!$C$18:$AE$290,29,FALSE)</f>
        <v>757027.01300000004</v>
      </c>
      <c r="BM126">
        <f>VLOOKUP($B126,'MEDIUM VARIANT'!$C$18:$AE$290,29,FALSE)</f>
        <v>757027.01300000004</v>
      </c>
      <c r="BN126">
        <f>VLOOKUP($B126,'MEDIUM VARIANT'!$C$18:$AE$290,29,FALSE)</f>
        <v>757027.01300000004</v>
      </c>
      <c r="BO126">
        <f>VLOOKUP($B126,'MEDIUM VARIANT'!$C$18:$AE$290,29,FALSE)</f>
        <v>757027.01300000004</v>
      </c>
      <c r="BP126">
        <f>VLOOKUP($B126,'MEDIUM VARIANT'!$C$18:$AE$290,29,FALSE)</f>
        <v>757027.01300000004</v>
      </c>
      <c r="BQ126">
        <f>VLOOKUP($B126,'MEDIUM VARIANT'!$C$18:$AE$290,29,FALSE)</f>
        <v>757027.01300000004</v>
      </c>
      <c r="BR126">
        <f>VLOOKUP($B126,'MEDIUM VARIANT'!$C$18:$AE$290,29,FALSE)</f>
        <v>757027.01300000004</v>
      </c>
      <c r="BS126">
        <f>VLOOKUP($B126,'MEDIUM VARIANT'!$C$18:$AE$290,29,FALSE)</f>
        <v>757027.01300000004</v>
      </c>
      <c r="BT126">
        <f>VLOOKUP($B126,'MEDIUM VARIANT'!$C$18:$AE$290,29,FALSE)</f>
        <v>757027.01300000004</v>
      </c>
      <c r="BU126">
        <f>VLOOKUP($B126,'MEDIUM VARIANT'!$C$18:$AE$290,29,FALSE)</f>
        <v>757027.01300000004</v>
      </c>
    </row>
    <row r="127" spans="1:73" ht="11.4" x14ac:dyDescent="0.2">
      <c r="A127" t="str">
        <f>VLOOKUP(B127,Codes_ISO!A$2:C$270,3,FALSE)</f>
        <v>LV</v>
      </c>
      <c r="B127" s="3" t="s">
        <v>217</v>
      </c>
      <c r="C127" s="22">
        <f>VLOOKUP($B127,ESTIMATES!$C$18:$BS$290,34,FALSE)</f>
        <v>2521.3850000000002</v>
      </c>
      <c r="D127" s="22">
        <f>VLOOKUP($B127,ESTIMATES!$C$18:$BS$290,35,FALSE)</f>
        <v>2531.0129999999999</v>
      </c>
      <c r="E127" s="22">
        <f>VLOOKUP($B127,ESTIMATES!$C$18:$BS$290,36,FALSE)</f>
        <v>2540.442</v>
      </c>
      <c r="F127" s="22">
        <f>VLOOKUP($B127,ESTIMATES!$C$18:$BS$290,37,FALSE)</f>
        <v>2550.9270000000001</v>
      </c>
      <c r="G127" s="22">
        <f>VLOOKUP($B127,ESTIMATES!$C$18:$BS$290,38,FALSE)</f>
        <v>2564.107</v>
      </c>
      <c r="H127" s="22">
        <f>VLOOKUP($B127,ESTIMATES!$C$18:$BS$290,39,FALSE)</f>
        <v>2580.7510000000002</v>
      </c>
      <c r="I127" s="22">
        <f>VLOOKUP($B127,ESTIMATES!$C$18:$BS$290,40,FALSE)</f>
        <v>2602.1509999999998</v>
      </c>
      <c r="J127" s="22">
        <f>VLOOKUP($B127,ESTIMATES!$C$18:$BS$290,41,FALSE)</f>
        <v>2626.8989999999999</v>
      </c>
      <c r="K127" s="22">
        <f>VLOOKUP($B127,ESTIMATES!$C$18:$BS$290,42,FALSE)</f>
        <v>2649.8209999999999</v>
      </c>
      <c r="L127" s="22">
        <f>VLOOKUP($B127,ESTIMATES!$C$18:$BS$290,43,FALSE)</f>
        <v>2663.924</v>
      </c>
      <c r="M127" s="22">
        <f>VLOOKUP($B127,ESTIMATES!$C$18:$BS$290,44,FALSE)</f>
        <v>2664.4319999999998</v>
      </c>
      <c r="N127" s="22">
        <f>VLOOKUP($B127,ESTIMATES!$C$18:$BS$290,45,FALSE)</f>
        <v>2649.152</v>
      </c>
      <c r="O127" s="22">
        <f>VLOOKUP($B127,ESTIMATES!$C$18:$BS$290,46,FALSE)</f>
        <v>2620.2460000000001</v>
      </c>
      <c r="P127" s="22">
        <f>VLOOKUP($B127,ESTIMATES!$C$18:$BS$290,47,FALSE)</f>
        <v>2582.65</v>
      </c>
      <c r="Q127" s="22">
        <f>VLOOKUP($B127,ESTIMATES!$C$18:$BS$290,48,FALSE)</f>
        <v>2543.6219999999998</v>
      </c>
      <c r="R127" s="22">
        <f>VLOOKUP($B127,ESTIMATES!$C$18:$BS$290,49,FALSE)</f>
        <v>2508.473</v>
      </c>
      <c r="S127" s="22">
        <f>VLOOKUP($B127,ESTIMATES!$C$18:$BS$290,50,FALSE)</f>
        <v>2478.8249999999998</v>
      </c>
      <c r="T127" s="22">
        <f>VLOOKUP($B127,ESTIMATES!$C$18:$BS$290,51,FALSE)</f>
        <v>2453.3020000000001</v>
      </c>
      <c r="U127" s="22">
        <f>VLOOKUP($B127,ESTIMATES!$C$18:$BS$290,52,FALSE)</f>
        <v>2430.547</v>
      </c>
      <c r="V127" s="22">
        <f>VLOOKUP($B127,ESTIMATES!$C$18:$BS$290,53,FALSE)</f>
        <v>2408.09</v>
      </c>
      <c r="W127" s="22">
        <f>VLOOKUP($B127,ESTIMATES!$C$18:$BS$290,54,FALSE)</f>
        <v>2384.163</v>
      </c>
      <c r="X127" s="22">
        <f>VLOOKUP($B127,ESTIMATES!$C$18:$BS$290,55,FALSE)</f>
        <v>2358.6770000000001</v>
      </c>
      <c r="Y127" s="22">
        <f>VLOOKUP($B127,ESTIMATES!$C$18:$BS$290,56,FALSE)</f>
        <v>2332.4920000000002</v>
      </c>
      <c r="Z127" s="22">
        <f>VLOOKUP($B127,ESTIMATES!$C$18:$BS$290,57,FALSE)</f>
        <v>2305.7750000000001</v>
      </c>
      <c r="AA127" s="22">
        <f>VLOOKUP($B127,ESTIMATES!$C$18:$BS$290,58,FALSE)</f>
        <v>2278.855</v>
      </c>
      <c r="AB127" s="22">
        <f>VLOOKUP($B127,ESTIMATES!$C$18:$BS$290,59,FALSE)</f>
        <v>2251.9830000000002</v>
      </c>
      <c r="AC127" s="22">
        <f>VLOOKUP($B127,ESTIMATES!$C$18:$BS$290,60,FALSE)</f>
        <v>2225.223</v>
      </c>
      <c r="AD127" s="22">
        <f>VLOOKUP($B127,ESTIMATES!$C$18:$BS$290,61,FALSE)</f>
        <v>2198.518</v>
      </c>
      <c r="AE127" s="22">
        <f>VLOOKUP($B127,ESTIMATES!$C$18:$BS$290,62,FALSE)</f>
        <v>2171.8809999999999</v>
      </c>
      <c r="AF127" s="22">
        <f>VLOOKUP($B127,ESTIMATES!$C$18:$BS$290,63,FALSE)</f>
        <v>2145.3090000000002</v>
      </c>
      <c r="AG127" s="22">
        <f>VLOOKUP($B127,ESTIMATES!$C$18:$BS$290,64,FALSE)</f>
        <v>2118.848</v>
      </c>
      <c r="AH127" s="22">
        <f>VLOOKUP($B127,ESTIMATES!$C$18:$BS$290,65,FALSE)</f>
        <v>2092.4929999999999</v>
      </c>
      <c r="AI127" s="22">
        <f>VLOOKUP($B127,ESTIMATES!$C$18:$BS$290,66,FALSE)</f>
        <v>2066.3739999999998</v>
      </c>
      <c r="AJ127" s="22">
        <f>VLOOKUP($B127,ESTIMATES!$C$18:$BS$290,67,FALSE)</f>
        <v>2040.7840000000001</v>
      </c>
      <c r="AK127" s="22">
        <f>VLOOKUP($B127,ESTIMATES!$C$18:$BS$290,68,FALSE)</f>
        <v>2016.125</v>
      </c>
      <c r="AL127" s="22">
        <f>VLOOKUP($B127,ESTIMATES!$C$18:$BS$290,69,FALSE)</f>
        <v>1992.663</v>
      </c>
      <c r="AM127">
        <f>VLOOKUP($B127,'MEDIUM VARIANT'!$C$18:$AE$290,5,FALSE)</f>
        <v>1970.53</v>
      </c>
      <c r="AN127">
        <f>VLOOKUP($B127,'MEDIUM VARIANT'!$C$18:$AE$290,6,FALSE)</f>
        <v>1949.67</v>
      </c>
      <c r="AO127">
        <f>VLOOKUP($B127,'MEDIUM VARIANT'!$C$18:$AE$290,7,FALSE)</f>
        <v>1929.9380000000001</v>
      </c>
      <c r="AP127">
        <f>VLOOKUP($B127,'MEDIUM VARIANT'!$C$18:$AE$290,8,FALSE)</f>
        <v>1911.1079999999999</v>
      </c>
      <c r="AQ127">
        <f>VLOOKUP($B127,'MEDIUM VARIANT'!$C$18:$AE$290,9,FALSE)</f>
        <v>1892.9929999999999</v>
      </c>
      <c r="AR127">
        <f>VLOOKUP($B127,'MEDIUM VARIANT'!$C$18:$AE$290,10,FALSE)</f>
        <v>1875.529</v>
      </c>
      <c r="AS127">
        <f>VLOOKUP($B127,'MEDIUM VARIANT'!$C$18:$AE$290,11,FALSE)</f>
        <v>1858.748</v>
      </c>
      <c r="AT127">
        <f>VLOOKUP($B127,'MEDIUM VARIANT'!$C$18:$AE$290,12,FALSE)</f>
        <v>1842.6579999999999</v>
      </c>
      <c r="AU127">
        <f>VLOOKUP($B127,'MEDIUM VARIANT'!$C$18:$AE$290,13,FALSE)</f>
        <v>1827.31</v>
      </c>
      <c r="AV127">
        <f>VLOOKUP($B127,'MEDIUM VARIANT'!$C$18:$AE$290,14,FALSE)</f>
        <v>1812.682</v>
      </c>
      <c r="AW127">
        <f>VLOOKUP($B127,'MEDIUM VARIANT'!$C$18:$AE$290,15,FALSE)</f>
        <v>1798.806</v>
      </c>
      <c r="AX127">
        <f>VLOOKUP($B127,'MEDIUM VARIANT'!$C$18:$AE$290,16,FALSE)</f>
        <v>1785.5730000000001</v>
      </c>
      <c r="AY127">
        <f>VLOOKUP($B127,'MEDIUM VARIANT'!$C$18:$AE$290,17,FALSE)</f>
        <v>1772.7439999999999</v>
      </c>
      <c r="AZ127">
        <f>VLOOKUP($B127,'MEDIUM VARIANT'!$C$18:$AE$290,18,FALSE)</f>
        <v>1760.0229999999999</v>
      </c>
      <c r="BA127">
        <f>VLOOKUP($B127,'MEDIUM VARIANT'!$C$18:$AE$290,19,FALSE)</f>
        <v>1747.192</v>
      </c>
      <c r="BB127">
        <f>VLOOKUP($B127,'MEDIUM VARIANT'!$C$18:$AE$290,20,FALSE)</f>
        <v>1734.1510000000001</v>
      </c>
      <c r="BC127">
        <f>VLOOKUP($B127,'MEDIUM VARIANT'!$C$18:$AE$290,21,FALSE)</f>
        <v>1720.9469999999999</v>
      </c>
      <c r="BD127">
        <f>VLOOKUP($B127,'MEDIUM VARIANT'!$C$18:$AE$290,22,FALSE)</f>
        <v>1707.704</v>
      </c>
      <c r="BE127">
        <f>VLOOKUP($B127,'MEDIUM VARIANT'!$C$18:$AE$290,23,FALSE)</f>
        <v>1694.6289999999999</v>
      </c>
      <c r="BF127">
        <f>VLOOKUP($B127,'MEDIUM VARIANT'!$C$18:$AE$290,24,FALSE)</f>
        <v>1681.894</v>
      </c>
      <c r="BG127">
        <f>VLOOKUP($B127,'MEDIUM VARIANT'!$C$18:$AE$290,25,FALSE)</f>
        <v>1669.5029999999999</v>
      </c>
      <c r="BH127">
        <f>VLOOKUP($B127,'MEDIUM VARIANT'!$C$18:$AE$290,26,FALSE)</f>
        <v>1657.404</v>
      </c>
      <c r="BI127">
        <f>VLOOKUP($B127,'MEDIUM VARIANT'!$C$18:$AE$290,27,FALSE)</f>
        <v>1645.6030000000001</v>
      </c>
      <c r="BJ127">
        <f>VLOOKUP($B127,'MEDIUM VARIANT'!$C$18:$AE$290,28,FALSE)</f>
        <v>1634.066</v>
      </c>
      <c r="BK127">
        <f>VLOOKUP($B127,'MEDIUM VARIANT'!$C$18:$AE$290,29,FALSE)</f>
        <v>1622.7539999999999</v>
      </c>
      <c r="BL127">
        <f>VLOOKUP($B127,'MEDIUM VARIANT'!$C$18:$AE$290,29,FALSE)</f>
        <v>1622.7539999999999</v>
      </c>
      <c r="BM127">
        <f>VLOOKUP($B127,'MEDIUM VARIANT'!$C$18:$AE$290,29,FALSE)</f>
        <v>1622.7539999999999</v>
      </c>
      <c r="BN127">
        <f>VLOOKUP($B127,'MEDIUM VARIANT'!$C$18:$AE$290,29,FALSE)</f>
        <v>1622.7539999999999</v>
      </c>
      <c r="BO127">
        <f>VLOOKUP($B127,'MEDIUM VARIANT'!$C$18:$AE$290,29,FALSE)</f>
        <v>1622.7539999999999</v>
      </c>
      <c r="BP127">
        <f>VLOOKUP($B127,'MEDIUM VARIANT'!$C$18:$AE$290,29,FALSE)</f>
        <v>1622.7539999999999</v>
      </c>
      <c r="BQ127">
        <f>VLOOKUP($B127,'MEDIUM VARIANT'!$C$18:$AE$290,29,FALSE)</f>
        <v>1622.7539999999999</v>
      </c>
      <c r="BR127">
        <f>VLOOKUP($B127,'MEDIUM VARIANT'!$C$18:$AE$290,29,FALSE)</f>
        <v>1622.7539999999999</v>
      </c>
      <c r="BS127">
        <f>VLOOKUP($B127,'MEDIUM VARIANT'!$C$18:$AE$290,29,FALSE)</f>
        <v>1622.7539999999999</v>
      </c>
      <c r="BT127">
        <f>VLOOKUP($B127,'MEDIUM VARIANT'!$C$18:$AE$290,29,FALSE)</f>
        <v>1622.7539999999999</v>
      </c>
      <c r="BU127">
        <f>VLOOKUP($B127,'MEDIUM VARIANT'!$C$18:$AE$290,29,FALSE)</f>
        <v>1622.7539999999999</v>
      </c>
    </row>
    <row r="128" spans="1:73" ht="11.4" hidden="1" x14ac:dyDescent="0.2">
      <c r="A128" t="str">
        <f>VLOOKUP(B128,Codes_ISO!A$2:C$270,3,FALSE)</f>
        <v/>
      </c>
      <c r="B128" s="3" t="s">
        <v>70</v>
      </c>
      <c r="C128" s="22">
        <f>VLOOKUP($B128,ESTIMATES!$C$18:$BS$290,34,FALSE)</f>
        <v>393279.30300000001</v>
      </c>
      <c r="D128" s="22">
        <f>VLOOKUP($B128,ESTIMATES!$C$18:$BS$290,35,FALSE)</f>
        <v>403408.68099999998</v>
      </c>
      <c r="E128" s="22">
        <f>VLOOKUP($B128,ESTIMATES!$C$18:$BS$290,36,FALSE)</f>
        <v>413846.59899999999</v>
      </c>
      <c r="F128" s="22">
        <f>VLOOKUP($B128,ESTIMATES!$C$18:$BS$290,37,FALSE)</f>
        <v>424613.91700000002</v>
      </c>
      <c r="G128" s="22">
        <f>VLOOKUP($B128,ESTIMATES!$C$18:$BS$290,38,FALSE)</f>
        <v>435737.69</v>
      </c>
      <c r="H128" s="22">
        <f>VLOOKUP($B128,ESTIMATES!$C$18:$BS$290,39,FALSE)</f>
        <v>447240.98100000003</v>
      </c>
      <c r="I128" s="22">
        <f>VLOOKUP($B128,ESTIMATES!$C$18:$BS$290,40,FALSE)</f>
        <v>459115.73499999999</v>
      </c>
      <c r="J128" s="22">
        <f>VLOOKUP($B128,ESTIMATES!$C$18:$BS$290,41,FALSE)</f>
        <v>471364.93800000002</v>
      </c>
      <c r="K128" s="22">
        <f>VLOOKUP($B128,ESTIMATES!$C$18:$BS$290,42,FALSE)</f>
        <v>484033.065</v>
      </c>
      <c r="L128" s="22">
        <f>VLOOKUP($B128,ESTIMATES!$C$18:$BS$290,43,FALSE)</f>
        <v>497176.87699999998</v>
      </c>
      <c r="M128" s="22">
        <f>VLOOKUP($B128,ESTIMATES!$C$18:$BS$290,44,FALSE)</f>
        <v>510827.576</v>
      </c>
      <c r="N128" s="22">
        <f>VLOOKUP($B128,ESTIMATES!$C$18:$BS$290,45,FALSE)</f>
        <v>525020.36800000002</v>
      </c>
      <c r="O128" s="22">
        <f>VLOOKUP($B128,ESTIMATES!$C$18:$BS$290,46,FALSE)</f>
        <v>539720.44999999995</v>
      </c>
      <c r="P128" s="22">
        <f>VLOOKUP($B128,ESTIMATES!$C$18:$BS$290,47,FALSE)</f>
        <v>554804.18099999998</v>
      </c>
      <c r="Q128" s="22">
        <f>VLOOKUP($B128,ESTIMATES!$C$18:$BS$290,48,FALSE)</f>
        <v>570101.95799999998</v>
      </c>
      <c r="R128" s="22">
        <f>VLOOKUP($B128,ESTIMATES!$C$18:$BS$290,49,FALSE)</f>
        <v>585496.17500000005</v>
      </c>
      <c r="S128" s="22">
        <f>VLOOKUP($B128,ESTIMATES!$C$18:$BS$290,50,FALSE)</f>
        <v>600926.16200000001</v>
      </c>
      <c r="T128" s="22">
        <f>VLOOKUP($B128,ESTIMATES!$C$18:$BS$290,51,FALSE)</f>
        <v>616437.04799999995</v>
      </c>
      <c r="U128" s="22">
        <f>VLOOKUP($B128,ESTIMATES!$C$18:$BS$290,52,FALSE)</f>
        <v>632146.821</v>
      </c>
      <c r="V128" s="22">
        <f>VLOOKUP($B128,ESTIMATES!$C$18:$BS$290,53,FALSE)</f>
        <v>648229.11199999996</v>
      </c>
      <c r="W128" s="22">
        <f>VLOOKUP($B128,ESTIMATES!$C$18:$BS$290,54,FALSE)</f>
        <v>664804.76300000004</v>
      </c>
      <c r="X128" s="22">
        <f>VLOOKUP($B128,ESTIMATES!$C$18:$BS$290,55,FALSE)</f>
        <v>681932.22600000002</v>
      </c>
      <c r="Y128" s="22">
        <f>VLOOKUP($B128,ESTIMATES!$C$18:$BS$290,56,FALSE)</f>
        <v>699560.73899999994</v>
      </c>
      <c r="Z128" s="22">
        <f>VLOOKUP($B128,ESTIMATES!$C$18:$BS$290,57,FALSE)</f>
        <v>717572.89199999999</v>
      </c>
      <c r="AA128" s="22">
        <f>VLOOKUP($B128,ESTIMATES!$C$18:$BS$290,58,FALSE)</f>
        <v>735796.58299999998</v>
      </c>
      <c r="AB128" s="22">
        <f>VLOOKUP($B128,ESTIMATES!$C$18:$BS$290,59,FALSE)</f>
        <v>754118.07200000004</v>
      </c>
      <c r="AC128" s="22">
        <f>VLOOKUP($B128,ESTIMATES!$C$18:$BS$290,60,FALSE)</f>
        <v>772488.96600000001</v>
      </c>
      <c r="AD128" s="22">
        <f>VLOOKUP($B128,ESTIMATES!$C$18:$BS$290,61,FALSE)</f>
        <v>790978.14099999995</v>
      </c>
      <c r="AE128" s="22">
        <f>VLOOKUP($B128,ESTIMATES!$C$18:$BS$290,62,FALSE)</f>
        <v>809730.99699999997</v>
      </c>
      <c r="AF128" s="22">
        <f>VLOOKUP($B128,ESTIMATES!$C$18:$BS$290,63,FALSE)</f>
        <v>828953.32</v>
      </c>
      <c r="AG128" s="22">
        <f>VLOOKUP($B128,ESTIMATES!$C$18:$BS$290,64,FALSE)</f>
        <v>848791.96200000006</v>
      </c>
      <c r="AH128" s="22">
        <f>VLOOKUP($B128,ESTIMATES!$C$18:$BS$290,65,FALSE)</f>
        <v>869298.10600000003</v>
      </c>
      <c r="AI128" s="22">
        <f>VLOOKUP($B128,ESTIMATES!$C$18:$BS$290,66,FALSE)</f>
        <v>890423.47400000005</v>
      </c>
      <c r="AJ128" s="22">
        <f>VLOOKUP($B128,ESTIMATES!$C$18:$BS$290,67,FALSE)</f>
        <v>912093.99600000004</v>
      </c>
      <c r="AK128" s="22">
        <f>VLOOKUP($B128,ESTIMATES!$C$18:$BS$290,68,FALSE)</f>
        <v>934192.321</v>
      </c>
      <c r="AL128" s="22">
        <f>VLOOKUP($B128,ESTIMATES!$C$18:$BS$290,69,FALSE)</f>
        <v>956631.10800000001</v>
      </c>
      <c r="AM128">
        <f>VLOOKUP($B128,'MEDIUM VARIANT'!$C$18:$AE$290,5,FALSE)</f>
        <v>979387.92500000005</v>
      </c>
      <c r="AN128">
        <f>VLOOKUP($B128,'MEDIUM VARIANT'!$C$18:$AE$290,6,FALSE)</f>
        <v>1002485.9570000001</v>
      </c>
      <c r="AO128">
        <f>VLOOKUP($B128,'MEDIUM VARIANT'!$C$18:$AE$290,7,FALSE)</f>
        <v>1025936.7340000001</v>
      </c>
      <c r="AP128">
        <f>VLOOKUP($B128,'MEDIUM VARIANT'!$C$18:$AE$290,8,FALSE)</f>
        <v>1049764.676</v>
      </c>
      <c r="AQ128">
        <f>VLOOKUP($B128,'MEDIUM VARIANT'!$C$18:$AE$290,9,FALSE)</f>
        <v>1073984.277</v>
      </c>
      <c r="AR128">
        <f>VLOOKUP($B128,'MEDIUM VARIANT'!$C$18:$AE$290,10,FALSE)</f>
        <v>1098590.7320000001</v>
      </c>
      <c r="AS128">
        <f>VLOOKUP($B128,'MEDIUM VARIANT'!$C$18:$AE$290,11,FALSE)</f>
        <v>1123562.7339999999</v>
      </c>
      <c r="AT128">
        <f>VLOOKUP($B128,'MEDIUM VARIANT'!$C$18:$AE$290,12,FALSE)</f>
        <v>1148879.148</v>
      </c>
      <c r="AU128">
        <f>VLOOKUP($B128,'MEDIUM VARIANT'!$C$18:$AE$290,13,FALSE)</f>
        <v>1174512.554</v>
      </c>
      <c r="AV128">
        <f>VLOOKUP($B128,'MEDIUM VARIANT'!$C$18:$AE$290,14,FALSE)</f>
        <v>1200440.577</v>
      </c>
      <c r="AW128">
        <f>VLOOKUP($B128,'MEDIUM VARIANT'!$C$18:$AE$290,15,FALSE)</f>
        <v>1226649.541</v>
      </c>
      <c r="AX128">
        <f>VLOOKUP($B128,'MEDIUM VARIANT'!$C$18:$AE$290,16,FALSE)</f>
        <v>1253133.575</v>
      </c>
      <c r="AY128">
        <f>VLOOKUP($B128,'MEDIUM VARIANT'!$C$18:$AE$290,17,FALSE)</f>
        <v>1279887.6839999999</v>
      </c>
      <c r="AZ128">
        <f>VLOOKUP($B128,'MEDIUM VARIANT'!$C$18:$AE$290,18,FALSE)</f>
        <v>1306909.872</v>
      </c>
      <c r="BA128">
        <f>VLOOKUP($B128,'MEDIUM VARIANT'!$C$18:$AE$290,19,FALSE)</f>
        <v>1334195.7</v>
      </c>
      <c r="BB128">
        <f>VLOOKUP($B128,'MEDIUM VARIANT'!$C$18:$AE$290,20,FALSE)</f>
        <v>1361735.4550000001</v>
      </c>
      <c r="BC128">
        <f>VLOOKUP($B128,'MEDIUM VARIANT'!$C$18:$AE$290,21,FALSE)</f>
        <v>1389516.1370000001</v>
      </c>
      <c r="BD128">
        <f>VLOOKUP($B128,'MEDIUM VARIANT'!$C$18:$AE$290,22,FALSE)</f>
        <v>1417526.003</v>
      </c>
      <c r="BE128">
        <f>VLOOKUP($B128,'MEDIUM VARIANT'!$C$18:$AE$290,23,FALSE)</f>
        <v>1445752.2930000001</v>
      </c>
      <c r="BF128">
        <f>VLOOKUP($B128,'MEDIUM VARIANT'!$C$18:$AE$290,24,FALSE)</f>
        <v>1474182.6340000001</v>
      </c>
      <c r="BG128">
        <f>VLOOKUP($B128,'MEDIUM VARIANT'!$C$18:$AE$290,25,FALSE)</f>
        <v>1502805.358</v>
      </c>
      <c r="BH128">
        <f>VLOOKUP($B128,'MEDIUM VARIANT'!$C$18:$AE$290,26,FALSE)</f>
        <v>1531609.175</v>
      </c>
      <c r="BI128">
        <f>VLOOKUP($B128,'MEDIUM VARIANT'!$C$18:$AE$290,27,FALSE)</f>
        <v>1560581.9080000001</v>
      </c>
      <c r="BJ128">
        <f>VLOOKUP($B128,'MEDIUM VARIANT'!$C$18:$AE$290,28,FALSE)</f>
        <v>1589711.2009999999</v>
      </c>
      <c r="BK128">
        <f>VLOOKUP($B128,'MEDIUM VARIANT'!$C$18:$AE$290,29,FALSE)</f>
        <v>1618984.5079999999</v>
      </c>
      <c r="BL128">
        <f>VLOOKUP($B128,'MEDIUM VARIANT'!$C$18:$AE$290,29,FALSE)</f>
        <v>1618984.5079999999</v>
      </c>
      <c r="BM128">
        <f>VLOOKUP($B128,'MEDIUM VARIANT'!$C$18:$AE$290,29,FALSE)</f>
        <v>1618984.5079999999</v>
      </c>
      <c r="BN128">
        <f>VLOOKUP($B128,'MEDIUM VARIANT'!$C$18:$AE$290,29,FALSE)</f>
        <v>1618984.5079999999</v>
      </c>
      <c r="BO128">
        <f>VLOOKUP($B128,'MEDIUM VARIANT'!$C$18:$AE$290,29,FALSE)</f>
        <v>1618984.5079999999</v>
      </c>
      <c r="BP128">
        <f>VLOOKUP($B128,'MEDIUM VARIANT'!$C$18:$AE$290,29,FALSE)</f>
        <v>1618984.5079999999</v>
      </c>
      <c r="BQ128">
        <f>VLOOKUP($B128,'MEDIUM VARIANT'!$C$18:$AE$290,29,FALSE)</f>
        <v>1618984.5079999999</v>
      </c>
      <c r="BR128">
        <f>VLOOKUP($B128,'MEDIUM VARIANT'!$C$18:$AE$290,29,FALSE)</f>
        <v>1618984.5079999999</v>
      </c>
      <c r="BS128">
        <f>VLOOKUP($B128,'MEDIUM VARIANT'!$C$18:$AE$290,29,FALSE)</f>
        <v>1618984.5079999999</v>
      </c>
      <c r="BT128">
        <f>VLOOKUP($B128,'MEDIUM VARIANT'!$C$18:$AE$290,29,FALSE)</f>
        <v>1618984.5079999999</v>
      </c>
      <c r="BU128">
        <f>VLOOKUP($B128,'MEDIUM VARIANT'!$C$18:$AE$290,29,FALSE)</f>
        <v>1618984.5079999999</v>
      </c>
    </row>
    <row r="129" spans="1:73" ht="11.4" x14ac:dyDescent="0.2">
      <c r="A129" t="str">
        <f>VLOOKUP(B129,Codes_ISO!A$2:C$270,3,FALSE)</f>
        <v>LB</v>
      </c>
      <c r="B129" s="3" t="s">
        <v>188</v>
      </c>
      <c r="C129" s="22">
        <f>VLOOKUP($B129,ESTIMATES!$C$18:$BS$290,34,FALSE)</f>
        <v>2605.2930000000001</v>
      </c>
      <c r="D129" s="22">
        <f>VLOOKUP($B129,ESTIMATES!$C$18:$BS$290,35,FALSE)</f>
        <v>2615.7469999999998</v>
      </c>
      <c r="E129" s="22">
        <f>VLOOKUP($B129,ESTIMATES!$C$18:$BS$290,36,FALSE)</f>
        <v>2632.2759999999998</v>
      </c>
      <c r="F129" s="22">
        <f>VLOOKUP($B129,ESTIMATES!$C$18:$BS$290,37,FALSE)</f>
        <v>2651.2919999999999</v>
      </c>
      <c r="G129" s="22">
        <f>VLOOKUP($B129,ESTIMATES!$C$18:$BS$290,38,FALSE)</f>
        <v>2667.22</v>
      </c>
      <c r="H129" s="22">
        <f>VLOOKUP($B129,ESTIMATES!$C$18:$BS$290,39,FALSE)</f>
        <v>2676.5830000000001</v>
      </c>
      <c r="I129" s="22">
        <f>VLOOKUP($B129,ESTIMATES!$C$18:$BS$290,40,FALSE)</f>
        <v>2677.28</v>
      </c>
      <c r="J129" s="22">
        <f>VLOOKUP($B129,ESTIMATES!$C$18:$BS$290,41,FALSE)</f>
        <v>2672.1729999999998</v>
      </c>
      <c r="K129" s="22">
        <f>VLOOKUP($B129,ESTIMATES!$C$18:$BS$290,42,FALSE)</f>
        <v>2668.585</v>
      </c>
      <c r="L129" s="22">
        <f>VLOOKUP($B129,ESTIMATES!$C$18:$BS$290,43,FALSE)</f>
        <v>2676.605</v>
      </c>
      <c r="M129" s="22">
        <f>VLOOKUP($B129,ESTIMATES!$C$18:$BS$290,44,FALSE)</f>
        <v>2703.0160000000001</v>
      </c>
      <c r="N129" s="22">
        <f>VLOOKUP($B129,ESTIMATES!$C$18:$BS$290,45,FALSE)</f>
        <v>2752.462</v>
      </c>
      <c r="O129" s="22">
        <f>VLOOKUP($B129,ESTIMATES!$C$18:$BS$290,46,FALSE)</f>
        <v>2821.8620000000001</v>
      </c>
      <c r="P129" s="22">
        <f>VLOOKUP($B129,ESTIMATES!$C$18:$BS$290,47,FALSE)</f>
        <v>2900.8539999999998</v>
      </c>
      <c r="Q129" s="22">
        <f>VLOOKUP($B129,ESTIMATES!$C$18:$BS$290,48,FALSE)</f>
        <v>2974.64</v>
      </c>
      <c r="R129" s="22">
        <f>VLOOKUP($B129,ESTIMATES!$C$18:$BS$290,49,FALSE)</f>
        <v>3033.3939999999998</v>
      </c>
      <c r="S129" s="22">
        <f>VLOOKUP($B129,ESTIMATES!$C$18:$BS$290,50,FALSE)</f>
        <v>3070.96</v>
      </c>
      <c r="T129" s="22">
        <f>VLOOKUP($B129,ESTIMATES!$C$18:$BS$290,51,FALSE)</f>
        <v>3092.67</v>
      </c>
      <c r="U129" s="22">
        <f>VLOOKUP($B129,ESTIMATES!$C$18:$BS$290,52,FALSE)</f>
        <v>3113.951</v>
      </c>
      <c r="V129" s="22">
        <f>VLOOKUP($B129,ESTIMATES!$C$18:$BS$290,53,FALSE)</f>
        <v>3156.6460000000002</v>
      </c>
      <c r="W129" s="22">
        <f>VLOOKUP($B129,ESTIMATES!$C$18:$BS$290,54,FALSE)</f>
        <v>3235.366</v>
      </c>
      <c r="X129" s="22">
        <f>VLOOKUP($B129,ESTIMATES!$C$18:$BS$290,55,FALSE)</f>
        <v>3359.8589999999999</v>
      </c>
      <c r="Y129" s="22">
        <f>VLOOKUP($B129,ESTIMATES!$C$18:$BS$290,56,FALSE)</f>
        <v>3522.837</v>
      </c>
      <c r="Z129" s="22">
        <f>VLOOKUP($B129,ESTIMATES!$C$18:$BS$290,57,FALSE)</f>
        <v>3701.4639999999999</v>
      </c>
      <c r="AA129" s="22">
        <f>VLOOKUP($B129,ESTIMATES!$C$18:$BS$290,58,FALSE)</f>
        <v>3863.2669999999998</v>
      </c>
      <c r="AB129" s="22">
        <f>VLOOKUP($B129,ESTIMATES!$C$18:$BS$290,59,FALSE)</f>
        <v>3986.8519999999999</v>
      </c>
      <c r="AC129" s="22">
        <f>VLOOKUP($B129,ESTIMATES!$C$18:$BS$290,60,FALSE)</f>
        <v>4057.35</v>
      </c>
      <c r="AD129" s="22">
        <f>VLOOKUP($B129,ESTIMATES!$C$18:$BS$290,61,FALSE)</f>
        <v>4086.4659999999999</v>
      </c>
      <c r="AE129" s="22">
        <f>VLOOKUP($B129,ESTIMATES!$C$18:$BS$290,62,FALSE)</f>
        <v>4111.0469999999996</v>
      </c>
      <c r="AF129" s="22">
        <f>VLOOKUP($B129,ESTIMATES!$C$18:$BS$290,63,FALSE)</f>
        <v>4183.1559999999999</v>
      </c>
      <c r="AG129" s="22">
        <f>VLOOKUP($B129,ESTIMATES!$C$18:$BS$290,64,FALSE)</f>
        <v>4337.1409999999996</v>
      </c>
      <c r="AH129" s="22">
        <f>VLOOKUP($B129,ESTIMATES!$C$18:$BS$290,65,FALSE)</f>
        <v>4588.3680000000004</v>
      </c>
      <c r="AI129" s="22">
        <f>VLOOKUP($B129,ESTIMATES!$C$18:$BS$290,66,FALSE)</f>
        <v>4916.4040000000005</v>
      </c>
      <c r="AJ129" s="22">
        <f>VLOOKUP($B129,ESTIMATES!$C$18:$BS$290,67,FALSE)</f>
        <v>5276.1019999999999</v>
      </c>
      <c r="AK129" s="22">
        <f>VLOOKUP($B129,ESTIMATES!$C$18:$BS$290,68,FALSE)</f>
        <v>5603.2790000000005</v>
      </c>
      <c r="AL129" s="22">
        <f>VLOOKUP($B129,ESTIMATES!$C$18:$BS$290,69,FALSE)</f>
        <v>5851.4790000000003</v>
      </c>
      <c r="AM129">
        <f>VLOOKUP($B129,'MEDIUM VARIANT'!$C$18:$AE$290,5,FALSE)</f>
        <v>6006.6679999999997</v>
      </c>
      <c r="AN129">
        <f>VLOOKUP($B129,'MEDIUM VARIANT'!$C$18:$AE$290,6,FALSE)</f>
        <v>6082.357</v>
      </c>
      <c r="AO129">
        <f>VLOOKUP($B129,'MEDIUM VARIANT'!$C$18:$AE$290,7,FALSE)</f>
        <v>6093.509</v>
      </c>
      <c r="AP129">
        <f>VLOOKUP($B129,'MEDIUM VARIANT'!$C$18:$AE$290,8,FALSE)</f>
        <v>6065.9219999999996</v>
      </c>
      <c r="AQ129">
        <f>VLOOKUP($B129,'MEDIUM VARIANT'!$C$18:$AE$290,9,FALSE)</f>
        <v>6019.7950000000001</v>
      </c>
      <c r="AR129">
        <f>VLOOKUP($B129,'MEDIUM VARIANT'!$C$18:$AE$290,10,FALSE)</f>
        <v>5957.2939999999999</v>
      </c>
      <c r="AS129">
        <f>VLOOKUP($B129,'MEDIUM VARIANT'!$C$18:$AE$290,11,FALSE)</f>
        <v>5875.2179999999998</v>
      </c>
      <c r="AT129">
        <f>VLOOKUP($B129,'MEDIUM VARIANT'!$C$18:$AE$290,12,FALSE)</f>
        <v>5782.76</v>
      </c>
      <c r="AU129">
        <f>VLOOKUP($B129,'MEDIUM VARIANT'!$C$18:$AE$290,13,FALSE)</f>
        <v>5690.3469999999998</v>
      </c>
      <c r="AV129">
        <f>VLOOKUP($B129,'MEDIUM VARIANT'!$C$18:$AE$290,14,FALSE)</f>
        <v>5605.9870000000001</v>
      </c>
      <c r="AW129">
        <f>VLOOKUP($B129,'MEDIUM VARIANT'!$C$18:$AE$290,15,FALSE)</f>
        <v>5534.5709999999999</v>
      </c>
      <c r="AX129">
        <f>VLOOKUP($B129,'MEDIUM VARIANT'!$C$18:$AE$290,16,FALSE)</f>
        <v>5477.0540000000001</v>
      </c>
      <c r="AY129">
        <f>VLOOKUP($B129,'MEDIUM VARIANT'!$C$18:$AE$290,17,FALSE)</f>
        <v>5432.2969999999996</v>
      </c>
      <c r="AZ129">
        <f>VLOOKUP($B129,'MEDIUM VARIANT'!$C$18:$AE$290,18,FALSE)</f>
        <v>5396.99</v>
      </c>
      <c r="BA129">
        <f>VLOOKUP($B129,'MEDIUM VARIANT'!$C$18:$AE$290,19,FALSE)</f>
        <v>5368.598</v>
      </c>
      <c r="BB129">
        <f>VLOOKUP($B129,'MEDIUM VARIANT'!$C$18:$AE$290,20,FALSE)</f>
        <v>5347.6009999999997</v>
      </c>
      <c r="BC129">
        <f>VLOOKUP($B129,'MEDIUM VARIANT'!$C$18:$AE$290,21,FALSE)</f>
        <v>5335.1959999999999</v>
      </c>
      <c r="BD129">
        <f>VLOOKUP($B129,'MEDIUM VARIANT'!$C$18:$AE$290,22,FALSE)</f>
        <v>5330.1390000000001</v>
      </c>
      <c r="BE129">
        <f>VLOOKUP($B129,'MEDIUM VARIANT'!$C$18:$AE$290,23,FALSE)</f>
        <v>5330.7439999999997</v>
      </c>
      <c r="BF129">
        <f>VLOOKUP($B129,'MEDIUM VARIANT'!$C$18:$AE$290,24,FALSE)</f>
        <v>5335.52</v>
      </c>
      <c r="BG129">
        <f>VLOOKUP($B129,'MEDIUM VARIANT'!$C$18:$AE$290,25,FALSE)</f>
        <v>5344.0150000000003</v>
      </c>
      <c r="BH129">
        <f>VLOOKUP($B129,'MEDIUM VARIANT'!$C$18:$AE$290,26,FALSE)</f>
        <v>5355.6980000000003</v>
      </c>
      <c r="BI129">
        <f>VLOOKUP($B129,'MEDIUM VARIANT'!$C$18:$AE$290,27,FALSE)</f>
        <v>5368.8739999999998</v>
      </c>
      <c r="BJ129">
        <f>VLOOKUP($B129,'MEDIUM VARIANT'!$C$18:$AE$290,28,FALSE)</f>
        <v>5381.6019999999999</v>
      </c>
      <c r="BK129">
        <f>VLOOKUP($B129,'MEDIUM VARIANT'!$C$18:$AE$290,29,FALSE)</f>
        <v>5392.4189999999999</v>
      </c>
      <c r="BL129">
        <f>VLOOKUP($B129,'MEDIUM VARIANT'!$C$18:$AE$290,29,FALSE)</f>
        <v>5392.4189999999999</v>
      </c>
      <c r="BM129">
        <f>VLOOKUP($B129,'MEDIUM VARIANT'!$C$18:$AE$290,29,FALSE)</f>
        <v>5392.4189999999999</v>
      </c>
      <c r="BN129">
        <f>VLOOKUP($B129,'MEDIUM VARIANT'!$C$18:$AE$290,29,FALSE)</f>
        <v>5392.4189999999999</v>
      </c>
      <c r="BO129">
        <f>VLOOKUP($B129,'MEDIUM VARIANT'!$C$18:$AE$290,29,FALSE)</f>
        <v>5392.4189999999999</v>
      </c>
      <c r="BP129">
        <f>VLOOKUP($B129,'MEDIUM VARIANT'!$C$18:$AE$290,29,FALSE)</f>
        <v>5392.4189999999999</v>
      </c>
      <c r="BQ129">
        <f>VLOOKUP($B129,'MEDIUM VARIANT'!$C$18:$AE$290,29,FALSE)</f>
        <v>5392.4189999999999</v>
      </c>
      <c r="BR129">
        <f>VLOOKUP($B129,'MEDIUM VARIANT'!$C$18:$AE$290,29,FALSE)</f>
        <v>5392.4189999999999</v>
      </c>
      <c r="BS129">
        <f>VLOOKUP($B129,'MEDIUM VARIANT'!$C$18:$AE$290,29,FALSE)</f>
        <v>5392.4189999999999</v>
      </c>
      <c r="BT129">
        <f>VLOOKUP($B129,'MEDIUM VARIANT'!$C$18:$AE$290,29,FALSE)</f>
        <v>5392.4189999999999</v>
      </c>
      <c r="BU129">
        <f>VLOOKUP($B129,'MEDIUM VARIANT'!$C$18:$AE$290,29,FALSE)</f>
        <v>5392.4189999999999</v>
      </c>
    </row>
    <row r="130" spans="1:73" ht="11.4" x14ac:dyDescent="0.2">
      <c r="A130" t="str">
        <f>VLOOKUP(B130,Codes_ISO!A$2:C$270,3,FALSE)</f>
        <v>LS</v>
      </c>
      <c r="B130" s="3" t="s">
        <v>118</v>
      </c>
      <c r="C130" s="22">
        <f>VLOOKUP($B130,ESTIMATES!$C$18:$BS$290,34,FALSE)</f>
        <v>1310.1179999999999</v>
      </c>
      <c r="D130" s="22">
        <f>VLOOKUP($B130,ESTIMATES!$C$18:$BS$290,35,FALSE)</f>
        <v>1343.69</v>
      </c>
      <c r="E130" s="22">
        <f>VLOOKUP($B130,ESTIMATES!$C$18:$BS$290,36,FALSE)</f>
        <v>1377.346</v>
      </c>
      <c r="F130" s="22">
        <f>VLOOKUP($B130,ESTIMATES!$C$18:$BS$290,37,FALSE)</f>
        <v>1410.4390000000001</v>
      </c>
      <c r="G130" s="22">
        <f>VLOOKUP($B130,ESTIMATES!$C$18:$BS$290,38,FALSE)</f>
        <v>1442.212</v>
      </c>
      <c r="H130" s="22">
        <f>VLOOKUP($B130,ESTIMATES!$C$18:$BS$290,39,FALSE)</f>
        <v>1472.192</v>
      </c>
      <c r="I130" s="22">
        <f>VLOOKUP($B130,ESTIMATES!$C$18:$BS$290,40,FALSE)</f>
        <v>1499.8610000000001</v>
      </c>
      <c r="J130" s="22">
        <f>VLOOKUP($B130,ESTIMATES!$C$18:$BS$290,41,FALSE)</f>
        <v>1525.46</v>
      </c>
      <c r="K130" s="22">
        <f>VLOOKUP($B130,ESTIMATES!$C$18:$BS$290,42,FALSE)</f>
        <v>1550.2619999999999</v>
      </c>
      <c r="L130" s="22">
        <f>VLOOKUP($B130,ESTIMATES!$C$18:$BS$290,43,FALSE)</f>
        <v>1576.0219999999999</v>
      </c>
      <c r="M130" s="22">
        <f>VLOOKUP($B130,ESTIMATES!$C$18:$BS$290,44,FALSE)</f>
        <v>1603.9380000000001</v>
      </c>
      <c r="N130" s="22">
        <f>VLOOKUP($B130,ESTIMATES!$C$18:$BS$290,45,FALSE)</f>
        <v>1634.5170000000001</v>
      </c>
      <c r="O130" s="22">
        <f>VLOOKUP($B130,ESTIMATES!$C$18:$BS$290,46,FALSE)</f>
        <v>1667.1210000000001</v>
      </c>
      <c r="P130" s="22">
        <f>VLOOKUP($B130,ESTIMATES!$C$18:$BS$290,47,FALSE)</f>
        <v>1700.3620000000001</v>
      </c>
      <c r="Q130" s="22">
        <f>VLOOKUP($B130,ESTIMATES!$C$18:$BS$290,48,FALSE)</f>
        <v>1732.2570000000001</v>
      </c>
      <c r="R130" s="22">
        <f>VLOOKUP($B130,ESTIMATES!$C$18:$BS$290,49,FALSE)</f>
        <v>1761.3589999999999</v>
      </c>
      <c r="S130" s="22">
        <f>VLOOKUP($B130,ESTIMATES!$C$18:$BS$290,50,FALSE)</f>
        <v>1787.2729999999999</v>
      </c>
      <c r="T130" s="22">
        <f>VLOOKUP($B130,ESTIMATES!$C$18:$BS$290,51,FALSE)</f>
        <v>1810.453</v>
      </c>
      <c r="U130" s="22">
        <f>VLOOKUP($B130,ESTIMATES!$C$18:$BS$290,52,FALSE)</f>
        <v>1831.298</v>
      </c>
      <c r="V130" s="22">
        <f>VLOOKUP($B130,ESTIMATES!$C$18:$BS$290,53,FALSE)</f>
        <v>1850.527</v>
      </c>
      <c r="W130" s="22">
        <f>VLOOKUP($B130,ESTIMATES!$C$18:$BS$290,54,FALSE)</f>
        <v>1868.6990000000001</v>
      </c>
      <c r="X130" s="22">
        <f>VLOOKUP($B130,ESTIMATES!$C$18:$BS$290,55,FALSE)</f>
        <v>1885.9549999999999</v>
      </c>
      <c r="Y130" s="22">
        <f>VLOOKUP($B130,ESTIMATES!$C$18:$BS$290,56,FALSE)</f>
        <v>1902.3119999999999</v>
      </c>
      <c r="Z130" s="22">
        <f>VLOOKUP($B130,ESTIMATES!$C$18:$BS$290,57,FALSE)</f>
        <v>1918.097</v>
      </c>
      <c r="AA130" s="22">
        <f>VLOOKUP($B130,ESTIMATES!$C$18:$BS$290,58,FALSE)</f>
        <v>1933.7280000000001</v>
      </c>
      <c r="AB130" s="22">
        <f>VLOOKUP($B130,ESTIMATES!$C$18:$BS$290,59,FALSE)</f>
        <v>1949.5429999999999</v>
      </c>
      <c r="AC130" s="22">
        <f>VLOOKUP($B130,ESTIMATES!$C$18:$BS$290,60,FALSE)</f>
        <v>1965.662</v>
      </c>
      <c r="AD130" s="22">
        <f>VLOOKUP($B130,ESTIMATES!$C$18:$BS$290,61,FALSE)</f>
        <v>1982.287</v>
      </c>
      <c r="AE130" s="22">
        <f>VLOOKUP($B130,ESTIMATES!$C$18:$BS$290,62,FALSE)</f>
        <v>1999.93</v>
      </c>
      <c r="AF130" s="22">
        <f>VLOOKUP($B130,ESTIMATES!$C$18:$BS$290,63,FALSE)</f>
        <v>2019.2090000000001</v>
      </c>
      <c r="AG130" s="22">
        <f>VLOOKUP($B130,ESTIMATES!$C$18:$BS$290,64,FALSE)</f>
        <v>2040.5509999999999</v>
      </c>
      <c r="AH130" s="22">
        <f>VLOOKUP($B130,ESTIMATES!$C$18:$BS$290,65,FALSE)</f>
        <v>2064.1660000000002</v>
      </c>
      <c r="AI130" s="22">
        <f>VLOOKUP($B130,ESTIMATES!$C$18:$BS$290,66,FALSE)</f>
        <v>2089.9279999999999</v>
      </c>
      <c r="AJ130" s="22">
        <f>VLOOKUP($B130,ESTIMATES!$C$18:$BS$290,67,FALSE)</f>
        <v>2117.3609999999999</v>
      </c>
      <c r="AK130" s="22">
        <f>VLOOKUP($B130,ESTIMATES!$C$18:$BS$290,68,FALSE)</f>
        <v>2145.7849999999999</v>
      </c>
      <c r="AL130" s="22">
        <f>VLOOKUP($B130,ESTIMATES!$C$18:$BS$290,69,FALSE)</f>
        <v>2174.645</v>
      </c>
      <c r="AM130">
        <f>VLOOKUP($B130,'MEDIUM VARIANT'!$C$18:$AE$290,5,FALSE)</f>
        <v>2203.8209999999999</v>
      </c>
      <c r="AN130">
        <f>VLOOKUP($B130,'MEDIUM VARIANT'!$C$18:$AE$290,6,FALSE)</f>
        <v>2233.3389999999999</v>
      </c>
      <c r="AO130">
        <f>VLOOKUP($B130,'MEDIUM VARIANT'!$C$18:$AE$290,7,FALSE)</f>
        <v>2263.0100000000002</v>
      </c>
      <c r="AP130">
        <f>VLOOKUP($B130,'MEDIUM VARIANT'!$C$18:$AE$290,8,FALSE)</f>
        <v>2292.6819999999998</v>
      </c>
      <c r="AQ130">
        <f>VLOOKUP($B130,'MEDIUM VARIANT'!$C$18:$AE$290,9,FALSE)</f>
        <v>2322.2170000000001</v>
      </c>
      <c r="AR130">
        <f>VLOOKUP($B130,'MEDIUM VARIANT'!$C$18:$AE$290,10,FALSE)</f>
        <v>2351.5030000000002</v>
      </c>
      <c r="AS130">
        <f>VLOOKUP($B130,'MEDIUM VARIANT'!$C$18:$AE$290,11,FALSE)</f>
        <v>2380.5010000000002</v>
      </c>
      <c r="AT130">
        <f>VLOOKUP($B130,'MEDIUM VARIANT'!$C$18:$AE$290,12,FALSE)</f>
        <v>2409.2469999999998</v>
      </c>
      <c r="AU130">
        <f>VLOOKUP($B130,'MEDIUM VARIANT'!$C$18:$AE$290,13,FALSE)</f>
        <v>2437.84</v>
      </c>
      <c r="AV130">
        <f>VLOOKUP($B130,'MEDIUM VARIANT'!$C$18:$AE$290,14,FALSE)</f>
        <v>2466.33</v>
      </c>
      <c r="AW130">
        <f>VLOOKUP($B130,'MEDIUM VARIANT'!$C$18:$AE$290,15,FALSE)</f>
        <v>2494.7199999999998</v>
      </c>
      <c r="AX130">
        <f>VLOOKUP($B130,'MEDIUM VARIANT'!$C$18:$AE$290,16,FALSE)</f>
        <v>2523.002</v>
      </c>
      <c r="AY130">
        <f>VLOOKUP($B130,'MEDIUM VARIANT'!$C$18:$AE$290,17,FALSE)</f>
        <v>2551.2489999999998</v>
      </c>
      <c r="AZ130">
        <f>VLOOKUP($B130,'MEDIUM VARIANT'!$C$18:$AE$290,18,FALSE)</f>
        <v>2579.5430000000001</v>
      </c>
      <c r="BA130">
        <f>VLOOKUP($B130,'MEDIUM VARIANT'!$C$18:$AE$290,19,FALSE)</f>
        <v>2607.9569999999999</v>
      </c>
      <c r="BB130">
        <f>VLOOKUP($B130,'MEDIUM VARIANT'!$C$18:$AE$290,20,FALSE)</f>
        <v>2636.529</v>
      </c>
      <c r="BC130">
        <f>VLOOKUP($B130,'MEDIUM VARIANT'!$C$18:$AE$290,21,FALSE)</f>
        <v>2665.2429999999999</v>
      </c>
      <c r="BD130">
        <f>VLOOKUP($B130,'MEDIUM VARIANT'!$C$18:$AE$290,22,FALSE)</f>
        <v>2694.1439999999998</v>
      </c>
      <c r="BE130">
        <f>VLOOKUP($B130,'MEDIUM VARIANT'!$C$18:$AE$290,23,FALSE)</f>
        <v>2723.2420000000002</v>
      </c>
      <c r="BF130">
        <f>VLOOKUP($B130,'MEDIUM VARIANT'!$C$18:$AE$290,24,FALSE)</f>
        <v>2752.5610000000001</v>
      </c>
      <c r="BG130">
        <f>VLOOKUP($B130,'MEDIUM VARIANT'!$C$18:$AE$290,25,FALSE)</f>
        <v>2782.1</v>
      </c>
      <c r="BH130">
        <f>VLOOKUP($B130,'MEDIUM VARIANT'!$C$18:$AE$290,26,FALSE)</f>
        <v>2811.8580000000002</v>
      </c>
      <c r="BI130">
        <f>VLOOKUP($B130,'MEDIUM VARIANT'!$C$18:$AE$290,27,FALSE)</f>
        <v>2841.8049999999998</v>
      </c>
      <c r="BJ130">
        <f>VLOOKUP($B130,'MEDIUM VARIANT'!$C$18:$AE$290,28,FALSE)</f>
        <v>2871.9340000000002</v>
      </c>
      <c r="BK130">
        <f>VLOOKUP($B130,'MEDIUM VARIANT'!$C$18:$AE$290,29,FALSE)</f>
        <v>2902.1970000000001</v>
      </c>
      <c r="BL130">
        <f>VLOOKUP($B130,'MEDIUM VARIANT'!$C$18:$AE$290,29,FALSE)</f>
        <v>2902.1970000000001</v>
      </c>
      <c r="BM130">
        <f>VLOOKUP($B130,'MEDIUM VARIANT'!$C$18:$AE$290,29,FALSE)</f>
        <v>2902.1970000000001</v>
      </c>
      <c r="BN130">
        <f>VLOOKUP($B130,'MEDIUM VARIANT'!$C$18:$AE$290,29,FALSE)</f>
        <v>2902.1970000000001</v>
      </c>
      <c r="BO130">
        <f>VLOOKUP($B130,'MEDIUM VARIANT'!$C$18:$AE$290,29,FALSE)</f>
        <v>2902.1970000000001</v>
      </c>
      <c r="BP130">
        <f>VLOOKUP($B130,'MEDIUM VARIANT'!$C$18:$AE$290,29,FALSE)</f>
        <v>2902.1970000000001</v>
      </c>
      <c r="BQ130">
        <f>VLOOKUP($B130,'MEDIUM VARIANT'!$C$18:$AE$290,29,FALSE)</f>
        <v>2902.1970000000001</v>
      </c>
      <c r="BR130">
        <f>VLOOKUP($B130,'MEDIUM VARIANT'!$C$18:$AE$290,29,FALSE)</f>
        <v>2902.1970000000001</v>
      </c>
      <c r="BS130">
        <f>VLOOKUP($B130,'MEDIUM VARIANT'!$C$18:$AE$290,29,FALSE)</f>
        <v>2902.1970000000001</v>
      </c>
      <c r="BT130">
        <f>VLOOKUP($B130,'MEDIUM VARIANT'!$C$18:$AE$290,29,FALSE)</f>
        <v>2902.1970000000001</v>
      </c>
      <c r="BU130">
        <f>VLOOKUP($B130,'MEDIUM VARIANT'!$C$18:$AE$290,29,FALSE)</f>
        <v>2902.1970000000001</v>
      </c>
    </row>
    <row r="131" spans="1:73" ht="11.4" hidden="1" x14ac:dyDescent="0.2">
      <c r="A131" t="str">
        <f>VLOOKUP(B131,Codes_ISO!A$2:C$270,3,FALSE)</f>
        <v/>
      </c>
      <c r="B131" s="2" t="s">
        <v>68</v>
      </c>
      <c r="C131" s="22">
        <f>VLOOKUP($B131,ESTIMATES!$C$18:$BS$290,34,FALSE)</f>
        <v>3374167.463</v>
      </c>
      <c r="D131" s="22">
        <f>VLOOKUP($B131,ESTIMATES!$C$18:$BS$290,35,FALSE)</f>
        <v>3447114.287</v>
      </c>
      <c r="E131" s="22">
        <f>VLOOKUP($B131,ESTIMATES!$C$18:$BS$290,36,FALSE)</f>
        <v>3521692.66</v>
      </c>
      <c r="F131" s="22">
        <f>VLOOKUP($B131,ESTIMATES!$C$18:$BS$290,37,FALSE)</f>
        <v>3598173.1540000001</v>
      </c>
      <c r="G131" s="22">
        <f>VLOOKUP($B131,ESTIMATES!$C$18:$BS$290,38,FALSE)</f>
        <v>3676857.031</v>
      </c>
      <c r="H131" s="22">
        <f>VLOOKUP($B131,ESTIMATES!$C$18:$BS$290,39,FALSE)</f>
        <v>3757846.773</v>
      </c>
      <c r="I131" s="22">
        <f>VLOOKUP($B131,ESTIMATES!$C$18:$BS$290,40,FALSE)</f>
        <v>3841319.804</v>
      </c>
      <c r="J131" s="22">
        <f>VLOOKUP($B131,ESTIMATES!$C$18:$BS$290,41,FALSE)</f>
        <v>3926909.1340000001</v>
      </c>
      <c r="K131" s="22">
        <f>VLOOKUP($B131,ESTIMATES!$C$18:$BS$290,42,FALSE)</f>
        <v>4013486.6030000001</v>
      </c>
      <c r="L131" s="22">
        <f>VLOOKUP($B131,ESTIMATES!$C$18:$BS$290,43,FALSE)</f>
        <v>4099538.46</v>
      </c>
      <c r="M131" s="22">
        <f>VLOOKUP($B131,ESTIMATES!$C$18:$BS$290,44,FALSE)</f>
        <v>4183944.2689999999</v>
      </c>
      <c r="N131" s="22">
        <f>VLOOKUP($B131,ESTIMATES!$C$18:$BS$290,45,FALSE)</f>
        <v>4266304.199</v>
      </c>
      <c r="O131" s="22">
        <f>VLOOKUP($B131,ESTIMATES!$C$18:$BS$290,46,FALSE)</f>
        <v>4346807.9859999996</v>
      </c>
      <c r="P131" s="22">
        <f>VLOOKUP($B131,ESTIMATES!$C$18:$BS$290,47,FALSE)</f>
        <v>4425665.5769999996</v>
      </c>
      <c r="Q131" s="22">
        <f>VLOOKUP($B131,ESTIMATES!$C$18:$BS$290,48,FALSE)</f>
        <v>4503324.3329999996</v>
      </c>
      <c r="R131" s="22">
        <f>VLOOKUP($B131,ESTIMATES!$C$18:$BS$290,49,FALSE)</f>
        <v>4580148.9450000003</v>
      </c>
      <c r="S131" s="22">
        <f>VLOOKUP($B131,ESTIMATES!$C$18:$BS$290,50,FALSE)</f>
        <v>4656138.78</v>
      </c>
      <c r="T131" s="22">
        <f>VLOOKUP($B131,ESTIMATES!$C$18:$BS$290,51,FALSE)</f>
        <v>4731247.5690000001</v>
      </c>
      <c r="U131" s="22">
        <f>VLOOKUP($B131,ESTIMATES!$C$18:$BS$290,52,FALSE)</f>
        <v>4805773.2779999999</v>
      </c>
      <c r="V131" s="22">
        <f>VLOOKUP($B131,ESTIMATES!$C$18:$BS$290,53,FALSE)</f>
        <v>4880090.3020000001</v>
      </c>
      <c r="W131" s="22">
        <f>VLOOKUP($B131,ESTIMATES!$C$18:$BS$290,54,FALSE)</f>
        <v>4954502.2539999997</v>
      </c>
      <c r="X131" s="22">
        <f>VLOOKUP($B131,ESTIMATES!$C$18:$BS$290,55,FALSE)</f>
        <v>5029153.415</v>
      </c>
      <c r="Y131" s="22">
        <f>VLOOKUP($B131,ESTIMATES!$C$18:$BS$290,56,FALSE)</f>
        <v>5104099.227</v>
      </c>
      <c r="Z131" s="22">
        <f>VLOOKUP($B131,ESTIMATES!$C$18:$BS$290,57,FALSE)</f>
        <v>5179442.2560000001</v>
      </c>
      <c r="AA131" s="22">
        <f>VLOOKUP($B131,ESTIMATES!$C$18:$BS$290,58,FALSE)</f>
        <v>5255258.9349999996</v>
      </c>
      <c r="AB131" s="22">
        <f>VLOOKUP($B131,ESTIMATES!$C$18:$BS$290,59,FALSE)</f>
        <v>5331613.8530000001</v>
      </c>
      <c r="AC131" s="22">
        <f>VLOOKUP($B131,ESTIMATES!$C$18:$BS$290,60,FALSE)</f>
        <v>5408523.3540000003</v>
      </c>
      <c r="AD131" s="22">
        <f>VLOOKUP($B131,ESTIMATES!$C$18:$BS$290,61,FALSE)</f>
        <v>5486026.5839999998</v>
      </c>
      <c r="AE131" s="22">
        <f>VLOOKUP($B131,ESTIMATES!$C$18:$BS$290,62,FALSE)</f>
        <v>5564219.0870000003</v>
      </c>
      <c r="AF131" s="22">
        <f>VLOOKUP($B131,ESTIMATES!$C$18:$BS$290,63,FALSE)</f>
        <v>5643207.1969999997</v>
      </c>
      <c r="AG131" s="22">
        <f>VLOOKUP($B131,ESTIMATES!$C$18:$BS$290,64,FALSE)</f>
        <v>5723026.6529999999</v>
      </c>
      <c r="AH131" s="22">
        <f>VLOOKUP($B131,ESTIMATES!$C$18:$BS$290,65,FALSE)</f>
        <v>5803710.8169999998</v>
      </c>
      <c r="AI131" s="22">
        <f>VLOOKUP($B131,ESTIMATES!$C$18:$BS$290,66,FALSE)</f>
        <v>5885122.3640000001</v>
      </c>
      <c r="AJ131" s="22">
        <f>VLOOKUP($B131,ESTIMATES!$C$18:$BS$290,67,FALSE)</f>
        <v>5966906.4649999999</v>
      </c>
      <c r="AK131" s="22">
        <f>VLOOKUP($B131,ESTIMATES!$C$18:$BS$290,68,FALSE)</f>
        <v>6048589.5140000004</v>
      </c>
      <c r="AL131" s="22">
        <f>VLOOKUP($B131,ESTIMATES!$C$18:$BS$290,69,FALSE)</f>
        <v>6129802.2740000002</v>
      </c>
      <c r="AM131">
        <f>VLOOKUP($B131,'MEDIUM VARIANT'!$C$18:$AE$290,5,FALSE)</f>
        <v>6210388.1179999998</v>
      </c>
      <c r="AN131">
        <f>VLOOKUP($B131,'MEDIUM VARIANT'!$C$18:$AE$290,6,FALSE)</f>
        <v>6290339.608</v>
      </c>
      <c r="AO131">
        <f>VLOOKUP($B131,'MEDIUM VARIANT'!$C$18:$AE$290,7,FALSE)</f>
        <v>6369619.648</v>
      </c>
      <c r="AP131">
        <f>VLOOKUP($B131,'MEDIUM VARIANT'!$C$18:$AE$290,8,FALSE)</f>
        <v>6448241.7309999997</v>
      </c>
      <c r="AQ131">
        <f>VLOOKUP($B131,'MEDIUM VARIANT'!$C$18:$AE$290,9,FALSE)</f>
        <v>6526205.4630000005</v>
      </c>
      <c r="AR131">
        <f>VLOOKUP($B131,'MEDIUM VARIANT'!$C$18:$AE$290,10,FALSE)</f>
        <v>6603451.8169999998</v>
      </c>
      <c r="AS131">
        <f>VLOOKUP($B131,'MEDIUM VARIANT'!$C$18:$AE$290,11,FALSE)</f>
        <v>6679906.2050000001</v>
      </c>
      <c r="AT131">
        <f>VLOOKUP($B131,'MEDIUM VARIANT'!$C$18:$AE$290,12,FALSE)</f>
        <v>6755544.2980000004</v>
      </c>
      <c r="AU131">
        <f>VLOOKUP($B131,'MEDIUM VARIANT'!$C$18:$AE$290,13,FALSE)</f>
        <v>6830351.8229999999</v>
      </c>
      <c r="AV131">
        <f>VLOOKUP($B131,'MEDIUM VARIANT'!$C$18:$AE$290,14,FALSE)</f>
        <v>6904317.9170000004</v>
      </c>
      <c r="AW131">
        <f>VLOOKUP($B131,'MEDIUM VARIANT'!$C$18:$AE$290,15,FALSE)</f>
        <v>6977416.4699999997</v>
      </c>
      <c r="AX131">
        <f>VLOOKUP($B131,'MEDIUM VARIANT'!$C$18:$AE$290,16,FALSE)</f>
        <v>7049634.3640000001</v>
      </c>
      <c r="AY131">
        <f>VLOOKUP($B131,'MEDIUM VARIANT'!$C$18:$AE$290,17,FALSE)</f>
        <v>7120992.9409999996</v>
      </c>
      <c r="AZ131">
        <f>VLOOKUP($B131,'MEDIUM VARIANT'!$C$18:$AE$290,18,FALSE)</f>
        <v>7191527.324</v>
      </c>
      <c r="BA131">
        <f>VLOOKUP($B131,'MEDIUM VARIANT'!$C$18:$AE$290,19,FALSE)</f>
        <v>7261262.091</v>
      </c>
      <c r="BB131">
        <f>VLOOKUP($B131,'MEDIUM VARIANT'!$C$18:$AE$290,20,FALSE)</f>
        <v>7330198.8770000003</v>
      </c>
      <c r="BC131">
        <f>VLOOKUP($B131,'MEDIUM VARIANT'!$C$18:$AE$290,21,FALSE)</f>
        <v>7398323.1919999998</v>
      </c>
      <c r="BD131">
        <f>VLOOKUP($B131,'MEDIUM VARIANT'!$C$18:$AE$290,22,FALSE)</f>
        <v>7465624.7709999997</v>
      </c>
      <c r="BE131">
        <f>VLOOKUP($B131,'MEDIUM VARIANT'!$C$18:$AE$290,23,FALSE)</f>
        <v>7532088.7050000001</v>
      </c>
      <c r="BF131">
        <f>VLOOKUP($B131,'MEDIUM VARIANT'!$C$18:$AE$290,24,FALSE)</f>
        <v>7597702.3760000002</v>
      </c>
      <c r="BG131">
        <f>VLOOKUP($B131,'MEDIUM VARIANT'!$C$18:$AE$290,25,FALSE)</f>
        <v>7662454.2690000003</v>
      </c>
      <c r="BH131">
        <f>VLOOKUP($B131,'MEDIUM VARIANT'!$C$18:$AE$290,26,FALSE)</f>
        <v>7726340.5659999996</v>
      </c>
      <c r="BI131">
        <f>VLOOKUP($B131,'MEDIUM VARIANT'!$C$18:$AE$290,27,FALSE)</f>
        <v>7789364.1179999998</v>
      </c>
      <c r="BJ131">
        <f>VLOOKUP($B131,'MEDIUM VARIANT'!$C$18:$AE$290,28,FALSE)</f>
        <v>7851531.2620000001</v>
      </c>
      <c r="BK131">
        <f>VLOOKUP($B131,'MEDIUM VARIANT'!$C$18:$AE$290,29,FALSE)</f>
        <v>7912841.2900000103</v>
      </c>
      <c r="BL131">
        <f>VLOOKUP($B131,'MEDIUM VARIANT'!$C$18:$AE$290,29,FALSE)</f>
        <v>7912841.2900000103</v>
      </c>
      <c r="BM131">
        <f>VLOOKUP($B131,'MEDIUM VARIANT'!$C$18:$AE$290,29,FALSE)</f>
        <v>7912841.2900000103</v>
      </c>
      <c r="BN131">
        <f>VLOOKUP($B131,'MEDIUM VARIANT'!$C$18:$AE$290,29,FALSE)</f>
        <v>7912841.2900000103</v>
      </c>
      <c r="BO131">
        <f>VLOOKUP($B131,'MEDIUM VARIANT'!$C$18:$AE$290,29,FALSE)</f>
        <v>7912841.2900000103</v>
      </c>
      <c r="BP131">
        <f>VLOOKUP($B131,'MEDIUM VARIANT'!$C$18:$AE$290,29,FALSE)</f>
        <v>7912841.2900000103</v>
      </c>
      <c r="BQ131">
        <f>VLOOKUP($B131,'MEDIUM VARIANT'!$C$18:$AE$290,29,FALSE)</f>
        <v>7912841.2900000103</v>
      </c>
      <c r="BR131">
        <f>VLOOKUP($B131,'MEDIUM VARIANT'!$C$18:$AE$290,29,FALSE)</f>
        <v>7912841.2900000103</v>
      </c>
      <c r="BS131">
        <f>VLOOKUP($B131,'MEDIUM VARIANT'!$C$18:$AE$290,29,FALSE)</f>
        <v>7912841.2900000103</v>
      </c>
      <c r="BT131">
        <f>VLOOKUP($B131,'MEDIUM VARIANT'!$C$18:$AE$290,29,FALSE)</f>
        <v>7912841.2900000103</v>
      </c>
      <c r="BU131">
        <f>VLOOKUP($B131,'MEDIUM VARIANT'!$C$18:$AE$290,29,FALSE)</f>
        <v>7912841.2900000103</v>
      </c>
    </row>
    <row r="132" spans="1:73" ht="11.4" hidden="1" x14ac:dyDescent="0.2">
      <c r="A132" t="str">
        <f>VLOOKUP(B132,Codes_ISO!A$2:C$270,3,FALSE)</f>
        <v/>
      </c>
      <c r="B132" s="2" t="s">
        <v>74</v>
      </c>
      <c r="C132" s="22">
        <f>VLOOKUP($B132,ESTIMATES!$C$18:$BS$290,34,FALSE)</f>
        <v>2357419.196</v>
      </c>
      <c r="D132" s="22">
        <f>VLOOKUP($B132,ESTIMATES!$C$18:$BS$290,35,FALSE)</f>
        <v>2415840.781</v>
      </c>
      <c r="E132" s="22">
        <f>VLOOKUP($B132,ESTIMATES!$C$18:$BS$290,36,FALSE)</f>
        <v>2475780.9789999998</v>
      </c>
      <c r="F132" s="22">
        <f>VLOOKUP($B132,ESTIMATES!$C$18:$BS$290,37,FALSE)</f>
        <v>2537020.105</v>
      </c>
      <c r="G132" s="22">
        <f>VLOOKUP($B132,ESTIMATES!$C$18:$BS$290,38,FALSE)</f>
        <v>2599254.1150000002</v>
      </c>
      <c r="H132" s="22">
        <f>VLOOKUP($B132,ESTIMATES!$C$18:$BS$290,39,FALSE)</f>
        <v>2662232.088</v>
      </c>
      <c r="I132" s="22">
        <f>VLOOKUP($B132,ESTIMATES!$C$18:$BS$290,40,FALSE)</f>
        <v>2725864.13</v>
      </c>
      <c r="J132" s="22">
        <f>VLOOKUP($B132,ESTIMATES!$C$18:$BS$290,41,FALSE)</f>
        <v>2790108.7629999998</v>
      </c>
      <c r="K132" s="22">
        <f>VLOOKUP($B132,ESTIMATES!$C$18:$BS$290,42,FALSE)</f>
        <v>2854819.7439999999</v>
      </c>
      <c r="L132" s="22">
        <f>VLOOKUP($B132,ESTIMATES!$C$18:$BS$290,43,FALSE)</f>
        <v>2919844.6970000002</v>
      </c>
      <c r="M132" s="22">
        <f>VLOOKUP($B132,ESTIMATES!$C$18:$BS$290,44,FALSE)</f>
        <v>2985061.977</v>
      </c>
      <c r="N132" s="22">
        <f>VLOOKUP($B132,ESTIMATES!$C$18:$BS$290,45,FALSE)</f>
        <v>3050394.0249999999</v>
      </c>
      <c r="O132" s="22">
        <f>VLOOKUP($B132,ESTIMATES!$C$18:$BS$290,46,FALSE)</f>
        <v>3115805.6529999999</v>
      </c>
      <c r="P132" s="22">
        <f>VLOOKUP($B132,ESTIMATES!$C$18:$BS$290,47,FALSE)</f>
        <v>3181279.86</v>
      </c>
      <c r="Q132" s="22">
        <f>VLOOKUP($B132,ESTIMATES!$C$18:$BS$290,48,FALSE)</f>
        <v>3246825.3020000001</v>
      </c>
      <c r="R132" s="22">
        <f>VLOOKUP($B132,ESTIMATES!$C$18:$BS$290,49,FALSE)</f>
        <v>3312454.642</v>
      </c>
      <c r="S132" s="22">
        <f>VLOOKUP($B132,ESTIMATES!$C$18:$BS$290,50,FALSE)</f>
        <v>3378157.8319999999</v>
      </c>
      <c r="T132" s="22">
        <f>VLOOKUP($B132,ESTIMATES!$C$18:$BS$290,51,FALSE)</f>
        <v>3443939.0529999998</v>
      </c>
      <c r="U132" s="22">
        <f>VLOOKUP($B132,ESTIMATES!$C$18:$BS$290,52,FALSE)</f>
        <v>3509852.73</v>
      </c>
      <c r="V132" s="22">
        <f>VLOOKUP($B132,ESTIMATES!$C$18:$BS$290,53,FALSE)</f>
        <v>3575973.8620000002</v>
      </c>
      <c r="W132" s="22">
        <f>VLOOKUP($B132,ESTIMATES!$C$18:$BS$290,54,FALSE)</f>
        <v>3642371.4160000002</v>
      </c>
      <c r="X132" s="22">
        <f>VLOOKUP($B132,ESTIMATES!$C$18:$BS$290,55,FALSE)</f>
        <v>3709070.0970000001</v>
      </c>
      <c r="Y132" s="22">
        <f>VLOOKUP($B132,ESTIMATES!$C$18:$BS$290,56,FALSE)</f>
        <v>3776100.926</v>
      </c>
      <c r="Z132" s="22">
        <f>VLOOKUP($B132,ESTIMATES!$C$18:$BS$290,57,FALSE)</f>
        <v>3843549.2889999999</v>
      </c>
      <c r="AA132" s="22">
        <f>VLOOKUP($B132,ESTIMATES!$C$18:$BS$290,58,FALSE)</f>
        <v>3911515.0329999998</v>
      </c>
      <c r="AB132" s="22">
        <f>VLOOKUP($B132,ESTIMATES!$C$18:$BS$290,59,FALSE)</f>
        <v>3980077.1570000001</v>
      </c>
      <c r="AC132" s="22">
        <f>VLOOKUP($B132,ESTIMATES!$C$18:$BS$290,60,FALSE)</f>
        <v>4049235.0860000001</v>
      </c>
      <c r="AD132" s="22">
        <f>VLOOKUP($B132,ESTIMATES!$C$18:$BS$290,61,FALSE)</f>
        <v>4118990.8450000002</v>
      </c>
      <c r="AE132" s="22">
        <f>VLOOKUP($B132,ESTIMATES!$C$18:$BS$290,62,FALSE)</f>
        <v>4189420.6630000002</v>
      </c>
      <c r="AF132" s="22">
        <f>VLOOKUP($B132,ESTIMATES!$C$18:$BS$290,63,FALSE)</f>
        <v>4260613.466</v>
      </c>
      <c r="AG132" s="22">
        <f>VLOOKUP($B132,ESTIMATES!$C$18:$BS$290,64,FALSE)</f>
        <v>4332606.9550000001</v>
      </c>
      <c r="AH132" s="22">
        <f>VLOOKUP($B132,ESTIMATES!$C$18:$BS$290,65,FALSE)</f>
        <v>4405430.2889999999</v>
      </c>
      <c r="AI132" s="22">
        <f>VLOOKUP($B132,ESTIMATES!$C$18:$BS$290,66,FALSE)</f>
        <v>4478990.9179999996</v>
      </c>
      <c r="AJ132" s="22">
        <f>VLOOKUP($B132,ESTIMATES!$C$18:$BS$290,67,FALSE)</f>
        <v>4553048.983</v>
      </c>
      <c r="AK132" s="22">
        <f>VLOOKUP($B132,ESTIMATES!$C$18:$BS$290,68,FALSE)</f>
        <v>4627282.13</v>
      </c>
      <c r="AL132" s="22">
        <f>VLOOKUP($B132,ESTIMATES!$C$18:$BS$290,69,FALSE)</f>
        <v>4701441.3229999999</v>
      </c>
      <c r="AM132">
        <f>VLOOKUP($B132,'MEDIUM VARIANT'!$C$18:$AE$290,5,FALSE)</f>
        <v>4775416.0369999995</v>
      </c>
      <c r="AN132">
        <f>VLOOKUP($B132,'MEDIUM VARIANT'!$C$18:$AE$290,6,FALSE)</f>
        <v>4849208.3049999997</v>
      </c>
      <c r="AO132">
        <f>VLOOKUP($B132,'MEDIUM VARIANT'!$C$18:$AE$290,7,FALSE)</f>
        <v>4922818.3260000004</v>
      </c>
      <c r="AP132">
        <f>VLOOKUP($B132,'MEDIUM VARIANT'!$C$18:$AE$290,8,FALSE)</f>
        <v>4996288.5959999999</v>
      </c>
      <c r="AQ132">
        <f>VLOOKUP($B132,'MEDIUM VARIANT'!$C$18:$AE$290,9,FALSE)</f>
        <v>5069639.7649999997</v>
      </c>
      <c r="AR132">
        <f>VLOOKUP($B132,'MEDIUM VARIANT'!$C$18:$AE$290,10,FALSE)</f>
        <v>5142838.5760000004</v>
      </c>
      <c r="AS132">
        <f>VLOOKUP($B132,'MEDIUM VARIANT'!$C$18:$AE$290,11,FALSE)</f>
        <v>5215818.7130000005</v>
      </c>
      <c r="AT132">
        <f>VLOOKUP($B132,'MEDIUM VARIANT'!$C$18:$AE$290,12,FALSE)</f>
        <v>5288533.4460000005</v>
      </c>
      <c r="AU132">
        <f>VLOOKUP($B132,'MEDIUM VARIANT'!$C$18:$AE$290,13,FALSE)</f>
        <v>5360930.25</v>
      </c>
      <c r="AV132">
        <f>VLOOKUP($B132,'MEDIUM VARIANT'!$C$18:$AE$290,14,FALSE)</f>
        <v>5432967.091</v>
      </c>
      <c r="AW132">
        <f>VLOOKUP($B132,'MEDIUM VARIANT'!$C$18:$AE$290,15,FALSE)</f>
        <v>5504610.1380000003</v>
      </c>
      <c r="AX132">
        <f>VLOOKUP($B132,'MEDIUM VARIANT'!$C$18:$AE$290,16,FALSE)</f>
        <v>5575845.9819999998</v>
      </c>
      <c r="AY132">
        <f>VLOOKUP($B132,'MEDIUM VARIANT'!$C$18:$AE$290,17,FALSE)</f>
        <v>5646679.3909999998</v>
      </c>
      <c r="AZ132">
        <f>VLOOKUP($B132,'MEDIUM VARIANT'!$C$18:$AE$290,18,FALSE)</f>
        <v>5717127.0109999999</v>
      </c>
      <c r="BA132">
        <f>VLOOKUP($B132,'MEDIUM VARIANT'!$C$18:$AE$290,19,FALSE)</f>
        <v>5787196.4129999997</v>
      </c>
      <c r="BB132">
        <f>VLOOKUP($B132,'MEDIUM VARIANT'!$C$18:$AE$290,20,FALSE)</f>
        <v>5856875.9630000005</v>
      </c>
      <c r="BC132">
        <f>VLOOKUP($B132,'MEDIUM VARIANT'!$C$18:$AE$290,21,FALSE)</f>
        <v>5926139.5089999996</v>
      </c>
      <c r="BD132">
        <f>VLOOKUP($B132,'MEDIUM VARIANT'!$C$18:$AE$290,22,FALSE)</f>
        <v>5994963.3600000003</v>
      </c>
      <c r="BE132">
        <f>VLOOKUP($B132,'MEDIUM VARIANT'!$C$18:$AE$290,23,FALSE)</f>
        <v>6063319.409</v>
      </c>
      <c r="BF132">
        <f>VLOOKUP($B132,'MEDIUM VARIANT'!$C$18:$AE$290,24,FALSE)</f>
        <v>6131182.3360000001</v>
      </c>
      <c r="BG132">
        <f>VLOOKUP($B132,'MEDIUM VARIANT'!$C$18:$AE$290,25,FALSE)</f>
        <v>6198530.5369999995</v>
      </c>
      <c r="BH132">
        <f>VLOOKUP($B132,'MEDIUM VARIANT'!$C$18:$AE$290,26,FALSE)</f>
        <v>6265349.1880000001</v>
      </c>
      <c r="BI132">
        <f>VLOOKUP($B132,'MEDIUM VARIANT'!$C$18:$AE$290,27,FALSE)</f>
        <v>6331627.0930000003</v>
      </c>
      <c r="BJ132">
        <f>VLOOKUP($B132,'MEDIUM VARIANT'!$C$18:$AE$290,28,FALSE)</f>
        <v>6397355.7709999997</v>
      </c>
      <c r="BK132">
        <f>VLOOKUP($B132,'MEDIUM VARIANT'!$C$18:$AE$290,29,FALSE)</f>
        <v>6462522.4029999999</v>
      </c>
      <c r="BL132">
        <f>VLOOKUP($B132,'MEDIUM VARIANT'!$C$18:$AE$290,29,FALSE)</f>
        <v>6462522.4029999999</v>
      </c>
      <c r="BM132">
        <f>VLOOKUP($B132,'MEDIUM VARIANT'!$C$18:$AE$290,29,FALSE)</f>
        <v>6462522.4029999999</v>
      </c>
      <c r="BN132">
        <f>VLOOKUP($B132,'MEDIUM VARIANT'!$C$18:$AE$290,29,FALSE)</f>
        <v>6462522.4029999999</v>
      </c>
      <c r="BO132">
        <f>VLOOKUP($B132,'MEDIUM VARIANT'!$C$18:$AE$290,29,FALSE)</f>
        <v>6462522.4029999999</v>
      </c>
      <c r="BP132">
        <f>VLOOKUP($B132,'MEDIUM VARIANT'!$C$18:$AE$290,29,FALSE)</f>
        <v>6462522.4029999999</v>
      </c>
      <c r="BQ132">
        <f>VLOOKUP($B132,'MEDIUM VARIANT'!$C$18:$AE$290,29,FALSE)</f>
        <v>6462522.4029999999</v>
      </c>
      <c r="BR132">
        <f>VLOOKUP($B132,'MEDIUM VARIANT'!$C$18:$AE$290,29,FALSE)</f>
        <v>6462522.4029999999</v>
      </c>
      <c r="BS132">
        <f>VLOOKUP($B132,'MEDIUM VARIANT'!$C$18:$AE$290,29,FALSE)</f>
        <v>6462522.4029999999</v>
      </c>
      <c r="BT132">
        <f>VLOOKUP($B132,'MEDIUM VARIANT'!$C$18:$AE$290,29,FALSE)</f>
        <v>6462522.4029999999</v>
      </c>
      <c r="BU132">
        <f>VLOOKUP($B132,'MEDIUM VARIANT'!$C$18:$AE$290,29,FALSE)</f>
        <v>6462522.4029999999</v>
      </c>
    </row>
    <row r="133" spans="1:73" ht="11.4" hidden="1" x14ac:dyDescent="0.2">
      <c r="A133" t="str">
        <f>VLOOKUP(B133,Codes_ISO!A$2:C$270,3,FALSE)</f>
        <v/>
      </c>
      <c r="B133" s="3" t="s">
        <v>72</v>
      </c>
      <c r="C133" s="22">
        <f>VLOOKUP($B133,ESTIMATES!$C$18:$BS$290,34,FALSE)</f>
        <v>2980888.16</v>
      </c>
      <c r="D133" s="22">
        <f>VLOOKUP($B133,ESTIMATES!$C$18:$BS$290,35,FALSE)</f>
        <v>3043705.6060000001</v>
      </c>
      <c r="E133" s="22">
        <f>VLOOKUP($B133,ESTIMATES!$C$18:$BS$290,36,FALSE)</f>
        <v>3107846.0610000002</v>
      </c>
      <c r="F133" s="22">
        <f>VLOOKUP($B133,ESTIMATES!$C$18:$BS$290,37,FALSE)</f>
        <v>3173559.2370000002</v>
      </c>
      <c r="G133" s="22">
        <f>VLOOKUP($B133,ESTIMATES!$C$18:$BS$290,38,FALSE)</f>
        <v>3241119.341</v>
      </c>
      <c r="H133" s="22">
        <f>VLOOKUP($B133,ESTIMATES!$C$18:$BS$290,39,FALSE)</f>
        <v>3310605.7919999999</v>
      </c>
      <c r="I133" s="22">
        <f>VLOOKUP($B133,ESTIMATES!$C$18:$BS$290,40,FALSE)</f>
        <v>3382204.0690000001</v>
      </c>
      <c r="J133" s="22">
        <f>VLOOKUP($B133,ESTIMATES!$C$18:$BS$290,41,FALSE)</f>
        <v>3455544.196</v>
      </c>
      <c r="K133" s="22">
        <f>VLOOKUP($B133,ESTIMATES!$C$18:$BS$290,42,FALSE)</f>
        <v>3529453.5380000002</v>
      </c>
      <c r="L133" s="22">
        <f>VLOOKUP($B133,ESTIMATES!$C$18:$BS$290,43,FALSE)</f>
        <v>3602361.5830000001</v>
      </c>
      <c r="M133" s="22">
        <f>VLOOKUP($B133,ESTIMATES!$C$18:$BS$290,44,FALSE)</f>
        <v>3673116.693</v>
      </c>
      <c r="N133" s="22">
        <f>VLOOKUP($B133,ESTIMATES!$C$18:$BS$290,45,FALSE)</f>
        <v>3741283.8309999998</v>
      </c>
      <c r="O133" s="22">
        <f>VLOOKUP($B133,ESTIMATES!$C$18:$BS$290,46,FALSE)</f>
        <v>3807087.5359999998</v>
      </c>
      <c r="P133" s="22">
        <f>VLOOKUP($B133,ESTIMATES!$C$18:$BS$290,47,FALSE)</f>
        <v>3870861.3960000002</v>
      </c>
      <c r="Q133" s="22">
        <f>VLOOKUP($B133,ESTIMATES!$C$18:$BS$290,48,FALSE)</f>
        <v>3933222.375</v>
      </c>
      <c r="R133" s="22">
        <f>VLOOKUP($B133,ESTIMATES!$C$18:$BS$290,49,FALSE)</f>
        <v>3994652.77</v>
      </c>
      <c r="S133" s="22">
        <f>VLOOKUP($B133,ESTIMATES!$C$18:$BS$290,50,FALSE)</f>
        <v>4055212.6179999998</v>
      </c>
      <c r="T133" s="22">
        <f>VLOOKUP($B133,ESTIMATES!$C$18:$BS$290,51,FALSE)</f>
        <v>4114810.5210000002</v>
      </c>
      <c r="U133" s="22">
        <f>VLOOKUP($B133,ESTIMATES!$C$18:$BS$290,52,FALSE)</f>
        <v>4173626.4569999999</v>
      </c>
      <c r="V133" s="22">
        <f>VLOOKUP($B133,ESTIMATES!$C$18:$BS$290,53,FALSE)</f>
        <v>4231861.1900000004</v>
      </c>
      <c r="W133" s="22">
        <f>VLOOKUP($B133,ESTIMATES!$C$18:$BS$290,54,FALSE)</f>
        <v>4289697.4910000004</v>
      </c>
      <c r="X133" s="22">
        <f>VLOOKUP($B133,ESTIMATES!$C$18:$BS$290,55,FALSE)</f>
        <v>4347221.1890000002</v>
      </c>
      <c r="Y133" s="22">
        <f>VLOOKUP($B133,ESTIMATES!$C$18:$BS$290,56,FALSE)</f>
        <v>4404538.4879999999</v>
      </c>
      <c r="Z133" s="22">
        <f>VLOOKUP($B133,ESTIMATES!$C$18:$BS$290,57,FALSE)</f>
        <v>4461869.3640000001</v>
      </c>
      <c r="AA133" s="22">
        <f>VLOOKUP($B133,ESTIMATES!$C$18:$BS$290,58,FALSE)</f>
        <v>4519462.352</v>
      </c>
      <c r="AB133" s="22">
        <f>VLOOKUP($B133,ESTIMATES!$C$18:$BS$290,59,FALSE)</f>
        <v>4577495.7810000004</v>
      </c>
      <c r="AC133" s="22">
        <f>VLOOKUP($B133,ESTIMATES!$C$18:$BS$290,60,FALSE)</f>
        <v>4636034.3880000003</v>
      </c>
      <c r="AD133" s="22">
        <f>VLOOKUP($B133,ESTIMATES!$C$18:$BS$290,61,FALSE)</f>
        <v>4695048.443</v>
      </c>
      <c r="AE133" s="22">
        <f>VLOOKUP($B133,ESTIMATES!$C$18:$BS$290,62,FALSE)</f>
        <v>4754488.09</v>
      </c>
      <c r="AF133" s="22">
        <f>VLOOKUP($B133,ESTIMATES!$C$18:$BS$290,63,FALSE)</f>
        <v>4814253.8770000003</v>
      </c>
      <c r="AG133" s="22">
        <f>VLOOKUP($B133,ESTIMATES!$C$18:$BS$290,64,FALSE)</f>
        <v>4874234.6909999996</v>
      </c>
      <c r="AH133" s="22">
        <f>VLOOKUP($B133,ESTIMATES!$C$18:$BS$290,65,FALSE)</f>
        <v>4934412.7110000001</v>
      </c>
      <c r="AI133" s="22">
        <f>VLOOKUP($B133,ESTIMATES!$C$18:$BS$290,66,FALSE)</f>
        <v>4994698.8899999997</v>
      </c>
      <c r="AJ133" s="22">
        <f>VLOOKUP($B133,ESTIMATES!$C$18:$BS$290,67,FALSE)</f>
        <v>5054812.4689999996</v>
      </c>
      <c r="AK133" s="22">
        <f>VLOOKUP($B133,ESTIMATES!$C$18:$BS$290,68,FALSE)</f>
        <v>5114397.193</v>
      </c>
      <c r="AL133" s="22">
        <f>VLOOKUP($B133,ESTIMATES!$C$18:$BS$290,69,FALSE)</f>
        <v>5173171.1660000002</v>
      </c>
      <c r="AM133">
        <f>VLOOKUP($B133,'MEDIUM VARIANT'!$C$18:$AE$290,5,FALSE)</f>
        <v>5231000.193</v>
      </c>
      <c r="AN133">
        <f>VLOOKUP($B133,'MEDIUM VARIANT'!$C$18:$AE$290,6,FALSE)</f>
        <v>5287853.6509999996</v>
      </c>
      <c r="AO133">
        <f>VLOOKUP($B133,'MEDIUM VARIANT'!$C$18:$AE$290,7,FALSE)</f>
        <v>5343682.9139999999</v>
      </c>
      <c r="AP133">
        <f>VLOOKUP($B133,'MEDIUM VARIANT'!$C$18:$AE$290,8,FALSE)</f>
        <v>5398477.0549999997</v>
      </c>
      <c r="AQ133">
        <f>VLOOKUP($B133,'MEDIUM VARIANT'!$C$18:$AE$290,9,FALSE)</f>
        <v>5452221.1859999998</v>
      </c>
      <c r="AR133">
        <f>VLOOKUP($B133,'MEDIUM VARIANT'!$C$18:$AE$290,10,FALSE)</f>
        <v>5504861.085</v>
      </c>
      <c r="AS133">
        <f>VLOOKUP($B133,'MEDIUM VARIANT'!$C$18:$AE$290,11,FALSE)</f>
        <v>5556343.4709999999</v>
      </c>
      <c r="AT133">
        <f>VLOOKUP($B133,'MEDIUM VARIANT'!$C$18:$AE$290,12,FALSE)</f>
        <v>5606665.1500000004</v>
      </c>
      <c r="AU133">
        <f>VLOOKUP($B133,'MEDIUM VARIANT'!$C$18:$AE$290,13,FALSE)</f>
        <v>5655839.2690000003</v>
      </c>
      <c r="AV133">
        <f>VLOOKUP($B133,'MEDIUM VARIANT'!$C$18:$AE$290,14,FALSE)</f>
        <v>5703877.3399999999</v>
      </c>
      <c r="AW133">
        <f>VLOOKUP($B133,'MEDIUM VARIANT'!$C$18:$AE$290,15,FALSE)</f>
        <v>5750766.9289999995</v>
      </c>
      <c r="AX133">
        <f>VLOOKUP($B133,'MEDIUM VARIANT'!$C$18:$AE$290,16,FALSE)</f>
        <v>5796500.7889999999</v>
      </c>
      <c r="AY133">
        <f>VLOOKUP($B133,'MEDIUM VARIANT'!$C$18:$AE$290,17,FALSE)</f>
        <v>5841105.2570000002</v>
      </c>
      <c r="AZ133">
        <f>VLOOKUP($B133,'MEDIUM VARIANT'!$C$18:$AE$290,18,FALSE)</f>
        <v>5884617.4519999996</v>
      </c>
      <c r="BA133">
        <f>VLOOKUP($B133,'MEDIUM VARIANT'!$C$18:$AE$290,19,FALSE)</f>
        <v>5927066.3909999998</v>
      </c>
      <c r="BB133">
        <f>VLOOKUP($B133,'MEDIUM VARIANT'!$C$18:$AE$290,20,FALSE)</f>
        <v>5968463.4220000003</v>
      </c>
      <c r="BC133">
        <f>VLOOKUP($B133,'MEDIUM VARIANT'!$C$18:$AE$290,21,FALSE)</f>
        <v>6008807.0549999997</v>
      </c>
      <c r="BD133">
        <f>VLOOKUP($B133,'MEDIUM VARIANT'!$C$18:$AE$290,22,FALSE)</f>
        <v>6048098.7680000002</v>
      </c>
      <c r="BE133">
        <f>VLOOKUP($B133,'MEDIUM VARIANT'!$C$18:$AE$290,23,FALSE)</f>
        <v>6086336.4119999995</v>
      </c>
      <c r="BF133">
        <f>VLOOKUP($B133,'MEDIUM VARIANT'!$C$18:$AE$290,24,FALSE)</f>
        <v>6123519.7419999996</v>
      </c>
      <c r="BG133">
        <f>VLOOKUP($B133,'MEDIUM VARIANT'!$C$18:$AE$290,25,FALSE)</f>
        <v>6159648.9110000003</v>
      </c>
      <c r="BH133">
        <f>VLOOKUP($B133,'MEDIUM VARIANT'!$C$18:$AE$290,26,FALSE)</f>
        <v>6194731.3909999998</v>
      </c>
      <c r="BI133">
        <f>VLOOKUP($B133,'MEDIUM VARIANT'!$C$18:$AE$290,27,FALSE)</f>
        <v>6228782.21</v>
      </c>
      <c r="BJ133">
        <f>VLOOKUP($B133,'MEDIUM VARIANT'!$C$18:$AE$290,28,FALSE)</f>
        <v>6261820.0609999998</v>
      </c>
      <c r="BK133">
        <f>VLOOKUP($B133,'MEDIUM VARIANT'!$C$18:$AE$290,29,FALSE)</f>
        <v>6293856.7819999997</v>
      </c>
      <c r="BL133">
        <f>VLOOKUP($B133,'MEDIUM VARIANT'!$C$18:$AE$290,29,FALSE)</f>
        <v>6293856.7819999997</v>
      </c>
      <c r="BM133">
        <f>VLOOKUP($B133,'MEDIUM VARIANT'!$C$18:$AE$290,29,FALSE)</f>
        <v>6293856.7819999997</v>
      </c>
      <c r="BN133">
        <f>VLOOKUP($B133,'MEDIUM VARIANT'!$C$18:$AE$290,29,FALSE)</f>
        <v>6293856.7819999997</v>
      </c>
      <c r="BO133">
        <f>VLOOKUP($B133,'MEDIUM VARIANT'!$C$18:$AE$290,29,FALSE)</f>
        <v>6293856.7819999997</v>
      </c>
      <c r="BP133">
        <f>VLOOKUP($B133,'MEDIUM VARIANT'!$C$18:$AE$290,29,FALSE)</f>
        <v>6293856.7819999997</v>
      </c>
      <c r="BQ133">
        <f>VLOOKUP($B133,'MEDIUM VARIANT'!$C$18:$AE$290,29,FALSE)</f>
        <v>6293856.7819999997</v>
      </c>
      <c r="BR133">
        <f>VLOOKUP($B133,'MEDIUM VARIANT'!$C$18:$AE$290,29,FALSE)</f>
        <v>6293856.7819999997</v>
      </c>
      <c r="BS133">
        <f>VLOOKUP($B133,'MEDIUM VARIANT'!$C$18:$AE$290,29,FALSE)</f>
        <v>6293856.7819999997</v>
      </c>
      <c r="BT133">
        <f>VLOOKUP($B133,'MEDIUM VARIANT'!$C$18:$AE$290,29,FALSE)</f>
        <v>6293856.7819999997</v>
      </c>
      <c r="BU133">
        <f>VLOOKUP($B133,'MEDIUM VARIANT'!$C$18:$AE$290,29,FALSE)</f>
        <v>6293856.7819999997</v>
      </c>
    </row>
    <row r="134" spans="1:73" ht="11.4" x14ac:dyDescent="0.2">
      <c r="A134" t="str">
        <f>VLOOKUP(B134,Codes_ISO!A$2:C$270,3,FALSE)</f>
        <v>LR</v>
      </c>
      <c r="B134" s="3" t="s">
        <v>131</v>
      </c>
      <c r="C134" s="22">
        <f>VLOOKUP($B134,ESTIMATES!$C$18:$BS$290,34,FALSE)</f>
        <v>1888.3140000000001</v>
      </c>
      <c r="D134" s="22">
        <f>VLOOKUP($B134,ESTIMATES!$C$18:$BS$290,35,FALSE)</f>
        <v>1957.4559999999999</v>
      </c>
      <c r="E134" s="22">
        <f>VLOOKUP($B134,ESTIMATES!$C$18:$BS$290,36,FALSE)</f>
        <v>2031.85</v>
      </c>
      <c r="F134" s="22">
        <f>VLOOKUP($B134,ESTIMATES!$C$18:$BS$290,37,FALSE)</f>
        <v>2102.9110000000001</v>
      </c>
      <c r="G134" s="22">
        <f>VLOOKUP($B134,ESTIMATES!$C$18:$BS$290,38,FALSE)</f>
        <v>2159.0889999999999</v>
      </c>
      <c r="H134" s="22">
        <f>VLOOKUP($B134,ESTIMATES!$C$18:$BS$290,39,FALSE)</f>
        <v>2192.5549999999998</v>
      </c>
      <c r="I134" s="22">
        <f>VLOOKUP($B134,ESTIMATES!$C$18:$BS$290,40,FALSE)</f>
        <v>2201.8330000000001</v>
      </c>
      <c r="J134" s="22">
        <f>VLOOKUP($B134,ESTIMATES!$C$18:$BS$290,41,FALSE)</f>
        <v>2191.0230000000001</v>
      </c>
      <c r="K134" s="22">
        <f>VLOOKUP($B134,ESTIMATES!$C$18:$BS$290,42,FALSE)</f>
        <v>2165.09</v>
      </c>
      <c r="L134" s="22">
        <f>VLOOKUP($B134,ESTIMATES!$C$18:$BS$290,43,FALSE)</f>
        <v>2131.5250000000001</v>
      </c>
      <c r="M134" s="22">
        <f>VLOOKUP($B134,ESTIMATES!$C$18:$BS$290,44,FALSE)</f>
        <v>2097.232</v>
      </c>
      <c r="N134" s="22">
        <f>VLOOKUP($B134,ESTIMATES!$C$18:$BS$290,45,FALSE)</f>
        <v>2060.2669999999998</v>
      </c>
      <c r="O134" s="22">
        <f>VLOOKUP($B134,ESTIMATES!$C$18:$BS$290,46,FALSE)</f>
        <v>2022.729</v>
      </c>
      <c r="P134" s="22">
        <f>VLOOKUP($B134,ESTIMATES!$C$18:$BS$290,47,FALSE)</f>
        <v>2000.248</v>
      </c>
      <c r="Q134" s="22">
        <f>VLOOKUP($B134,ESTIMATES!$C$18:$BS$290,48,FALSE)</f>
        <v>2012.885</v>
      </c>
      <c r="R134" s="22">
        <f>VLOOKUP($B134,ESTIMATES!$C$18:$BS$290,49,FALSE)</f>
        <v>2073.482</v>
      </c>
      <c r="S134" s="22">
        <f>VLOOKUP($B134,ESTIMATES!$C$18:$BS$290,50,FALSE)</f>
        <v>2191.1790000000001</v>
      </c>
      <c r="T134" s="22">
        <f>VLOOKUP($B134,ESTIMATES!$C$18:$BS$290,51,FALSE)</f>
        <v>2358.4690000000001</v>
      </c>
      <c r="U134" s="22">
        <f>VLOOKUP($B134,ESTIMATES!$C$18:$BS$290,52,FALSE)</f>
        <v>2551.0619999999999</v>
      </c>
      <c r="V134" s="22">
        <f>VLOOKUP($B134,ESTIMATES!$C$18:$BS$290,53,FALSE)</f>
        <v>2734.518</v>
      </c>
      <c r="W134" s="22">
        <f>VLOOKUP($B134,ESTIMATES!$C$18:$BS$290,54,FALSE)</f>
        <v>2884.5219999999999</v>
      </c>
      <c r="X134" s="22">
        <f>VLOOKUP($B134,ESTIMATES!$C$18:$BS$290,55,FALSE)</f>
        <v>2991.1320000000001</v>
      </c>
      <c r="Y134" s="22">
        <f>VLOOKUP($B134,ESTIMATES!$C$18:$BS$290,56,FALSE)</f>
        <v>3062.8629999999998</v>
      </c>
      <c r="Z134" s="22">
        <f>VLOOKUP($B134,ESTIMATES!$C$18:$BS$290,57,FALSE)</f>
        <v>3116.2330000000002</v>
      </c>
      <c r="AA134" s="22">
        <f>VLOOKUP($B134,ESTIMATES!$C$18:$BS$290,58,FALSE)</f>
        <v>3176.4140000000002</v>
      </c>
      <c r="AB134" s="22">
        <f>VLOOKUP($B134,ESTIMATES!$C$18:$BS$290,59,FALSE)</f>
        <v>3261.23</v>
      </c>
      <c r="AC134" s="22">
        <f>VLOOKUP($B134,ESTIMATES!$C$18:$BS$290,60,FALSE)</f>
        <v>3375.8380000000002</v>
      </c>
      <c r="AD134" s="22">
        <f>VLOOKUP($B134,ESTIMATES!$C$18:$BS$290,61,FALSE)</f>
        <v>3512.9319999999998</v>
      </c>
      <c r="AE134" s="22">
        <f>VLOOKUP($B134,ESTIMATES!$C$18:$BS$290,62,FALSE)</f>
        <v>3662.9929999999999</v>
      </c>
      <c r="AF134" s="22">
        <f>VLOOKUP($B134,ESTIMATES!$C$18:$BS$290,63,FALSE)</f>
        <v>3811.5279999999998</v>
      </c>
      <c r="AG134" s="22">
        <f>VLOOKUP($B134,ESTIMATES!$C$18:$BS$290,64,FALSE)</f>
        <v>3948.125</v>
      </c>
      <c r="AH134" s="22">
        <f>VLOOKUP($B134,ESTIMATES!$C$18:$BS$290,65,FALSE)</f>
        <v>4070.1669999999999</v>
      </c>
      <c r="AI134" s="22">
        <f>VLOOKUP($B134,ESTIMATES!$C$18:$BS$290,66,FALSE)</f>
        <v>4181.5630000000001</v>
      </c>
      <c r="AJ134" s="22">
        <f>VLOOKUP($B134,ESTIMATES!$C$18:$BS$290,67,FALSE)</f>
        <v>4286.2910000000002</v>
      </c>
      <c r="AK134" s="22">
        <f>VLOOKUP($B134,ESTIMATES!$C$18:$BS$290,68,FALSE)</f>
        <v>4390.7370000000001</v>
      </c>
      <c r="AL134" s="22">
        <f>VLOOKUP($B134,ESTIMATES!$C$18:$BS$290,69,FALSE)</f>
        <v>4499.6210000000001</v>
      </c>
      <c r="AM134">
        <f>VLOOKUP($B134,'MEDIUM VARIANT'!$C$18:$AE$290,5,FALSE)</f>
        <v>4613.8230000000003</v>
      </c>
      <c r="AN134">
        <f>VLOOKUP($B134,'MEDIUM VARIANT'!$C$18:$AE$290,6,FALSE)</f>
        <v>4731.9059999999999</v>
      </c>
      <c r="AO134">
        <f>VLOOKUP($B134,'MEDIUM VARIANT'!$C$18:$AE$290,7,FALSE)</f>
        <v>4853.5159999999996</v>
      </c>
      <c r="AP134">
        <f>VLOOKUP($B134,'MEDIUM VARIANT'!$C$18:$AE$290,8,FALSE)</f>
        <v>4977.72</v>
      </c>
      <c r="AQ134">
        <f>VLOOKUP($B134,'MEDIUM VARIANT'!$C$18:$AE$290,9,FALSE)</f>
        <v>5103.8530000000001</v>
      </c>
      <c r="AR134">
        <f>VLOOKUP($B134,'MEDIUM VARIANT'!$C$18:$AE$290,10,FALSE)</f>
        <v>5232.0820000000003</v>
      </c>
      <c r="AS134">
        <f>VLOOKUP($B134,'MEDIUM VARIANT'!$C$18:$AE$290,11,FALSE)</f>
        <v>5362.8630000000003</v>
      </c>
      <c r="AT134">
        <f>VLOOKUP($B134,'MEDIUM VARIANT'!$C$18:$AE$290,12,FALSE)</f>
        <v>5496.1769999999997</v>
      </c>
      <c r="AU134">
        <f>VLOOKUP($B134,'MEDIUM VARIANT'!$C$18:$AE$290,13,FALSE)</f>
        <v>5631.9390000000003</v>
      </c>
      <c r="AV134">
        <f>VLOOKUP($B134,'MEDIUM VARIANT'!$C$18:$AE$290,14,FALSE)</f>
        <v>5770.0959999999995</v>
      </c>
      <c r="AW134">
        <f>VLOOKUP($B134,'MEDIUM VARIANT'!$C$18:$AE$290,15,FALSE)</f>
        <v>5910.6279999999997</v>
      </c>
      <c r="AX134">
        <f>VLOOKUP($B134,'MEDIUM VARIANT'!$C$18:$AE$290,16,FALSE)</f>
        <v>6053.5110000000004</v>
      </c>
      <c r="AY134">
        <f>VLOOKUP($B134,'MEDIUM VARIANT'!$C$18:$AE$290,17,FALSE)</f>
        <v>6198.65</v>
      </c>
      <c r="AZ134">
        <f>VLOOKUP($B134,'MEDIUM VARIANT'!$C$18:$AE$290,18,FALSE)</f>
        <v>6345.9610000000002</v>
      </c>
      <c r="BA134">
        <f>VLOOKUP($B134,'MEDIUM VARIANT'!$C$18:$AE$290,19,FALSE)</f>
        <v>6495.3770000000004</v>
      </c>
      <c r="BB134">
        <f>VLOOKUP($B134,'MEDIUM VARIANT'!$C$18:$AE$290,20,FALSE)</f>
        <v>6646.8130000000001</v>
      </c>
      <c r="BC134">
        <f>VLOOKUP($B134,'MEDIUM VARIANT'!$C$18:$AE$290,21,FALSE)</f>
        <v>6800.2020000000002</v>
      </c>
      <c r="BD134">
        <f>VLOOKUP($B134,'MEDIUM VARIANT'!$C$18:$AE$290,22,FALSE)</f>
        <v>6955.4759999999997</v>
      </c>
      <c r="BE134">
        <f>VLOOKUP($B134,'MEDIUM VARIANT'!$C$18:$AE$290,23,FALSE)</f>
        <v>7112.5320000000002</v>
      </c>
      <c r="BF134">
        <f>VLOOKUP($B134,'MEDIUM VARIANT'!$C$18:$AE$290,24,FALSE)</f>
        <v>7271.2610000000004</v>
      </c>
      <c r="BG134">
        <f>VLOOKUP($B134,'MEDIUM VARIANT'!$C$18:$AE$290,25,FALSE)</f>
        <v>7431.6139999999996</v>
      </c>
      <c r="BH134">
        <f>VLOOKUP($B134,'MEDIUM VARIANT'!$C$18:$AE$290,26,FALSE)</f>
        <v>7593.4989999999998</v>
      </c>
      <c r="BI134">
        <f>VLOOKUP($B134,'MEDIUM VARIANT'!$C$18:$AE$290,27,FALSE)</f>
        <v>7756.8509999999997</v>
      </c>
      <c r="BJ134">
        <f>VLOOKUP($B134,'MEDIUM VARIANT'!$C$18:$AE$290,28,FALSE)</f>
        <v>7921.5780000000004</v>
      </c>
      <c r="BK134">
        <f>VLOOKUP($B134,'MEDIUM VARIANT'!$C$18:$AE$290,29,FALSE)</f>
        <v>8087.6109999999999</v>
      </c>
      <c r="BL134">
        <f>VLOOKUP($B134,'MEDIUM VARIANT'!$C$18:$AE$290,29,FALSE)</f>
        <v>8087.6109999999999</v>
      </c>
      <c r="BM134">
        <f>VLOOKUP($B134,'MEDIUM VARIANT'!$C$18:$AE$290,29,FALSE)</f>
        <v>8087.6109999999999</v>
      </c>
      <c r="BN134">
        <f>VLOOKUP($B134,'MEDIUM VARIANT'!$C$18:$AE$290,29,FALSE)</f>
        <v>8087.6109999999999</v>
      </c>
      <c r="BO134">
        <f>VLOOKUP($B134,'MEDIUM VARIANT'!$C$18:$AE$290,29,FALSE)</f>
        <v>8087.6109999999999</v>
      </c>
      <c r="BP134">
        <f>VLOOKUP($B134,'MEDIUM VARIANT'!$C$18:$AE$290,29,FALSE)</f>
        <v>8087.6109999999999</v>
      </c>
      <c r="BQ134">
        <f>VLOOKUP($B134,'MEDIUM VARIANT'!$C$18:$AE$290,29,FALSE)</f>
        <v>8087.6109999999999</v>
      </c>
      <c r="BR134">
        <f>VLOOKUP($B134,'MEDIUM VARIANT'!$C$18:$AE$290,29,FALSE)</f>
        <v>8087.6109999999999</v>
      </c>
      <c r="BS134">
        <f>VLOOKUP($B134,'MEDIUM VARIANT'!$C$18:$AE$290,29,FALSE)</f>
        <v>8087.6109999999999</v>
      </c>
      <c r="BT134">
        <f>VLOOKUP($B134,'MEDIUM VARIANT'!$C$18:$AE$290,29,FALSE)</f>
        <v>8087.6109999999999</v>
      </c>
      <c r="BU134">
        <f>VLOOKUP($B134,'MEDIUM VARIANT'!$C$18:$AE$290,29,FALSE)</f>
        <v>8087.6109999999999</v>
      </c>
    </row>
    <row r="135" spans="1:73" ht="11.4" x14ac:dyDescent="0.2">
      <c r="A135" t="str">
        <f>VLOOKUP(B135,Codes_ISO!A$2:C$270,3,FALSE)</f>
        <v>LY</v>
      </c>
      <c r="B135" s="3" t="s">
        <v>111</v>
      </c>
      <c r="C135" s="22">
        <f>VLOOKUP($B135,ESTIMATES!$C$18:$BS$290,34,FALSE)</f>
        <v>3219.4659999999999</v>
      </c>
      <c r="D135" s="22">
        <f>VLOOKUP($B135,ESTIMATES!$C$18:$BS$290,35,FALSE)</f>
        <v>3347.7809999999999</v>
      </c>
      <c r="E135" s="22">
        <f>VLOOKUP($B135,ESTIMATES!$C$18:$BS$290,36,FALSE)</f>
        <v>3480.4540000000002</v>
      </c>
      <c r="F135" s="22">
        <f>VLOOKUP($B135,ESTIMATES!$C$18:$BS$290,37,FALSE)</f>
        <v>3614.6889999999999</v>
      </c>
      <c r="G135" s="22">
        <f>VLOOKUP($B135,ESTIMATES!$C$18:$BS$290,38,FALSE)</f>
        <v>3746.7150000000001</v>
      </c>
      <c r="H135" s="22">
        <f>VLOOKUP($B135,ESTIMATES!$C$18:$BS$290,39,FALSE)</f>
        <v>3873.7809999999999</v>
      </c>
      <c r="I135" s="22">
        <f>VLOOKUP($B135,ESTIMATES!$C$18:$BS$290,40,FALSE)</f>
        <v>3994.5909999999999</v>
      </c>
      <c r="J135" s="22">
        <f>VLOOKUP($B135,ESTIMATES!$C$18:$BS$290,41,FALSE)</f>
        <v>4109.7030000000004</v>
      </c>
      <c r="K135" s="22">
        <f>VLOOKUP($B135,ESTIMATES!$C$18:$BS$290,42,FALSE)</f>
        <v>4220.4179999999997</v>
      </c>
      <c r="L135" s="22">
        <f>VLOOKUP($B135,ESTIMATES!$C$18:$BS$290,43,FALSE)</f>
        <v>4328.9139999999998</v>
      </c>
      <c r="M135" s="22">
        <f>VLOOKUP($B135,ESTIMATES!$C$18:$BS$290,44,FALSE)</f>
        <v>4436.6610000000001</v>
      </c>
      <c r="N135" s="22">
        <f>VLOOKUP($B135,ESTIMATES!$C$18:$BS$290,45,FALSE)</f>
        <v>4544.2929999999997</v>
      </c>
      <c r="O135" s="22">
        <f>VLOOKUP($B135,ESTIMATES!$C$18:$BS$290,46,FALSE)</f>
        <v>4651.0039999999999</v>
      </c>
      <c r="P135" s="22">
        <f>VLOOKUP($B135,ESTIMATES!$C$18:$BS$290,47,FALSE)</f>
        <v>4755.2889999999998</v>
      </c>
      <c r="Q135" s="22">
        <f>VLOOKUP($B135,ESTIMATES!$C$18:$BS$290,48,FALSE)</f>
        <v>4855.0029999999997</v>
      </c>
      <c r="R135" s="22">
        <f>VLOOKUP($B135,ESTIMATES!$C$18:$BS$290,49,FALSE)</f>
        <v>4948.7979999999998</v>
      </c>
      <c r="S135" s="22">
        <f>VLOOKUP($B135,ESTIMATES!$C$18:$BS$290,50,FALSE)</f>
        <v>5035.884</v>
      </c>
      <c r="T135" s="22">
        <f>VLOOKUP($B135,ESTIMATES!$C$18:$BS$290,51,FALSE)</f>
        <v>5117.2690000000002</v>
      </c>
      <c r="U135" s="22">
        <f>VLOOKUP($B135,ESTIMATES!$C$18:$BS$290,52,FALSE)</f>
        <v>5195.5020000000004</v>
      </c>
      <c r="V135" s="22">
        <f>VLOOKUP($B135,ESTIMATES!$C$18:$BS$290,53,FALSE)</f>
        <v>5274.1629999999996</v>
      </c>
      <c r="W135" s="22">
        <f>VLOOKUP($B135,ESTIMATES!$C$18:$BS$290,54,FALSE)</f>
        <v>5355.7510000000002</v>
      </c>
      <c r="X135" s="22">
        <f>VLOOKUP($B135,ESTIMATES!$C$18:$BS$290,55,FALSE)</f>
        <v>5440.5659999999998</v>
      </c>
      <c r="Y135" s="22">
        <f>VLOOKUP($B135,ESTIMATES!$C$18:$BS$290,56,FALSE)</f>
        <v>5527.5150000000003</v>
      </c>
      <c r="Z135" s="22">
        <f>VLOOKUP($B135,ESTIMATES!$C$18:$BS$290,57,FALSE)</f>
        <v>5615.9520000000002</v>
      </c>
      <c r="AA135" s="22">
        <f>VLOOKUP($B135,ESTIMATES!$C$18:$BS$290,58,FALSE)</f>
        <v>5704.759</v>
      </c>
      <c r="AB135" s="22">
        <f>VLOOKUP($B135,ESTIMATES!$C$18:$BS$290,59,FALSE)</f>
        <v>5792.6880000000001</v>
      </c>
      <c r="AC135" s="22">
        <f>VLOOKUP($B135,ESTIMATES!$C$18:$BS$290,60,FALSE)</f>
        <v>5881.4350000000004</v>
      </c>
      <c r="AD135" s="22">
        <f>VLOOKUP($B135,ESTIMATES!$C$18:$BS$290,61,FALSE)</f>
        <v>5970.3620000000001</v>
      </c>
      <c r="AE135" s="22">
        <f>VLOOKUP($B135,ESTIMATES!$C$18:$BS$290,62,FALSE)</f>
        <v>6053.0780000000004</v>
      </c>
      <c r="AF135" s="22">
        <f>VLOOKUP($B135,ESTIMATES!$C$18:$BS$290,63,FALSE)</f>
        <v>6121.0529999999999</v>
      </c>
      <c r="AG135" s="22">
        <f>VLOOKUP($B135,ESTIMATES!$C$18:$BS$290,64,FALSE)</f>
        <v>6169.14</v>
      </c>
      <c r="AH135" s="22">
        <f>VLOOKUP($B135,ESTIMATES!$C$18:$BS$290,65,FALSE)</f>
        <v>6193.5010000000002</v>
      </c>
      <c r="AI135" s="22">
        <f>VLOOKUP($B135,ESTIMATES!$C$18:$BS$290,66,FALSE)</f>
        <v>6198.2579999999998</v>
      </c>
      <c r="AJ135" s="22">
        <f>VLOOKUP($B135,ESTIMATES!$C$18:$BS$290,67,FALSE)</f>
        <v>6195.97</v>
      </c>
      <c r="AK135" s="22">
        <f>VLOOKUP($B135,ESTIMATES!$C$18:$BS$290,68,FALSE)</f>
        <v>6204.1080000000002</v>
      </c>
      <c r="AL135" s="22">
        <f>VLOOKUP($B135,ESTIMATES!$C$18:$BS$290,69,FALSE)</f>
        <v>6234.9549999999999</v>
      </c>
      <c r="AM135">
        <f>VLOOKUP($B135,'MEDIUM VARIANT'!$C$18:$AE$290,5,FALSE)</f>
        <v>6293.2529999999997</v>
      </c>
      <c r="AN135">
        <f>VLOOKUP($B135,'MEDIUM VARIANT'!$C$18:$AE$290,6,FALSE)</f>
        <v>6374.616</v>
      </c>
      <c r="AO135">
        <f>VLOOKUP($B135,'MEDIUM VARIANT'!$C$18:$AE$290,7,FALSE)</f>
        <v>6470.9560000000001</v>
      </c>
      <c r="AP135">
        <f>VLOOKUP($B135,'MEDIUM VARIANT'!$C$18:$AE$290,8,FALSE)</f>
        <v>6569.8639999999996</v>
      </c>
      <c r="AQ135">
        <f>VLOOKUP($B135,'MEDIUM VARIANT'!$C$18:$AE$290,9,FALSE)</f>
        <v>6662.1729999999998</v>
      </c>
      <c r="AR135">
        <f>VLOOKUP($B135,'MEDIUM VARIANT'!$C$18:$AE$290,10,FALSE)</f>
        <v>6745.6729999999998</v>
      </c>
      <c r="AS135">
        <f>VLOOKUP($B135,'MEDIUM VARIANT'!$C$18:$AE$290,11,FALSE)</f>
        <v>6822.8519999999999</v>
      </c>
      <c r="AT135">
        <f>VLOOKUP($B135,'MEDIUM VARIANT'!$C$18:$AE$290,12,FALSE)</f>
        <v>6894.768</v>
      </c>
      <c r="AU135">
        <f>VLOOKUP($B135,'MEDIUM VARIANT'!$C$18:$AE$290,13,FALSE)</f>
        <v>6963.84</v>
      </c>
      <c r="AV135">
        <f>VLOOKUP($B135,'MEDIUM VARIANT'!$C$18:$AE$290,14,FALSE)</f>
        <v>7031.8320000000003</v>
      </c>
      <c r="AW135">
        <f>VLOOKUP($B135,'MEDIUM VARIANT'!$C$18:$AE$290,15,FALSE)</f>
        <v>7098.4759999999997</v>
      </c>
      <c r="AX135">
        <f>VLOOKUP($B135,'MEDIUM VARIANT'!$C$18:$AE$290,16,FALSE)</f>
        <v>7162.7259999999997</v>
      </c>
      <c r="AY135">
        <f>VLOOKUP($B135,'MEDIUM VARIANT'!$C$18:$AE$290,17,FALSE)</f>
        <v>7224.6869999999999</v>
      </c>
      <c r="AZ135">
        <f>VLOOKUP($B135,'MEDIUM VARIANT'!$C$18:$AE$290,18,FALSE)</f>
        <v>7284.5079999999998</v>
      </c>
      <c r="BA135">
        <f>VLOOKUP($B135,'MEDIUM VARIANT'!$C$18:$AE$290,19,FALSE)</f>
        <v>7342.3459999999995</v>
      </c>
      <c r="BB135">
        <f>VLOOKUP($B135,'MEDIUM VARIANT'!$C$18:$AE$290,20,FALSE)</f>
        <v>7398.2129999999997</v>
      </c>
      <c r="BC135">
        <f>VLOOKUP($B135,'MEDIUM VARIANT'!$C$18:$AE$290,21,FALSE)</f>
        <v>7452.1610000000001</v>
      </c>
      <c r="BD135">
        <f>VLOOKUP($B135,'MEDIUM VARIANT'!$C$18:$AE$290,22,FALSE)</f>
        <v>7504.3059999999996</v>
      </c>
      <c r="BE135">
        <f>VLOOKUP($B135,'MEDIUM VARIANT'!$C$18:$AE$290,23,FALSE)</f>
        <v>7554.8010000000004</v>
      </c>
      <c r="BF135">
        <f>VLOOKUP($B135,'MEDIUM VARIANT'!$C$18:$AE$290,24,FALSE)</f>
        <v>7603.7430000000004</v>
      </c>
      <c r="BG135">
        <f>VLOOKUP($B135,'MEDIUM VARIANT'!$C$18:$AE$290,25,FALSE)</f>
        <v>7651.1580000000004</v>
      </c>
      <c r="BH135">
        <f>VLOOKUP($B135,'MEDIUM VARIANT'!$C$18:$AE$290,26,FALSE)</f>
        <v>7697.0330000000004</v>
      </c>
      <c r="BI135">
        <f>VLOOKUP($B135,'MEDIUM VARIANT'!$C$18:$AE$290,27,FALSE)</f>
        <v>7741.3720000000003</v>
      </c>
      <c r="BJ135">
        <f>VLOOKUP($B135,'MEDIUM VARIANT'!$C$18:$AE$290,28,FALSE)</f>
        <v>7784.1170000000002</v>
      </c>
      <c r="BK135">
        <f>VLOOKUP($B135,'MEDIUM VARIANT'!$C$18:$AE$290,29,FALSE)</f>
        <v>7825.2510000000002</v>
      </c>
      <c r="BL135">
        <f>VLOOKUP($B135,'MEDIUM VARIANT'!$C$18:$AE$290,29,FALSE)</f>
        <v>7825.2510000000002</v>
      </c>
      <c r="BM135">
        <f>VLOOKUP($B135,'MEDIUM VARIANT'!$C$18:$AE$290,29,FALSE)</f>
        <v>7825.2510000000002</v>
      </c>
      <c r="BN135">
        <f>VLOOKUP($B135,'MEDIUM VARIANT'!$C$18:$AE$290,29,FALSE)</f>
        <v>7825.2510000000002</v>
      </c>
      <c r="BO135">
        <f>VLOOKUP($B135,'MEDIUM VARIANT'!$C$18:$AE$290,29,FALSE)</f>
        <v>7825.2510000000002</v>
      </c>
      <c r="BP135">
        <f>VLOOKUP($B135,'MEDIUM VARIANT'!$C$18:$AE$290,29,FALSE)</f>
        <v>7825.2510000000002</v>
      </c>
      <c r="BQ135">
        <f>VLOOKUP($B135,'MEDIUM VARIANT'!$C$18:$AE$290,29,FALSE)</f>
        <v>7825.2510000000002</v>
      </c>
      <c r="BR135">
        <f>VLOOKUP($B135,'MEDIUM VARIANT'!$C$18:$AE$290,29,FALSE)</f>
        <v>7825.2510000000002</v>
      </c>
      <c r="BS135">
        <f>VLOOKUP($B135,'MEDIUM VARIANT'!$C$18:$AE$290,29,FALSE)</f>
        <v>7825.2510000000002</v>
      </c>
      <c r="BT135">
        <f>VLOOKUP($B135,'MEDIUM VARIANT'!$C$18:$AE$290,29,FALSE)</f>
        <v>7825.2510000000002</v>
      </c>
      <c r="BU135">
        <f>VLOOKUP($B135,'MEDIUM VARIANT'!$C$18:$AE$290,29,FALSE)</f>
        <v>7825.2510000000002</v>
      </c>
    </row>
    <row r="136" spans="1:73" ht="11.4" hidden="1" x14ac:dyDescent="0.2">
      <c r="A136" t="str">
        <f>VLOOKUP(B136,Codes_ISO!A$2:C$270,3,FALSE)</f>
        <v/>
      </c>
      <c r="B136" s="3" t="s">
        <v>244</v>
      </c>
      <c r="C136" s="22">
        <f>VLOOKUP($B136,ESTIMATES!$C$18:$BS$290,34,FALSE)</f>
        <v>25.866</v>
      </c>
      <c r="D136" s="22">
        <f>VLOOKUP($B136,ESTIMATES!$C$18:$BS$290,35,FALSE)</f>
        <v>26.224</v>
      </c>
      <c r="E136" s="22">
        <f>VLOOKUP($B136,ESTIMATES!$C$18:$BS$290,36,FALSE)</f>
        <v>26.515000000000001</v>
      </c>
      <c r="F136" s="22">
        <f>VLOOKUP($B136,ESTIMATES!$C$18:$BS$290,37,FALSE)</f>
        <v>26.765000000000001</v>
      </c>
      <c r="G136" s="22">
        <f>VLOOKUP($B136,ESTIMATES!$C$18:$BS$290,38,FALSE)</f>
        <v>27.010999999999999</v>
      </c>
      <c r="H136" s="22">
        <f>VLOOKUP($B136,ESTIMATES!$C$18:$BS$290,39,FALSE)</f>
        <v>27.257000000000001</v>
      </c>
      <c r="I136" s="22">
        <f>VLOOKUP($B136,ESTIMATES!$C$18:$BS$290,40,FALSE)</f>
        <v>27.524000000000001</v>
      </c>
      <c r="J136" s="22">
        <f>VLOOKUP($B136,ESTIMATES!$C$18:$BS$290,41,FALSE)</f>
        <v>27.802</v>
      </c>
      <c r="K136" s="22">
        <f>VLOOKUP($B136,ESTIMATES!$C$18:$BS$290,42,FALSE)</f>
        <v>28.094999999999999</v>
      </c>
      <c r="L136" s="22">
        <f>VLOOKUP($B136,ESTIMATES!$C$18:$BS$290,43,FALSE)</f>
        <v>28.407</v>
      </c>
      <c r="M136" s="22">
        <f>VLOOKUP($B136,ESTIMATES!$C$18:$BS$290,44,FALSE)</f>
        <v>28.747</v>
      </c>
      <c r="N136" s="22">
        <f>VLOOKUP($B136,ESTIMATES!$C$18:$BS$290,45,FALSE)</f>
        <v>29.108000000000001</v>
      </c>
      <c r="O136" s="22">
        <f>VLOOKUP($B136,ESTIMATES!$C$18:$BS$290,46,FALSE)</f>
        <v>29.497</v>
      </c>
      <c r="P136" s="22">
        <f>VLOOKUP($B136,ESTIMATES!$C$18:$BS$290,47,FALSE)</f>
        <v>29.919</v>
      </c>
      <c r="Q136" s="22">
        <f>VLOOKUP($B136,ESTIMATES!$C$18:$BS$290,48,FALSE)</f>
        <v>30.364999999999998</v>
      </c>
      <c r="R136" s="22">
        <f>VLOOKUP($B136,ESTIMATES!$C$18:$BS$290,49,FALSE)</f>
        <v>30.832999999999998</v>
      </c>
      <c r="S136" s="22">
        <f>VLOOKUP($B136,ESTIMATES!$C$18:$BS$290,50,FALSE)</f>
        <v>31.324999999999999</v>
      </c>
      <c r="T136" s="22">
        <f>VLOOKUP($B136,ESTIMATES!$C$18:$BS$290,51,FALSE)</f>
        <v>31.838000000000001</v>
      </c>
      <c r="U136" s="22">
        <f>VLOOKUP($B136,ESTIMATES!$C$18:$BS$290,52,FALSE)</f>
        <v>32.354999999999997</v>
      </c>
      <c r="V136" s="22">
        <f>VLOOKUP($B136,ESTIMATES!$C$18:$BS$290,53,FALSE)</f>
        <v>32.841999999999999</v>
      </c>
      <c r="W136" s="22">
        <f>VLOOKUP($B136,ESTIMATES!$C$18:$BS$290,54,FALSE)</f>
        <v>33.286000000000001</v>
      </c>
      <c r="X136" s="22">
        <f>VLOOKUP($B136,ESTIMATES!$C$18:$BS$290,55,FALSE)</f>
        <v>33.670999999999999</v>
      </c>
      <c r="Y136" s="22">
        <f>VLOOKUP($B136,ESTIMATES!$C$18:$BS$290,56,FALSE)</f>
        <v>34.018000000000001</v>
      </c>
      <c r="Z136" s="22">
        <f>VLOOKUP($B136,ESTIMATES!$C$18:$BS$290,57,FALSE)</f>
        <v>34.320999999999998</v>
      </c>
      <c r="AA136" s="22">
        <f>VLOOKUP($B136,ESTIMATES!$C$18:$BS$290,58,FALSE)</f>
        <v>34.595999999999997</v>
      </c>
      <c r="AB136" s="22">
        <f>VLOOKUP($B136,ESTIMATES!$C$18:$BS$290,59,FALSE)</f>
        <v>34.851999999999997</v>
      </c>
      <c r="AC136" s="22">
        <f>VLOOKUP($B136,ESTIMATES!$C$18:$BS$290,60,FALSE)</f>
        <v>35.094999999999999</v>
      </c>
      <c r="AD136" s="22">
        <f>VLOOKUP($B136,ESTIMATES!$C$18:$BS$290,61,FALSE)</f>
        <v>35.322000000000003</v>
      </c>
      <c r="AE136" s="22">
        <f>VLOOKUP($B136,ESTIMATES!$C$18:$BS$290,62,FALSE)</f>
        <v>35.540999999999997</v>
      </c>
      <c r="AF136" s="22">
        <f>VLOOKUP($B136,ESTIMATES!$C$18:$BS$290,63,FALSE)</f>
        <v>35.765999999999998</v>
      </c>
      <c r="AG136" s="22">
        <f>VLOOKUP($B136,ESTIMATES!$C$18:$BS$290,64,FALSE)</f>
        <v>36.003</v>
      </c>
      <c r="AH136" s="22">
        <f>VLOOKUP($B136,ESTIMATES!$C$18:$BS$290,65,FALSE)</f>
        <v>36.264000000000003</v>
      </c>
      <c r="AI136" s="22">
        <f>VLOOKUP($B136,ESTIMATES!$C$18:$BS$290,66,FALSE)</f>
        <v>36.545000000000002</v>
      </c>
      <c r="AJ136" s="22">
        <f>VLOOKUP($B136,ESTIMATES!$C$18:$BS$290,67,FALSE)</f>
        <v>36.834000000000003</v>
      </c>
      <c r="AK136" s="22">
        <f>VLOOKUP($B136,ESTIMATES!$C$18:$BS$290,68,FALSE)</f>
        <v>37.127000000000002</v>
      </c>
      <c r="AL136" s="22">
        <f>VLOOKUP($B136,ESTIMATES!$C$18:$BS$290,69,FALSE)</f>
        <v>37.402999999999999</v>
      </c>
      <c r="AM136">
        <f>VLOOKUP($B136,'MEDIUM VARIANT'!$C$18:$AE$290,5,FALSE)</f>
        <v>37.665999999999997</v>
      </c>
      <c r="AN136">
        <f>VLOOKUP($B136,'MEDIUM VARIANT'!$C$18:$AE$290,6,FALSE)</f>
        <v>37.921999999999997</v>
      </c>
      <c r="AO136">
        <f>VLOOKUP($B136,'MEDIUM VARIANT'!$C$18:$AE$290,7,FALSE)</f>
        <v>38.155000000000001</v>
      </c>
      <c r="AP136">
        <f>VLOOKUP($B136,'MEDIUM VARIANT'!$C$18:$AE$290,8,FALSE)</f>
        <v>38.404000000000003</v>
      </c>
      <c r="AQ136">
        <f>VLOOKUP($B136,'MEDIUM VARIANT'!$C$18:$AE$290,9,FALSE)</f>
        <v>38.645000000000003</v>
      </c>
      <c r="AR136">
        <f>VLOOKUP($B136,'MEDIUM VARIANT'!$C$18:$AE$290,10,FALSE)</f>
        <v>38.887999999999998</v>
      </c>
      <c r="AS136">
        <f>VLOOKUP($B136,'MEDIUM VARIANT'!$C$18:$AE$290,11,FALSE)</f>
        <v>39.134999999999998</v>
      </c>
      <c r="AT136">
        <f>VLOOKUP($B136,'MEDIUM VARIANT'!$C$18:$AE$290,12,FALSE)</f>
        <v>39.368000000000002</v>
      </c>
      <c r="AU136">
        <f>VLOOKUP($B136,'MEDIUM VARIANT'!$C$18:$AE$290,13,FALSE)</f>
        <v>39.603000000000002</v>
      </c>
      <c r="AV136">
        <f>VLOOKUP($B136,'MEDIUM VARIANT'!$C$18:$AE$290,14,FALSE)</f>
        <v>39.844000000000001</v>
      </c>
      <c r="AW136">
        <f>VLOOKUP($B136,'MEDIUM VARIANT'!$C$18:$AE$290,15,FALSE)</f>
        <v>40.064999999999998</v>
      </c>
      <c r="AX136">
        <f>VLOOKUP($B136,'MEDIUM VARIANT'!$C$18:$AE$290,16,FALSE)</f>
        <v>40.296999999999997</v>
      </c>
      <c r="AY136">
        <f>VLOOKUP($B136,'MEDIUM VARIANT'!$C$18:$AE$290,17,FALSE)</f>
        <v>40.506</v>
      </c>
      <c r="AZ136">
        <f>VLOOKUP($B136,'MEDIUM VARIANT'!$C$18:$AE$290,18,FALSE)</f>
        <v>40.722000000000001</v>
      </c>
      <c r="BA136">
        <f>VLOOKUP($B136,'MEDIUM VARIANT'!$C$18:$AE$290,19,FALSE)</f>
        <v>40.917999999999999</v>
      </c>
      <c r="BB136">
        <f>VLOOKUP($B136,'MEDIUM VARIANT'!$C$18:$AE$290,20,FALSE)</f>
        <v>41.109000000000002</v>
      </c>
      <c r="BC136">
        <f>VLOOKUP($B136,'MEDIUM VARIANT'!$C$18:$AE$290,21,FALSE)</f>
        <v>41.293999999999997</v>
      </c>
      <c r="BD136">
        <f>VLOOKUP($B136,'MEDIUM VARIANT'!$C$18:$AE$290,22,FALSE)</f>
        <v>41.460999999999999</v>
      </c>
      <c r="BE136">
        <f>VLOOKUP($B136,'MEDIUM VARIANT'!$C$18:$AE$290,23,FALSE)</f>
        <v>41.621000000000002</v>
      </c>
      <c r="BF136">
        <f>VLOOKUP($B136,'MEDIUM VARIANT'!$C$18:$AE$290,24,FALSE)</f>
        <v>41.77</v>
      </c>
      <c r="BG136">
        <f>VLOOKUP($B136,'MEDIUM VARIANT'!$C$18:$AE$290,25,FALSE)</f>
        <v>41.911000000000001</v>
      </c>
      <c r="BH136">
        <f>VLOOKUP($B136,'MEDIUM VARIANT'!$C$18:$AE$290,26,FALSE)</f>
        <v>42.048000000000002</v>
      </c>
      <c r="BI136">
        <f>VLOOKUP($B136,'MEDIUM VARIANT'!$C$18:$AE$290,27,FALSE)</f>
        <v>42.16</v>
      </c>
      <c r="BJ136">
        <f>VLOOKUP($B136,'MEDIUM VARIANT'!$C$18:$AE$290,28,FALSE)</f>
        <v>42.274000000000001</v>
      </c>
      <c r="BK136">
        <f>VLOOKUP($B136,'MEDIUM VARIANT'!$C$18:$AE$290,29,FALSE)</f>
        <v>42.378</v>
      </c>
      <c r="BL136">
        <f>VLOOKUP($B136,'MEDIUM VARIANT'!$C$18:$AE$290,29,FALSE)</f>
        <v>42.378</v>
      </c>
      <c r="BM136">
        <f>VLOOKUP($B136,'MEDIUM VARIANT'!$C$18:$AE$290,29,FALSE)</f>
        <v>42.378</v>
      </c>
      <c r="BN136">
        <f>VLOOKUP($B136,'MEDIUM VARIANT'!$C$18:$AE$290,29,FALSE)</f>
        <v>42.378</v>
      </c>
      <c r="BO136">
        <f>VLOOKUP($B136,'MEDIUM VARIANT'!$C$18:$AE$290,29,FALSE)</f>
        <v>42.378</v>
      </c>
      <c r="BP136">
        <f>VLOOKUP($B136,'MEDIUM VARIANT'!$C$18:$AE$290,29,FALSE)</f>
        <v>42.378</v>
      </c>
      <c r="BQ136">
        <f>VLOOKUP($B136,'MEDIUM VARIANT'!$C$18:$AE$290,29,FALSE)</f>
        <v>42.378</v>
      </c>
      <c r="BR136">
        <f>VLOOKUP($B136,'MEDIUM VARIANT'!$C$18:$AE$290,29,FALSE)</f>
        <v>42.378</v>
      </c>
      <c r="BS136">
        <f>VLOOKUP($B136,'MEDIUM VARIANT'!$C$18:$AE$290,29,FALSE)</f>
        <v>42.378</v>
      </c>
      <c r="BT136">
        <f>VLOOKUP($B136,'MEDIUM VARIANT'!$C$18:$AE$290,29,FALSE)</f>
        <v>42.378</v>
      </c>
      <c r="BU136">
        <f>VLOOKUP($B136,'MEDIUM VARIANT'!$C$18:$AE$290,29,FALSE)</f>
        <v>42.378</v>
      </c>
    </row>
    <row r="137" spans="1:73" ht="11.4" x14ac:dyDescent="0.2">
      <c r="A137" t="str">
        <f>VLOOKUP(B137,Codes_ISO!A$2:C$270,3,FALSE)</f>
        <v>LT</v>
      </c>
      <c r="B137" s="3" t="s">
        <v>218</v>
      </c>
      <c r="C137" s="22">
        <f>VLOOKUP($B137,ESTIMATES!$C$18:$BS$290,34,FALSE)</f>
        <v>3430.759</v>
      </c>
      <c r="D137" s="22">
        <f>VLOOKUP($B137,ESTIMATES!$C$18:$BS$290,35,FALSE)</f>
        <v>3456.1419999999998</v>
      </c>
      <c r="E137" s="22">
        <f>VLOOKUP($B137,ESTIMATES!$C$18:$BS$290,36,FALSE)</f>
        <v>3481.1320000000001</v>
      </c>
      <c r="F137" s="22">
        <f>VLOOKUP($B137,ESTIMATES!$C$18:$BS$290,37,FALSE)</f>
        <v>3506.5390000000002</v>
      </c>
      <c r="G137" s="22">
        <f>VLOOKUP($B137,ESTIMATES!$C$18:$BS$290,38,FALSE)</f>
        <v>3533.4780000000001</v>
      </c>
      <c r="H137" s="22">
        <f>VLOOKUP($B137,ESTIMATES!$C$18:$BS$290,39,FALSE)</f>
        <v>3562.3960000000002</v>
      </c>
      <c r="I137" s="22">
        <f>VLOOKUP($B137,ESTIMATES!$C$18:$BS$290,40,FALSE)</f>
        <v>3594.056</v>
      </c>
      <c r="J137" s="22">
        <f>VLOOKUP($B137,ESTIMATES!$C$18:$BS$290,41,FALSE)</f>
        <v>3627.328</v>
      </c>
      <c r="K137" s="22">
        <f>VLOOKUP($B137,ESTIMATES!$C$18:$BS$290,42,FALSE)</f>
        <v>3658.49</v>
      </c>
      <c r="L137" s="22">
        <f>VLOOKUP($B137,ESTIMATES!$C$18:$BS$290,43,FALSE)</f>
        <v>3682.5569999999998</v>
      </c>
      <c r="M137" s="22">
        <f>VLOOKUP($B137,ESTIMATES!$C$18:$BS$290,44,FALSE)</f>
        <v>3696.0340000000001</v>
      </c>
      <c r="N137" s="22">
        <f>VLOOKUP($B137,ESTIMATES!$C$18:$BS$290,45,FALSE)</f>
        <v>3697.453</v>
      </c>
      <c r="O137" s="22">
        <f>VLOOKUP($B137,ESTIMATES!$C$18:$BS$290,46,FALSE)</f>
        <v>3688.1</v>
      </c>
      <c r="P137" s="22">
        <f>VLOOKUP($B137,ESTIMATES!$C$18:$BS$290,47,FALSE)</f>
        <v>3670.6469999999999</v>
      </c>
      <c r="Q137" s="22">
        <f>VLOOKUP($B137,ESTIMATES!$C$18:$BS$290,48,FALSE)</f>
        <v>3649.134</v>
      </c>
      <c r="R137" s="22">
        <f>VLOOKUP($B137,ESTIMATES!$C$18:$BS$290,49,FALSE)</f>
        <v>3626.6019999999999</v>
      </c>
      <c r="S137" s="22">
        <f>VLOOKUP($B137,ESTIMATES!$C$18:$BS$290,50,FALSE)</f>
        <v>3603.7449999999999</v>
      </c>
      <c r="T137" s="22">
        <f>VLOOKUP($B137,ESTIMATES!$C$18:$BS$290,51,FALSE)</f>
        <v>3579.904</v>
      </c>
      <c r="U137" s="22">
        <f>VLOOKUP($B137,ESTIMATES!$C$18:$BS$290,52,FALSE)</f>
        <v>3555.1329999999998</v>
      </c>
      <c r="V137" s="22">
        <f>VLOOKUP($B137,ESTIMATES!$C$18:$BS$290,53,FALSE)</f>
        <v>3529.1779999999999</v>
      </c>
      <c r="W137" s="22">
        <f>VLOOKUP($B137,ESTIMATES!$C$18:$BS$290,54,FALSE)</f>
        <v>3501.835</v>
      </c>
      <c r="X137" s="22">
        <f>VLOOKUP($B137,ESTIMATES!$C$18:$BS$290,55,FALSE)</f>
        <v>3473.6170000000002</v>
      </c>
      <c r="Y137" s="22">
        <f>VLOOKUP($B137,ESTIMATES!$C$18:$BS$290,56,FALSE)</f>
        <v>3444.7539999999999</v>
      </c>
      <c r="Z137" s="22">
        <f>VLOOKUP($B137,ESTIMATES!$C$18:$BS$290,57,FALSE)</f>
        <v>3414.3519999999999</v>
      </c>
      <c r="AA137" s="22">
        <f>VLOOKUP($B137,ESTIMATES!$C$18:$BS$290,58,FALSE)</f>
        <v>3381.1179999999999</v>
      </c>
      <c r="AB137" s="22">
        <f>VLOOKUP($B137,ESTIMATES!$C$18:$BS$290,59,FALSE)</f>
        <v>3344.252</v>
      </c>
      <c r="AC137" s="22">
        <f>VLOOKUP($B137,ESTIMATES!$C$18:$BS$290,60,FALSE)</f>
        <v>3303.6709999999998</v>
      </c>
      <c r="AD137" s="22">
        <f>VLOOKUP($B137,ESTIMATES!$C$18:$BS$290,61,FALSE)</f>
        <v>3260.0909999999999</v>
      </c>
      <c r="AE137" s="22">
        <f>VLOOKUP($B137,ESTIMATES!$C$18:$BS$290,62,FALSE)</f>
        <v>3214.627</v>
      </c>
      <c r="AF137" s="22">
        <f>VLOOKUP($B137,ESTIMATES!$C$18:$BS$290,63,FALSE)</f>
        <v>3168.7719999999999</v>
      </c>
      <c r="AG137" s="22">
        <f>VLOOKUP($B137,ESTIMATES!$C$18:$BS$290,64,FALSE)</f>
        <v>3123.8029999999999</v>
      </c>
      <c r="AH137" s="22">
        <f>VLOOKUP($B137,ESTIMATES!$C$18:$BS$290,65,FALSE)</f>
        <v>3079.8809999999999</v>
      </c>
      <c r="AI137" s="22">
        <f>VLOOKUP($B137,ESTIMATES!$C$18:$BS$290,66,FALSE)</f>
        <v>3037.2460000000001</v>
      </c>
      <c r="AJ137" s="22">
        <f>VLOOKUP($B137,ESTIMATES!$C$18:$BS$290,67,FALSE)</f>
        <v>2997.3339999999998</v>
      </c>
      <c r="AK137" s="22">
        <f>VLOOKUP($B137,ESTIMATES!$C$18:$BS$290,68,FALSE)</f>
        <v>2961.846</v>
      </c>
      <c r="AL137" s="22">
        <f>VLOOKUP($B137,ESTIMATES!$C$18:$BS$290,69,FALSE)</f>
        <v>2931.9259999999999</v>
      </c>
      <c r="AM137">
        <f>VLOOKUP($B137,'MEDIUM VARIANT'!$C$18:$AE$290,5,FALSE)</f>
        <v>2908.2489999999998</v>
      </c>
      <c r="AN137">
        <f>VLOOKUP($B137,'MEDIUM VARIANT'!$C$18:$AE$290,6,FALSE)</f>
        <v>2890.297</v>
      </c>
      <c r="AO137">
        <f>VLOOKUP($B137,'MEDIUM VARIANT'!$C$18:$AE$290,7,FALSE)</f>
        <v>2876.4749999999999</v>
      </c>
      <c r="AP137">
        <f>VLOOKUP($B137,'MEDIUM VARIANT'!$C$18:$AE$290,8,FALSE)</f>
        <v>2864.4589999999998</v>
      </c>
      <c r="AQ137">
        <f>VLOOKUP($B137,'MEDIUM VARIANT'!$C$18:$AE$290,9,FALSE)</f>
        <v>2852.4780000000001</v>
      </c>
      <c r="AR137">
        <f>VLOOKUP($B137,'MEDIUM VARIANT'!$C$18:$AE$290,10,FALSE)</f>
        <v>2839.9989999999998</v>
      </c>
      <c r="AS137">
        <f>VLOOKUP($B137,'MEDIUM VARIANT'!$C$18:$AE$290,11,FALSE)</f>
        <v>2827.2660000000001</v>
      </c>
      <c r="AT137">
        <f>VLOOKUP($B137,'MEDIUM VARIANT'!$C$18:$AE$290,12,FALSE)</f>
        <v>2814.2449999999999</v>
      </c>
      <c r="AU137">
        <f>VLOOKUP($B137,'MEDIUM VARIANT'!$C$18:$AE$290,13,FALSE)</f>
        <v>2801.1289999999999</v>
      </c>
      <c r="AV137">
        <f>VLOOKUP($B137,'MEDIUM VARIANT'!$C$18:$AE$290,14,FALSE)</f>
        <v>2788.01</v>
      </c>
      <c r="AW137">
        <f>VLOOKUP($B137,'MEDIUM VARIANT'!$C$18:$AE$290,15,FALSE)</f>
        <v>2774.739</v>
      </c>
      <c r="AX137">
        <f>VLOOKUP($B137,'MEDIUM VARIANT'!$C$18:$AE$290,16,FALSE)</f>
        <v>2761.0630000000001</v>
      </c>
      <c r="AY137">
        <f>VLOOKUP($B137,'MEDIUM VARIANT'!$C$18:$AE$290,17,FALSE)</f>
        <v>2746.9870000000001</v>
      </c>
      <c r="AZ137">
        <f>VLOOKUP($B137,'MEDIUM VARIANT'!$C$18:$AE$290,18,FALSE)</f>
        <v>2732.518</v>
      </c>
      <c r="BA137">
        <f>VLOOKUP($B137,'MEDIUM VARIANT'!$C$18:$AE$290,19,FALSE)</f>
        <v>2717.7310000000002</v>
      </c>
      <c r="BB137">
        <f>VLOOKUP($B137,'MEDIUM VARIANT'!$C$18:$AE$290,20,FALSE)</f>
        <v>2702.5610000000001</v>
      </c>
      <c r="BC137">
        <f>VLOOKUP($B137,'MEDIUM VARIANT'!$C$18:$AE$290,21,FALSE)</f>
        <v>2687.0210000000002</v>
      </c>
      <c r="BD137">
        <f>VLOOKUP($B137,'MEDIUM VARIANT'!$C$18:$AE$290,22,FALSE)</f>
        <v>2671.18</v>
      </c>
      <c r="BE137">
        <f>VLOOKUP($B137,'MEDIUM VARIANT'!$C$18:$AE$290,23,FALSE)</f>
        <v>2655.143</v>
      </c>
      <c r="BF137">
        <f>VLOOKUP($B137,'MEDIUM VARIANT'!$C$18:$AE$290,24,FALSE)</f>
        <v>2638.998</v>
      </c>
      <c r="BG137">
        <f>VLOOKUP($B137,'MEDIUM VARIANT'!$C$18:$AE$290,25,FALSE)</f>
        <v>2622.7660000000001</v>
      </c>
      <c r="BH137">
        <f>VLOOKUP($B137,'MEDIUM VARIANT'!$C$18:$AE$290,26,FALSE)</f>
        <v>2606.4740000000002</v>
      </c>
      <c r="BI137">
        <f>VLOOKUP($B137,'MEDIUM VARIANT'!$C$18:$AE$290,27,FALSE)</f>
        <v>2590.1779999999999</v>
      </c>
      <c r="BJ137">
        <f>VLOOKUP($B137,'MEDIUM VARIANT'!$C$18:$AE$290,28,FALSE)</f>
        <v>2573.9780000000001</v>
      </c>
      <c r="BK137">
        <f>VLOOKUP($B137,'MEDIUM VARIANT'!$C$18:$AE$290,29,FALSE)</f>
        <v>2557.9</v>
      </c>
      <c r="BL137">
        <f>VLOOKUP($B137,'MEDIUM VARIANT'!$C$18:$AE$290,29,FALSE)</f>
        <v>2557.9</v>
      </c>
      <c r="BM137">
        <f>VLOOKUP($B137,'MEDIUM VARIANT'!$C$18:$AE$290,29,FALSE)</f>
        <v>2557.9</v>
      </c>
      <c r="BN137">
        <f>VLOOKUP($B137,'MEDIUM VARIANT'!$C$18:$AE$290,29,FALSE)</f>
        <v>2557.9</v>
      </c>
      <c r="BO137">
        <f>VLOOKUP($B137,'MEDIUM VARIANT'!$C$18:$AE$290,29,FALSE)</f>
        <v>2557.9</v>
      </c>
      <c r="BP137">
        <f>VLOOKUP($B137,'MEDIUM VARIANT'!$C$18:$AE$290,29,FALSE)</f>
        <v>2557.9</v>
      </c>
      <c r="BQ137">
        <f>VLOOKUP($B137,'MEDIUM VARIANT'!$C$18:$AE$290,29,FALSE)</f>
        <v>2557.9</v>
      </c>
      <c r="BR137">
        <f>VLOOKUP($B137,'MEDIUM VARIANT'!$C$18:$AE$290,29,FALSE)</f>
        <v>2557.9</v>
      </c>
      <c r="BS137">
        <f>VLOOKUP($B137,'MEDIUM VARIANT'!$C$18:$AE$290,29,FALSE)</f>
        <v>2557.9</v>
      </c>
      <c r="BT137">
        <f>VLOOKUP($B137,'MEDIUM VARIANT'!$C$18:$AE$290,29,FALSE)</f>
        <v>2557.9</v>
      </c>
      <c r="BU137">
        <f>VLOOKUP($B137,'MEDIUM VARIANT'!$C$18:$AE$290,29,FALSE)</f>
        <v>2557.9</v>
      </c>
    </row>
    <row r="138" spans="1:73" ht="11.4" x14ac:dyDescent="0.2">
      <c r="A138" t="str">
        <f>VLOOKUP(B138,Codes_ISO!A$2:C$270,3,FALSE)</f>
        <v>LU</v>
      </c>
      <c r="B138" s="3" t="s">
        <v>245</v>
      </c>
      <c r="C138" s="22">
        <f>VLOOKUP($B138,ESTIMATES!$C$18:$BS$290,34,FALSE)</f>
        <v>364.03800000000001</v>
      </c>
      <c r="D138" s="22">
        <f>VLOOKUP($B138,ESTIMATES!$C$18:$BS$290,35,FALSE)</f>
        <v>364.78100000000001</v>
      </c>
      <c r="E138" s="22">
        <f>VLOOKUP($B138,ESTIMATES!$C$18:$BS$290,36,FALSE)</f>
        <v>365.09800000000001</v>
      </c>
      <c r="F138" s="22">
        <f>VLOOKUP($B138,ESTIMATES!$C$18:$BS$290,37,FALSE)</f>
        <v>365.30500000000001</v>
      </c>
      <c r="G138" s="22">
        <f>VLOOKUP($B138,ESTIMATES!$C$18:$BS$290,38,FALSE)</f>
        <v>365.79500000000002</v>
      </c>
      <c r="H138" s="22">
        <f>VLOOKUP($B138,ESTIMATES!$C$18:$BS$290,39,FALSE)</f>
        <v>366.88400000000001</v>
      </c>
      <c r="I138" s="22">
        <f>VLOOKUP($B138,ESTIMATES!$C$18:$BS$290,40,FALSE)</f>
        <v>368.666</v>
      </c>
      <c r="J138" s="22">
        <f>VLOOKUP($B138,ESTIMATES!$C$18:$BS$290,41,FALSE)</f>
        <v>371.07799999999997</v>
      </c>
      <c r="K138" s="22">
        <f>VLOOKUP($B138,ESTIMATES!$C$18:$BS$290,42,FALSE)</f>
        <v>374.11799999999999</v>
      </c>
      <c r="L138" s="22">
        <f>VLOOKUP($B138,ESTIMATES!$C$18:$BS$290,43,FALSE)</f>
        <v>377.70600000000002</v>
      </c>
      <c r="M138" s="22">
        <f>VLOOKUP($B138,ESTIMATES!$C$18:$BS$290,44,FALSE)</f>
        <v>381.791</v>
      </c>
      <c r="N138" s="22">
        <f>VLOOKUP($B138,ESTIMATES!$C$18:$BS$290,45,FALSE)</f>
        <v>386.35199999999998</v>
      </c>
      <c r="O138" s="22">
        <f>VLOOKUP($B138,ESTIMATES!$C$18:$BS$290,46,FALSE)</f>
        <v>391.39400000000001</v>
      </c>
      <c r="P138" s="22">
        <f>VLOOKUP($B138,ESTIMATES!$C$18:$BS$290,47,FALSE)</f>
        <v>396.81</v>
      </c>
      <c r="Q138" s="22">
        <f>VLOOKUP($B138,ESTIMATES!$C$18:$BS$290,48,FALSE)</f>
        <v>402.43299999999999</v>
      </c>
      <c r="R138" s="22">
        <f>VLOOKUP($B138,ESTIMATES!$C$18:$BS$290,49,FALSE)</f>
        <v>408.149</v>
      </c>
      <c r="S138" s="22">
        <f>VLOOKUP($B138,ESTIMATES!$C$18:$BS$290,50,FALSE)</f>
        <v>413.99900000000002</v>
      </c>
      <c r="T138" s="22">
        <f>VLOOKUP($B138,ESTIMATES!$C$18:$BS$290,51,FALSE)</f>
        <v>419.97399999999999</v>
      </c>
      <c r="U138" s="22">
        <f>VLOOKUP($B138,ESTIMATES!$C$18:$BS$290,52,FALSE)</f>
        <v>425.83300000000003</v>
      </c>
      <c r="V138" s="22">
        <f>VLOOKUP($B138,ESTIMATES!$C$18:$BS$290,53,FALSE)</f>
        <v>431.262</v>
      </c>
      <c r="W138" s="22">
        <f>VLOOKUP($B138,ESTIMATES!$C$18:$BS$290,54,FALSE)</f>
        <v>436.10300000000001</v>
      </c>
      <c r="X138" s="22">
        <f>VLOOKUP($B138,ESTIMATES!$C$18:$BS$290,55,FALSE)</f>
        <v>440.19799999999998</v>
      </c>
      <c r="Y138" s="22">
        <f>VLOOKUP($B138,ESTIMATES!$C$18:$BS$290,56,FALSE)</f>
        <v>443.726</v>
      </c>
      <c r="Z138" s="22">
        <f>VLOOKUP($B138,ESTIMATES!$C$18:$BS$290,57,FALSE)</f>
        <v>447.322</v>
      </c>
      <c r="AA138" s="22">
        <f>VLOOKUP($B138,ESTIMATES!$C$18:$BS$290,58,FALSE)</f>
        <v>451.81900000000002</v>
      </c>
      <c r="AB138" s="22">
        <f>VLOOKUP($B138,ESTIMATES!$C$18:$BS$290,59,FALSE)</f>
        <v>457.84199999999998</v>
      </c>
      <c r="AC138" s="22">
        <f>VLOOKUP($B138,ESTIMATES!$C$18:$BS$290,60,FALSE)</f>
        <v>465.55399999999997</v>
      </c>
      <c r="AD138" s="22">
        <f>VLOOKUP($B138,ESTIMATES!$C$18:$BS$290,61,FALSE)</f>
        <v>474.72199999999998</v>
      </c>
      <c r="AE138" s="22">
        <f>VLOOKUP($B138,ESTIMATES!$C$18:$BS$290,62,FALSE)</f>
        <v>485.10500000000002</v>
      </c>
      <c r="AF138" s="22">
        <f>VLOOKUP($B138,ESTIMATES!$C$18:$BS$290,63,FALSE)</f>
        <v>496.279</v>
      </c>
      <c r="AG138" s="22">
        <f>VLOOKUP($B138,ESTIMATES!$C$18:$BS$290,64,FALSE)</f>
        <v>507.88900000000001</v>
      </c>
      <c r="AH138" s="22">
        <f>VLOOKUP($B138,ESTIMATES!$C$18:$BS$290,65,FALSE)</f>
        <v>519.94100000000003</v>
      </c>
      <c r="AI138" s="22">
        <f>VLOOKUP($B138,ESTIMATES!$C$18:$BS$290,66,FALSE)</f>
        <v>532.38699999999994</v>
      </c>
      <c r="AJ138" s="22">
        <f>VLOOKUP($B138,ESTIMATES!$C$18:$BS$290,67,FALSE)</f>
        <v>544.721</v>
      </c>
      <c r="AK138" s="22">
        <f>VLOOKUP($B138,ESTIMATES!$C$18:$BS$290,68,FALSE)</f>
        <v>556.31600000000003</v>
      </c>
      <c r="AL138" s="22">
        <f>VLOOKUP($B138,ESTIMATES!$C$18:$BS$290,69,FALSE)</f>
        <v>566.74099999999999</v>
      </c>
      <c r="AM138">
        <f>VLOOKUP($B138,'MEDIUM VARIANT'!$C$18:$AE$290,5,FALSE)</f>
        <v>575.74699999999996</v>
      </c>
      <c r="AN138">
        <f>VLOOKUP($B138,'MEDIUM VARIANT'!$C$18:$AE$290,6,FALSE)</f>
        <v>583.45500000000004</v>
      </c>
      <c r="AO138">
        <f>VLOOKUP($B138,'MEDIUM VARIANT'!$C$18:$AE$290,7,FALSE)</f>
        <v>590.32100000000003</v>
      </c>
      <c r="AP138">
        <f>VLOOKUP($B138,'MEDIUM VARIANT'!$C$18:$AE$290,8,FALSE)</f>
        <v>596.99199999999996</v>
      </c>
      <c r="AQ138">
        <f>VLOOKUP($B138,'MEDIUM VARIANT'!$C$18:$AE$290,9,FALSE)</f>
        <v>603.94399999999996</v>
      </c>
      <c r="AR138">
        <f>VLOOKUP($B138,'MEDIUM VARIANT'!$C$18:$AE$290,10,FALSE)</f>
        <v>611.33799999999997</v>
      </c>
      <c r="AS138">
        <f>VLOOKUP($B138,'MEDIUM VARIANT'!$C$18:$AE$290,11,FALSE)</f>
        <v>618.99800000000005</v>
      </c>
      <c r="AT138">
        <f>VLOOKUP($B138,'MEDIUM VARIANT'!$C$18:$AE$290,12,FALSE)</f>
        <v>626.79100000000005</v>
      </c>
      <c r="AU138">
        <f>VLOOKUP($B138,'MEDIUM VARIANT'!$C$18:$AE$290,13,FALSE)</f>
        <v>634.43700000000001</v>
      </c>
      <c r="AV138">
        <f>VLOOKUP($B138,'MEDIUM VARIANT'!$C$18:$AE$290,14,FALSE)</f>
        <v>641.75699999999995</v>
      </c>
      <c r="AW138">
        <f>VLOOKUP($B138,'MEDIUM VARIANT'!$C$18:$AE$290,15,FALSE)</f>
        <v>648.71799999999996</v>
      </c>
      <c r="AX138">
        <f>VLOOKUP($B138,'MEDIUM VARIANT'!$C$18:$AE$290,16,FALSE)</f>
        <v>655.41800000000001</v>
      </c>
      <c r="AY138">
        <f>VLOOKUP($B138,'MEDIUM VARIANT'!$C$18:$AE$290,17,FALSE)</f>
        <v>661.93200000000002</v>
      </c>
      <c r="AZ138">
        <f>VLOOKUP($B138,'MEDIUM VARIANT'!$C$18:$AE$290,18,FALSE)</f>
        <v>668.38699999999994</v>
      </c>
      <c r="BA138">
        <f>VLOOKUP($B138,'MEDIUM VARIANT'!$C$18:$AE$290,19,FALSE)</f>
        <v>674.86400000000003</v>
      </c>
      <c r="BB138">
        <f>VLOOKUP($B138,'MEDIUM VARIANT'!$C$18:$AE$290,20,FALSE)</f>
        <v>681.38499999999999</v>
      </c>
      <c r="BC138">
        <f>VLOOKUP($B138,'MEDIUM VARIANT'!$C$18:$AE$290,21,FALSE)</f>
        <v>687.92899999999997</v>
      </c>
      <c r="BD138">
        <f>VLOOKUP($B138,'MEDIUM VARIANT'!$C$18:$AE$290,22,FALSE)</f>
        <v>694.46600000000001</v>
      </c>
      <c r="BE138">
        <f>VLOOKUP($B138,'MEDIUM VARIANT'!$C$18:$AE$290,23,FALSE)</f>
        <v>700.95500000000004</v>
      </c>
      <c r="BF138">
        <f>VLOOKUP($B138,'MEDIUM VARIANT'!$C$18:$AE$290,24,FALSE)</f>
        <v>707.37300000000005</v>
      </c>
      <c r="BG138">
        <f>VLOOKUP($B138,'MEDIUM VARIANT'!$C$18:$AE$290,25,FALSE)</f>
        <v>713.71299999999997</v>
      </c>
      <c r="BH138">
        <f>VLOOKUP($B138,'MEDIUM VARIANT'!$C$18:$AE$290,26,FALSE)</f>
        <v>719.995</v>
      </c>
      <c r="BI138">
        <f>VLOOKUP($B138,'MEDIUM VARIANT'!$C$18:$AE$290,27,FALSE)</f>
        <v>726.20299999999997</v>
      </c>
      <c r="BJ138">
        <f>VLOOKUP($B138,'MEDIUM VARIANT'!$C$18:$AE$290,28,FALSE)</f>
        <v>732.35500000000002</v>
      </c>
      <c r="BK138">
        <f>VLOOKUP($B138,'MEDIUM VARIANT'!$C$18:$AE$290,29,FALSE)</f>
        <v>738.428</v>
      </c>
      <c r="BL138">
        <f>VLOOKUP($B138,'MEDIUM VARIANT'!$C$18:$AE$290,29,FALSE)</f>
        <v>738.428</v>
      </c>
      <c r="BM138">
        <f>VLOOKUP($B138,'MEDIUM VARIANT'!$C$18:$AE$290,29,FALSE)</f>
        <v>738.428</v>
      </c>
      <c r="BN138">
        <f>VLOOKUP($B138,'MEDIUM VARIANT'!$C$18:$AE$290,29,FALSE)</f>
        <v>738.428</v>
      </c>
      <c r="BO138">
        <f>VLOOKUP($B138,'MEDIUM VARIANT'!$C$18:$AE$290,29,FALSE)</f>
        <v>738.428</v>
      </c>
      <c r="BP138">
        <f>VLOOKUP($B138,'MEDIUM VARIANT'!$C$18:$AE$290,29,FALSE)</f>
        <v>738.428</v>
      </c>
      <c r="BQ138">
        <f>VLOOKUP($B138,'MEDIUM VARIANT'!$C$18:$AE$290,29,FALSE)</f>
        <v>738.428</v>
      </c>
      <c r="BR138">
        <f>VLOOKUP($B138,'MEDIUM VARIANT'!$C$18:$AE$290,29,FALSE)</f>
        <v>738.428</v>
      </c>
      <c r="BS138">
        <f>VLOOKUP($B138,'MEDIUM VARIANT'!$C$18:$AE$290,29,FALSE)</f>
        <v>738.428</v>
      </c>
      <c r="BT138">
        <f>VLOOKUP($B138,'MEDIUM VARIANT'!$C$18:$AE$290,29,FALSE)</f>
        <v>738.428</v>
      </c>
      <c r="BU138">
        <f>VLOOKUP($B138,'MEDIUM VARIANT'!$C$18:$AE$290,29,FALSE)</f>
        <v>738.428</v>
      </c>
    </row>
    <row r="139" spans="1:73" ht="11.4" x14ac:dyDescent="0.2">
      <c r="A139" t="str">
        <f>VLOOKUP(B139,Codes_ISO!A$2:C$270,3,FALSE)</f>
        <v>MG</v>
      </c>
      <c r="B139" s="3" t="s">
        <v>84</v>
      </c>
      <c r="C139" s="22">
        <f>VLOOKUP($B139,ESTIMATES!$C$18:$BS$290,34,FALSE)</f>
        <v>8716.5529999999999</v>
      </c>
      <c r="D139" s="22">
        <f>VLOOKUP($B139,ESTIMATES!$C$18:$BS$290,35,FALSE)</f>
        <v>8971.3449999999993</v>
      </c>
      <c r="E139" s="22">
        <f>VLOOKUP($B139,ESTIMATES!$C$18:$BS$290,36,FALSE)</f>
        <v>9234.1290000000008</v>
      </c>
      <c r="F139" s="22">
        <f>VLOOKUP($B139,ESTIMATES!$C$18:$BS$290,37,FALSE)</f>
        <v>9504.2810000000009</v>
      </c>
      <c r="G139" s="22">
        <f>VLOOKUP($B139,ESTIMATES!$C$18:$BS$290,38,FALSE)</f>
        <v>9780.8719999999994</v>
      </c>
      <c r="H139" s="22">
        <f>VLOOKUP($B139,ESTIMATES!$C$18:$BS$290,39,FALSE)</f>
        <v>10063.495000000001</v>
      </c>
      <c r="I139" s="22">
        <f>VLOOKUP($B139,ESTIMATES!$C$18:$BS$290,40,FALSE)</f>
        <v>10352.120000000001</v>
      </c>
      <c r="J139" s="22">
        <f>VLOOKUP($B139,ESTIMATES!$C$18:$BS$290,41,FALSE)</f>
        <v>10647.754000000001</v>
      </c>
      <c r="K139" s="22">
        <f>VLOOKUP($B139,ESTIMATES!$C$18:$BS$290,42,FALSE)</f>
        <v>10952.395</v>
      </c>
      <c r="L139" s="22">
        <f>VLOOKUP($B139,ESTIMATES!$C$18:$BS$290,43,FALSE)</f>
        <v>11268.657999999999</v>
      </c>
      <c r="M139" s="22">
        <f>VLOOKUP($B139,ESTIMATES!$C$18:$BS$290,44,FALSE)</f>
        <v>11598.633</v>
      </c>
      <c r="N139" s="22">
        <f>VLOOKUP($B139,ESTIMATES!$C$18:$BS$290,45,FALSE)</f>
        <v>11942.819</v>
      </c>
      <c r="O139" s="22">
        <f>VLOOKUP($B139,ESTIMATES!$C$18:$BS$290,46,FALSE)</f>
        <v>12301.335999999999</v>
      </c>
      <c r="P139" s="22">
        <f>VLOOKUP($B139,ESTIMATES!$C$18:$BS$290,47,FALSE)</f>
        <v>12675.46</v>
      </c>
      <c r="Q139" s="22">
        <f>VLOOKUP($B139,ESTIMATES!$C$18:$BS$290,48,FALSE)</f>
        <v>13066.543</v>
      </c>
      <c r="R139" s="22">
        <f>VLOOKUP($B139,ESTIMATES!$C$18:$BS$290,49,FALSE)</f>
        <v>13475.4</v>
      </c>
      <c r="S139" s="22">
        <f>VLOOKUP($B139,ESTIMATES!$C$18:$BS$290,50,FALSE)</f>
        <v>13902.688</v>
      </c>
      <c r="T139" s="22">
        <f>VLOOKUP($B139,ESTIMATES!$C$18:$BS$290,51,FALSE)</f>
        <v>14347.853999999999</v>
      </c>
      <c r="U139" s="22">
        <f>VLOOKUP($B139,ESTIMATES!$C$18:$BS$290,52,FALSE)</f>
        <v>14808.790999999999</v>
      </c>
      <c r="V139" s="22">
        <f>VLOOKUP($B139,ESTIMATES!$C$18:$BS$290,53,FALSE)</f>
        <v>15282.521000000001</v>
      </c>
      <c r="W139" s="22">
        <f>VLOOKUP($B139,ESTIMATES!$C$18:$BS$290,54,FALSE)</f>
        <v>15766.806</v>
      </c>
      <c r="X139" s="22">
        <f>VLOOKUP($B139,ESTIMATES!$C$18:$BS$290,55,FALSE)</f>
        <v>16260.932000000001</v>
      </c>
      <c r="Y139" s="22">
        <f>VLOOKUP($B139,ESTIMATES!$C$18:$BS$290,56,FALSE)</f>
        <v>16765.116999999998</v>
      </c>
      <c r="Z139" s="22">
        <f>VLOOKUP($B139,ESTIMATES!$C$18:$BS$290,57,FALSE)</f>
        <v>17279.141</v>
      </c>
      <c r="AA139" s="22">
        <f>VLOOKUP($B139,ESTIMATES!$C$18:$BS$290,58,FALSE)</f>
        <v>17802.996999999999</v>
      </c>
      <c r="AB139" s="22">
        <f>VLOOKUP($B139,ESTIMATES!$C$18:$BS$290,59,FALSE)</f>
        <v>18336.723999999998</v>
      </c>
      <c r="AC139" s="22">
        <f>VLOOKUP($B139,ESTIMATES!$C$18:$BS$290,60,FALSE)</f>
        <v>18880.268</v>
      </c>
      <c r="AD139" s="22">
        <f>VLOOKUP($B139,ESTIMATES!$C$18:$BS$290,61,FALSE)</f>
        <v>19433.523000000001</v>
      </c>
      <c r="AE139" s="22">
        <f>VLOOKUP($B139,ESTIMATES!$C$18:$BS$290,62,FALSE)</f>
        <v>19996.469000000001</v>
      </c>
      <c r="AF139" s="22">
        <f>VLOOKUP($B139,ESTIMATES!$C$18:$BS$290,63,FALSE)</f>
        <v>20569.120999999999</v>
      </c>
      <c r="AG139" s="22">
        <f>VLOOKUP($B139,ESTIMATES!$C$18:$BS$290,64,FALSE)</f>
        <v>21151.64</v>
      </c>
      <c r="AH139" s="22">
        <f>VLOOKUP($B139,ESTIMATES!$C$18:$BS$290,65,FALSE)</f>
        <v>21743.949000000001</v>
      </c>
      <c r="AI139" s="22">
        <f>VLOOKUP($B139,ESTIMATES!$C$18:$BS$290,66,FALSE)</f>
        <v>22346.573</v>
      </c>
      <c r="AJ139" s="22">
        <f>VLOOKUP($B139,ESTIMATES!$C$18:$BS$290,67,FALSE)</f>
        <v>22961.146000000001</v>
      </c>
      <c r="AK139" s="22">
        <f>VLOOKUP($B139,ESTIMATES!$C$18:$BS$290,68,FALSE)</f>
        <v>23589.800999999999</v>
      </c>
      <c r="AL139" s="22">
        <f>VLOOKUP($B139,ESTIMATES!$C$18:$BS$290,69,FALSE)</f>
        <v>24234.088</v>
      </c>
      <c r="AM139">
        <f>VLOOKUP($B139,'MEDIUM VARIANT'!$C$18:$AE$290,5,FALSE)</f>
        <v>24894.550999999999</v>
      </c>
      <c r="AN139">
        <f>VLOOKUP($B139,'MEDIUM VARIANT'!$C$18:$AE$290,6,FALSE)</f>
        <v>25570.895</v>
      </c>
      <c r="AO139">
        <f>VLOOKUP($B139,'MEDIUM VARIANT'!$C$18:$AE$290,7,FALSE)</f>
        <v>26262.81</v>
      </c>
      <c r="AP139">
        <f>VLOOKUP($B139,'MEDIUM VARIANT'!$C$18:$AE$290,8,FALSE)</f>
        <v>26969.642</v>
      </c>
      <c r="AQ139">
        <f>VLOOKUP($B139,'MEDIUM VARIANT'!$C$18:$AE$290,9,FALSE)</f>
        <v>27690.797999999999</v>
      </c>
      <c r="AR139">
        <f>VLOOKUP($B139,'MEDIUM VARIANT'!$C$18:$AE$290,10,FALSE)</f>
        <v>28426.106</v>
      </c>
      <c r="AS139">
        <f>VLOOKUP($B139,'MEDIUM VARIANT'!$C$18:$AE$290,11,FALSE)</f>
        <v>29175.412</v>
      </c>
      <c r="AT139">
        <f>VLOOKUP($B139,'MEDIUM VARIANT'!$C$18:$AE$290,12,FALSE)</f>
        <v>29938.052</v>
      </c>
      <c r="AU139">
        <f>VLOOKUP($B139,'MEDIUM VARIANT'!$C$18:$AE$290,13,FALSE)</f>
        <v>30713.196</v>
      </c>
      <c r="AV139">
        <f>VLOOKUP($B139,'MEDIUM VARIANT'!$C$18:$AE$290,14,FALSE)</f>
        <v>31500.077000000001</v>
      </c>
      <c r="AW139">
        <f>VLOOKUP($B139,'MEDIUM VARIANT'!$C$18:$AE$290,15,FALSE)</f>
        <v>32298.311000000002</v>
      </c>
      <c r="AX139">
        <f>VLOOKUP($B139,'MEDIUM VARIANT'!$C$18:$AE$290,16,FALSE)</f>
        <v>33107.434000000001</v>
      </c>
      <c r="AY139">
        <f>VLOOKUP($B139,'MEDIUM VARIANT'!$C$18:$AE$290,17,FALSE)</f>
        <v>33926.654000000002</v>
      </c>
      <c r="AZ139">
        <f>VLOOKUP($B139,'MEDIUM VARIANT'!$C$18:$AE$290,18,FALSE)</f>
        <v>34755.061999999998</v>
      </c>
      <c r="BA139">
        <f>VLOOKUP($B139,'MEDIUM VARIANT'!$C$18:$AE$290,19,FALSE)</f>
        <v>35591.942999999999</v>
      </c>
      <c r="BB139">
        <f>VLOOKUP($B139,'MEDIUM VARIANT'!$C$18:$AE$290,20,FALSE)</f>
        <v>36436.781999999999</v>
      </c>
      <c r="BC139">
        <f>VLOOKUP($B139,'MEDIUM VARIANT'!$C$18:$AE$290,21,FALSE)</f>
        <v>37289.343000000001</v>
      </c>
      <c r="BD139">
        <f>VLOOKUP($B139,'MEDIUM VARIANT'!$C$18:$AE$290,22,FALSE)</f>
        <v>38149.373</v>
      </c>
      <c r="BE139">
        <f>VLOOKUP($B139,'MEDIUM VARIANT'!$C$18:$AE$290,23,FALSE)</f>
        <v>39016.760999999999</v>
      </c>
      <c r="BF139">
        <f>VLOOKUP($B139,'MEDIUM VARIANT'!$C$18:$AE$290,24,FALSE)</f>
        <v>39891.387999999999</v>
      </c>
      <c r="BG139">
        <f>VLOOKUP($B139,'MEDIUM VARIANT'!$C$18:$AE$290,25,FALSE)</f>
        <v>40772.970999999998</v>
      </c>
      <c r="BH139">
        <f>VLOOKUP($B139,'MEDIUM VARIANT'!$C$18:$AE$290,26,FALSE)</f>
        <v>41661.283000000003</v>
      </c>
      <c r="BI139">
        <f>VLOOKUP($B139,'MEDIUM VARIANT'!$C$18:$AE$290,27,FALSE)</f>
        <v>42556.396999999997</v>
      </c>
      <c r="BJ139">
        <f>VLOOKUP($B139,'MEDIUM VARIANT'!$C$18:$AE$290,28,FALSE)</f>
        <v>43458.493999999999</v>
      </c>
      <c r="BK139">
        <f>VLOOKUP($B139,'MEDIUM VARIANT'!$C$18:$AE$290,29,FALSE)</f>
        <v>44367.656000000003</v>
      </c>
      <c r="BL139">
        <f>VLOOKUP($B139,'MEDIUM VARIANT'!$C$18:$AE$290,29,FALSE)</f>
        <v>44367.656000000003</v>
      </c>
      <c r="BM139">
        <f>VLOOKUP($B139,'MEDIUM VARIANT'!$C$18:$AE$290,29,FALSE)</f>
        <v>44367.656000000003</v>
      </c>
      <c r="BN139">
        <f>VLOOKUP($B139,'MEDIUM VARIANT'!$C$18:$AE$290,29,FALSE)</f>
        <v>44367.656000000003</v>
      </c>
      <c r="BO139">
        <f>VLOOKUP($B139,'MEDIUM VARIANT'!$C$18:$AE$290,29,FALSE)</f>
        <v>44367.656000000003</v>
      </c>
      <c r="BP139">
        <f>VLOOKUP($B139,'MEDIUM VARIANT'!$C$18:$AE$290,29,FALSE)</f>
        <v>44367.656000000003</v>
      </c>
      <c r="BQ139">
        <f>VLOOKUP($B139,'MEDIUM VARIANT'!$C$18:$AE$290,29,FALSE)</f>
        <v>44367.656000000003</v>
      </c>
      <c r="BR139">
        <f>VLOOKUP($B139,'MEDIUM VARIANT'!$C$18:$AE$290,29,FALSE)</f>
        <v>44367.656000000003</v>
      </c>
      <c r="BS139">
        <f>VLOOKUP($B139,'MEDIUM VARIANT'!$C$18:$AE$290,29,FALSE)</f>
        <v>44367.656000000003</v>
      </c>
      <c r="BT139">
        <f>VLOOKUP($B139,'MEDIUM VARIANT'!$C$18:$AE$290,29,FALSE)</f>
        <v>44367.656000000003</v>
      </c>
      <c r="BU139">
        <f>VLOOKUP($B139,'MEDIUM VARIANT'!$C$18:$AE$290,29,FALSE)</f>
        <v>44367.656000000003</v>
      </c>
    </row>
    <row r="140" spans="1:73" ht="11.4" x14ac:dyDescent="0.2">
      <c r="A140" t="str">
        <f>VLOOKUP(B140,Codes_ISO!A$2:C$270,3,FALSE)</f>
        <v>MW</v>
      </c>
      <c r="B140" s="3" t="s">
        <v>85</v>
      </c>
      <c r="C140" s="22">
        <f>VLOOKUP($B140,ESTIMATES!$C$18:$BS$290,34,FALSE)</f>
        <v>6163.08</v>
      </c>
      <c r="D140" s="22">
        <f>VLOOKUP($B140,ESTIMATES!$C$18:$BS$290,35,FALSE)</f>
        <v>6327.5690000000004</v>
      </c>
      <c r="E140" s="22">
        <f>VLOOKUP($B140,ESTIMATES!$C$18:$BS$290,36,FALSE)</f>
        <v>6484.4520000000002</v>
      </c>
      <c r="F140" s="22">
        <f>VLOOKUP($B140,ESTIMATES!$C$18:$BS$290,37,FALSE)</f>
        <v>6661.3580000000002</v>
      </c>
      <c r="G140" s="22">
        <f>VLOOKUP($B140,ESTIMATES!$C$18:$BS$290,38,FALSE)</f>
        <v>6895.9279999999999</v>
      </c>
      <c r="H140" s="22">
        <f>VLOOKUP($B140,ESTIMATES!$C$18:$BS$290,39,FALSE)</f>
        <v>7211.1049999999996</v>
      </c>
      <c r="I140" s="22">
        <f>VLOOKUP($B140,ESTIMATES!$C$18:$BS$290,40,FALSE)</f>
        <v>7625.3050000000003</v>
      </c>
      <c r="J140" s="22">
        <f>VLOOKUP($B140,ESTIMATES!$C$18:$BS$290,41,FALSE)</f>
        <v>8120.0929999999998</v>
      </c>
      <c r="K140" s="22">
        <f>VLOOKUP($B140,ESTIMATES!$C$18:$BS$290,42,FALSE)</f>
        <v>8636.9349999999995</v>
      </c>
      <c r="L140" s="22">
        <f>VLOOKUP($B140,ESTIMATES!$C$18:$BS$290,43,FALSE)</f>
        <v>9094.6710000000003</v>
      </c>
      <c r="M140" s="22">
        <f>VLOOKUP($B140,ESTIMATES!$C$18:$BS$290,44,FALSE)</f>
        <v>9437.5529999999999</v>
      </c>
      <c r="N140" s="22">
        <f>VLOOKUP($B140,ESTIMATES!$C$18:$BS$290,45,FALSE)</f>
        <v>9641.1530000000002</v>
      </c>
      <c r="O140" s="22">
        <f>VLOOKUP($B140,ESTIMATES!$C$18:$BS$290,46,FALSE)</f>
        <v>9729.7170000000006</v>
      </c>
      <c r="P140" s="22">
        <f>VLOOKUP($B140,ESTIMATES!$C$18:$BS$290,47,FALSE)</f>
        <v>9755.857</v>
      </c>
      <c r="Q140" s="22">
        <f>VLOOKUP($B140,ESTIMATES!$C$18:$BS$290,48,FALSE)</f>
        <v>9796.9760000000006</v>
      </c>
      <c r="R140" s="22">
        <f>VLOOKUP($B140,ESTIMATES!$C$18:$BS$290,49,FALSE)</f>
        <v>9909.0879999999997</v>
      </c>
      <c r="S140" s="22">
        <f>VLOOKUP($B140,ESTIMATES!$C$18:$BS$290,50,FALSE)</f>
        <v>10109.789000000001</v>
      </c>
      <c r="T140" s="22">
        <f>VLOOKUP($B140,ESTIMATES!$C$18:$BS$290,51,FALSE)</f>
        <v>10381.861999999999</v>
      </c>
      <c r="U140" s="22">
        <f>VLOOKUP($B140,ESTIMATES!$C$18:$BS$290,52,FALSE)</f>
        <v>10704.744000000001</v>
      </c>
      <c r="V140" s="22">
        <f>VLOOKUP($B140,ESTIMATES!$C$18:$BS$290,53,FALSE)</f>
        <v>11044.356</v>
      </c>
      <c r="W140" s="22">
        <f>VLOOKUP($B140,ESTIMATES!$C$18:$BS$290,54,FALSE)</f>
        <v>11376.172</v>
      </c>
      <c r="X140" s="22">
        <f>VLOOKUP($B140,ESTIMATES!$C$18:$BS$290,55,FALSE)</f>
        <v>11695.862999999999</v>
      </c>
      <c r="Y140" s="22">
        <f>VLOOKUP($B140,ESTIMATES!$C$18:$BS$290,56,FALSE)</f>
        <v>12013.710999999999</v>
      </c>
      <c r="Z140" s="22">
        <f>VLOOKUP($B140,ESTIMATES!$C$18:$BS$290,57,FALSE)</f>
        <v>12336.687</v>
      </c>
      <c r="AA140" s="22">
        <f>VLOOKUP($B140,ESTIMATES!$C$18:$BS$290,58,FALSE)</f>
        <v>12676.038</v>
      </c>
      <c r="AB140" s="22">
        <f>VLOOKUP($B140,ESTIMATES!$C$18:$BS$290,59,FALSE)</f>
        <v>13039.710999999999</v>
      </c>
      <c r="AC140" s="22">
        <f>VLOOKUP($B140,ESTIMATES!$C$18:$BS$290,60,FALSE)</f>
        <v>13429.262000000001</v>
      </c>
      <c r="AD140" s="22">
        <f>VLOOKUP($B140,ESTIMATES!$C$18:$BS$290,61,FALSE)</f>
        <v>13840.968999999999</v>
      </c>
      <c r="AE140" s="22">
        <f>VLOOKUP($B140,ESTIMATES!$C$18:$BS$290,62,FALSE)</f>
        <v>14271.234</v>
      </c>
      <c r="AF140" s="22">
        <f>VLOOKUP($B140,ESTIMATES!$C$18:$BS$290,63,FALSE)</f>
        <v>14714.602000000001</v>
      </c>
      <c r="AG140" s="22">
        <f>VLOOKUP($B140,ESTIMATES!$C$18:$BS$290,64,FALSE)</f>
        <v>15167.094999999999</v>
      </c>
      <c r="AH140" s="22">
        <f>VLOOKUP($B140,ESTIMATES!$C$18:$BS$290,65,FALSE)</f>
        <v>15627.618</v>
      </c>
      <c r="AI140" s="22">
        <f>VLOOKUP($B140,ESTIMATES!$C$18:$BS$290,66,FALSE)</f>
        <v>16097.305</v>
      </c>
      <c r="AJ140" s="22">
        <f>VLOOKUP($B140,ESTIMATES!$C$18:$BS$290,67,FALSE)</f>
        <v>16577.147000000001</v>
      </c>
      <c r="AK140" s="22">
        <f>VLOOKUP($B140,ESTIMATES!$C$18:$BS$290,68,FALSE)</f>
        <v>17068.838</v>
      </c>
      <c r="AL140" s="22">
        <f>VLOOKUP($B140,ESTIMATES!$C$18:$BS$290,69,FALSE)</f>
        <v>17573.607</v>
      </c>
      <c r="AM140">
        <f>VLOOKUP($B140,'MEDIUM VARIANT'!$C$18:$AE$290,5,FALSE)</f>
        <v>18091.575000000001</v>
      </c>
      <c r="AN140">
        <f>VLOOKUP($B140,'MEDIUM VARIANT'!$C$18:$AE$290,6,FALSE)</f>
        <v>18622.103999999999</v>
      </c>
      <c r="AO140">
        <f>VLOOKUP($B140,'MEDIUM VARIANT'!$C$18:$AE$290,7,FALSE)</f>
        <v>19164.727999999999</v>
      </c>
      <c r="AP140">
        <f>VLOOKUP($B140,'MEDIUM VARIANT'!$C$18:$AE$290,8,FALSE)</f>
        <v>19718.742999999999</v>
      </c>
      <c r="AQ140">
        <f>VLOOKUP($B140,'MEDIUM VARIANT'!$C$18:$AE$290,9,FALSE)</f>
        <v>20283.690999999999</v>
      </c>
      <c r="AR140">
        <f>VLOOKUP($B140,'MEDIUM VARIANT'!$C$18:$AE$290,10,FALSE)</f>
        <v>20859.190999999999</v>
      </c>
      <c r="AS140">
        <f>VLOOKUP($B140,'MEDIUM VARIANT'!$C$18:$AE$290,11,FALSE)</f>
        <v>21445.468000000001</v>
      </c>
      <c r="AT140">
        <f>VLOOKUP($B140,'MEDIUM VARIANT'!$C$18:$AE$290,12,FALSE)</f>
        <v>22043.258000000002</v>
      </c>
      <c r="AU140">
        <f>VLOOKUP($B140,'MEDIUM VARIANT'!$C$18:$AE$290,13,FALSE)</f>
        <v>22653.625</v>
      </c>
      <c r="AV140">
        <f>VLOOKUP($B140,'MEDIUM VARIANT'!$C$18:$AE$290,14,FALSE)</f>
        <v>23277.223999999998</v>
      </c>
      <c r="AW140">
        <f>VLOOKUP($B140,'MEDIUM VARIANT'!$C$18:$AE$290,15,FALSE)</f>
        <v>23914.217000000001</v>
      </c>
      <c r="AX140">
        <f>VLOOKUP($B140,'MEDIUM VARIANT'!$C$18:$AE$290,16,FALSE)</f>
        <v>24564.021000000001</v>
      </c>
      <c r="AY140">
        <f>VLOOKUP($B140,'MEDIUM VARIANT'!$C$18:$AE$290,17,FALSE)</f>
        <v>25225.544999999998</v>
      </c>
      <c r="AZ140">
        <f>VLOOKUP($B140,'MEDIUM VARIANT'!$C$18:$AE$290,18,FALSE)</f>
        <v>25897.347000000002</v>
      </c>
      <c r="BA140">
        <f>VLOOKUP($B140,'MEDIUM VARIANT'!$C$18:$AE$290,19,FALSE)</f>
        <v>26578.246999999999</v>
      </c>
      <c r="BB140">
        <f>VLOOKUP($B140,'MEDIUM VARIANT'!$C$18:$AE$290,20,FALSE)</f>
        <v>27267.73</v>
      </c>
      <c r="BC140">
        <f>VLOOKUP($B140,'MEDIUM VARIANT'!$C$18:$AE$290,21,FALSE)</f>
        <v>27965.73</v>
      </c>
      <c r="BD140">
        <f>VLOOKUP($B140,'MEDIUM VARIANT'!$C$18:$AE$290,22,FALSE)</f>
        <v>28672.108</v>
      </c>
      <c r="BE140">
        <f>VLOOKUP($B140,'MEDIUM VARIANT'!$C$18:$AE$290,23,FALSE)</f>
        <v>29386.842000000001</v>
      </c>
      <c r="BF140">
        <f>VLOOKUP($B140,'MEDIUM VARIANT'!$C$18:$AE$290,24,FALSE)</f>
        <v>30109.857</v>
      </c>
      <c r="BG140">
        <f>VLOOKUP($B140,'MEDIUM VARIANT'!$C$18:$AE$290,25,FALSE)</f>
        <v>30840.793000000001</v>
      </c>
      <c r="BH140">
        <f>VLOOKUP($B140,'MEDIUM VARIANT'!$C$18:$AE$290,26,FALSE)</f>
        <v>31579.218000000001</v>
      </c>
      <c r="BI140">
        <f>VLOOKUP($B140,'MEDIUM VARIANT'!$C$18:$AE$290,27,FALSE)</f>
        <v>32324.868999999999</v>
      </c>
      <c r="BJ140">
        <f>VLOOKUP($B140,'MEDIUM VARIANT'!$C$18:$AE$290,28,FALSE)</f>
        <v>33077.453999999998</v>
      </c>
      <c r="BK140">
        <f>VLOOKUP($B140,'MEDIUM VARIANT'!$C$18:$AE$290,29,FALSE)</f>
        <v>33836.707000000002</v>
      </c>
      <c r="BL140">
        <f>VLOOKUP($B140,'MEDIUM VARIANT'!$C$18:$AE$290,29,FALSE)</f>
        <v>33836.707000000002</v>
      </c>
      <c r="BM140">
        <f>VLOOKUP($B140,'MEDIUM VARIANT'!$C$18:$AE$290,29,FALSE)</f>
        <v>33836.707000000002</v>
      </c>
      <c r="BN140">
        <f>VLOOKUP($B140,'MEDIUM VARIANT'!$C$18:$AE$290,29,FALSE)</f>
        <v>33836.707000000002</v>
      </c>
      <c r="BO140">
        <f>VLOOKUP($B140,'MEDIUM VARIANT'!$C$18:$AE$290,29,FALSE)</f>
        <v>33836.707000000002</v>
      </c>
      <c r="BP140">
        <f>VLOOKUP($B140,'MEDIUM VARIANT'!$C$18:$AE$290,29,FALSE)</f>
        <v>33836.707000000002</v>
      </c>
      <c r="BQ140">
        <f>VLOOKUP($B140,'MEDIUM VARIANT'!$C$18:$AE$290,29,FALSE)</f>
        <v>33836.707000000002</v>
      </c>
      <c r="BR140">
        <f>VLOOKUP($B140,'MEDIUM VARIANT'!$C$18:$AE$290,29,FALSE)</f>
        <v>33836.707000000002</v>
      </c>
      <c r="BS140">
        <f>VLOOKUP($B140,'MEDIUM VARIANT'!$C$18:$AE$290,29,FALSE)</f>
        <v>33836.707000000002</v>
      </c>
      <c r="BT140">
        <f>VLOOKUP($B140,'MEDIUM VARIANT'!$C$18:$AE$290,29,FALSE)</f>
        <v>33836.707000000002</v>
      </c>
      <c r="BU140">
        <f>VLOOKUP($B140,'MEDIUM VARIANT'!$C$18:$AE$290,29,FALSE)</f>
        <v>33836.707000000002</v>
      </c>
    </row>
    <row r="141" spans="1:73" ht="11.4" x14ac:dyDescent="0.2">
      <c r="A141" t="str">
        <f>VLOOKUP(B141,Codes_ISO!A$2:C$270,3,FALSE)</f>
        <v>MY</v>
      </c>
      <c r="B141" s="3" t="s">
        <v>171</v>
      </c>
      <c r="C141" s="22">
        <f>VLOOKUP($B141,ESTIMATES!$C$18:$BS$290,34,FALSE)</f>
        <v>13798.125</v>
      </c>
      <c r="D141" s="22">
        <f>VLOOKUP($B141,ESTIMATES!$C$18:$BS$290,35,FALSE)</f>
        <v>14133.84</v>
      </c>
      <c r="E141" s="22">
        <f>VLOOKUP($B141,ESTIMATES!$C$18:$BS$290,36,FALSE)</f>
        <v>14470.633</v>
      </c>
      <c r="F141" s="22">
        <f>VLOOKUP($B141,ESTIMATES!$C$18:$BS$290,37,FALSE)</f>
        <v>14818.617</v>
      </c>
      <c r="G141" s="22">
        <f>VLOOKUP($B141,ESTIMATES!$C$18:$BS$290,38,FALSE)</f>
        <v>15191.625</v>
      </c>
      <c r="H141" s="22">
        <f>VLOOKUP($B141,ESTIMATES!$C$18:$BS$290,39,FALSE)</f>
        <v>15598.941999999999</v>
      </c>
      <c r="I141" s="22">
        <f>VLOOKUP($B141,ESTIMATES!$C$18:$BS$290,40,FALSE)</f>
        <v>16045.047</v>
      </c>
      <c r="J141" s="22">
        <f>VLOOKUP($B141,ESTIMATES!$C$18:$BS$290,41,FALSE)</f>
        <v>16525.108</v>
      </c>
      <c r="K141" s="22">
        <f>VLOOKUP($B141,ESTIMATES!$C$18:$BS$290,42,FALSE)</f>
        <v>17027.588</v>
      </c>
      <c r="L141" s="22">
        <f>VLOOKUP($B141,ESTIMATES!$C$18:$BS$290,43,FALSE)</f>
        <v>17535.971000000001</v>
      </c>
      <c r="M141" s="22">
        <f>VLOOKUP($B141,ESTIMATES!$C$18:$BS$290,44,FALSE)</f>
        <v>18038.321</v>
      </c>
      <c r="N141" s="22">
        <f>VLOOKUP($B141,ESTIMATES!$C$18:$BS$290,45,FALSE)</f>
        <v>18529.454000000002</v>
      </c>
      <c r="O141" s="22">
        <f>VLOOKUP($B141,ESTIMATES!$C$18:$BS$290,46,FALSE)</f>
        <v>19012.723999999998</v>
      </c>
      <c r="P141" s="22">
        <f>VLOOKUP($B141,ESTIMATES!$C$18:$BS$290,47,FALSE)</f>
        <v>19494.967000000001</v>
      </c>
      <c r="Q141" s="22">
        <f>VLOOKUP($B141,ESTIMATES!$C$18:$BS$290,48,FALSE)</f>
        <v>19986.894</v>
      </c>
      <c r="R141" s="22">
        <f>VLOOKUP($B141,ESTIMATES!$C$18:$BS$290,49,FALSE)</f>
        <v>20495.597000000002</v>
      </c>
      <c r="S141" s="22">
        <f>VLOOKUP($B141,ESTIMATES!$C$18:$BS$290,50,FALSE)</f>
        <v>21023.321</v>
      </c>
      <c r="T141" s="22">
        <f>VLOOKUP($B141,ESTIMATES!$C$18:$BS$290,51,FALSE)</f>
        <v>21565.325000000001</v>
      </c>
      <c r="U141" s="22">
        <f>VLOOKUP($B141,ESTIMATES!$C$18:$BS$290,52,FALSE)</f>
        <v>22113.464</v>
      </c>
      <c r="V141" s="22">
        <f>VLOOKUP($B141,ESTIMATES!$C$18:$BS$290,53,FALSE)</f>
        <v>22656.286</v>
      </c>
      <c r="W141" s="22">
        <f>VLOOKUP($B141,ESTIMATES!$C$18:$BS$290,54,FALSE)</f>
        <v>23185.608</v>
      </c>
      <c r="X141" s="22">
        <f>VLOOKUP($B141,ESTIMATES!$C$18:$BS$290,55,FALSE)</f>
        <v>23698.906999999999</v>
      </c>
      <c r="Y141" s="22">
        <f>VLOOKUP($B141,ESTIMATES!$C$18:$BS$290,56,FALSE)</f>
        <v>24198.811000000002</v>
      </c>
      <c r="Z141" s="22">
        <f>VLOOKUP($B141,ESTIMATES!$C$18:$BS$290,57,FALSE)</f>
        <v>24688.703000000001</v>
      </c>
      <c r="AA141" s="22">
        <f>VLOOKUP($B141,ESTIMATES!$C$18:$BS$290,58,FALSE)</f>
        <v>25174.109</v>
      </c>
      <c r="AB141" s="22">
        <f>VLOOKUP($B141,ESTIMATES!$C$18:$BS$290,59,FALSE)</f>
        <v>25659.393</v>
      </c>
      <c r="AC141" s="22">
        <f>VLOOKUP($B141,ESTIMATES!$C$18:$BS$290,60,FALSE)</f>
        <v>26143.565999999999</v>
      </c>
      <c r="AD141" s="22">
        <f>VLOOKUP($B141,ESTIMATES!$C$18:$BS$290,61,FALSE)</f>
        <v>26625.845000000001</v>
      </c>
      <c r="AE141" s="22">
        <f>VLOOKUP($B141,ESTIMATES!$C$18:$BS$290,62,FALSE)</f>
        <v>27111.069</v>
      </c>
      <c r="AF141" s="22">
        <f>VLOOKUP($B141,ESTIMATES!$C$18:$BS$290,63,FALSE)</f>
        <v>27605.383000000002</v>
      </c>
      <c r="AG141" s="22">
        <f>VLOOKUP($B141,ESTIMATES!$C$18:$BS$290,64,FALSE)</f>
        <v>28112.289000000001</v>
      </c>
      <c r="AH141" s="22">
        <f>VLOOKUP($B141,ESTIMATES!$C$18:$BS$290,65,FALSE)</f>
        <v>28635.128000000001</v>
      </c>
      <c r="AI141" s="22">
        <f>VLOOKUP($B141,ESTIMATES!$C$18:$BS$290,66,FALSE)</f>
        <v>29170.455999999998</v>
      </c>
      <c r="AJ141" s="22">
        <f>VLOOKUP($B141,ESTIMATES!$C$18:$BS$290,67,FALSE)</f>
        <v>29706.723999999998</v>
      </c>
      <c r="AK141" s="22">
        <f>VLOOKUP($B141,ESTIMATES!$C$18:$BS$290,68,FALSE)</f>
        <v>30228.017</v>
      </c>
      <c r="AL141" s="22">
        <f>VLOOKUP($B141,ESTIMATES!$C$18:$BS$290,69,FALSE)</f>
        <v>30723.154999999999</v>
      </c>
      <c r="AM141">
        <f>VLOOKUP($B141,'MEDIUM VARIANT'!$C$18:$AE$290,5,FALSE)</f>
        <v>31187.264999999999</v>
      </c>
      <c r="AN141">
        <f>VLOOKUP($B141,'MEDIUM VARIANT'!$C$18:$AE$290,6,FALSE)</f>
        <v>31624.263999999999</v>
      </c>
      <c r="AO141">
        <f>VLOOKUP($B141,'MEDIUM VARIANT'!$C$18:$AE$290,7,FALSE)</f>
        <v>32042.457999999999</v>
      </c>
      <c r="AP141">
        <f>VLOOKUP($B141,'MEDIUM VARIANT'!$C$18:$AE$290,8,FALSE)</f>
        <v>32454.455000000002</v>
      </c>
      <c r="AQ141">
        <f>VLOOKUP($B141,'MEDIUM VARIANT'!$C$18:$AE$290,9,FALSE)</f>
        <v>32869.322999999997</v>
      </c>
      <c r="AR141">
        <f>VLOOKUP($B141,'MEDIUM VARIANT'!$C$18:$AE$290,10,FALSE)</f>
        <v>33289.213000000003</v>
      </c>
      <c r="AS141">
        <f>VLOOKUP($B141,'MEDIUM VARIANT'!$C$18:$AE$290,11,FALSE)</f>
        <v>33710.811000000002</v>
      </c>
      <c r="AT141">
        <f>VLOOKUP($B141,'MEDIUM VARIANT'!$C$18:$AE$290,12,FALSE)</f>
        <v>34131.17</v>
      </c>
      <c r="AU141">
        <f>VLOOKUP($B141,'MEDIUM VARIANT'!$C$18:$AE$290,13,FALSE)</f>
        <v>34545.392999999996</v>
      </c>
      <c r="AV141">
        <f>VLOOKUP($B141,'MEDIUM VARIANT'!$C$18:$AE$290,14,FALSE)</f>
        <v>34949.758000000002</v>
      </c>
      <c r="AW141">
        <f>VLOOKUP($B141,'MEDIUM VARIANT'!$C$18:$AE$290,15,FALSE)</f>
        <v>35343.767</v>
      </c>
      <c r="AX141">
        <f>VLOOKUP($B141,'MEDIUM VARIANT'!$C$18:$AE$290,16,FALSE)</f>
        <v>35728.205000000002</v>
      </c>
      <c r="AY141">
        <f>VLOOKUP($B141,'MEDIUM VARIANT'!$C$18:$AE$290,17,FALSE)</f>
        <v>36102.129000000001</v>
      </c>
      <c r="AZ141">
        <f>VLOOKUP($B141,'MEDIUM VARIANT'!$C$18:$AE$290,18,FALSE)</f>
        <v>36464.597000000002</v>
      </c>
      <c r="BA141">
        <f>VLOOKUP($B141,'MEDIUM VARIANT'!$C$18:$AE$290,19,FALSE)</f>
        <v>36814.968000000001</v>
      </c>
      <c r="BB141">
        <f>VLOOKUP($B141,'MEDIUM VARIANT'!$C$18:$AE$290,20,FALSE)</f>
        <v>37152.788999999997</v>
      </c>
      <c r="BC141">
        <f>VLOOKUP($B141,'MEDIUM VARIANT'!$C$18:$AE$290,21,FALSE)</f>
        <v>37477.978000000003</v>
      </c>
      <c r="BD141">
        <f>VLOOKUP($B141,'MEDIUM VARIANT'!$C$18:$AE$290,22,FALSE)</f>
        <v>37790.724000000002</v>
      </c>
      <c r="BE141">
        <f>VLOOKUP($B141,'MEDIUM VARIANT'!$C$18:$AE$290,23,FALSE)</f>
        <v>38091.466999999997</v>
      </c>
      <c r="BF141">
        <f>VLOOKUP($B141,'MEDIUM VARIANT'!$C$18:$AE$290,24,FALSE)</f>
        <v>38380.67</v>
      </c>
      <c r="BG141">
        <f>VLOOKUP($B141,'MEDIUM VARIANT'!$C$18:$AE$290,25,FALSE)</f>
        <v>38658.468000000001</v>
      </c>
      <c r="BH141">
        <f>VLOOKUP($B141,'MEDIUM VARIANT'!$C$18:$AE$290,26,FALSE)</f>
        <v>38925.160000000003</v>
      </c>
      <c r="BI141">
        <f>VLOOKUP($B141,'MEDIUM VARIANT'!$C$18:$AE$290,27,FALSE)</f>
        <v>39181.635999999999</v>
      </c>
      <c r="BJ141">
        <f>VLOOKUP($B141,'MEDIUM VARIANT'!$C$18:$AE$290,28,FALSE)</f>
        <v>39429.021999999997</v>
      </c>
      <c r="BK141">
        <f>VLOOKUP($B141,'MEDIUM VARIANT'!$C$18:$AE$290,29,FALSE)</f>
        <v>39668.262000000002</v>
      </c>
      <c r="BL141">
        <f>VLOOKUP($B141,'MEDIUM VARIANT'!$C$18:$AE$290,29,FALSE)</f>
        <v>39668.262000000002</v>
      </c>
      <c r="BM141">
        <f>VLOOKUP($B141,'MEDIUM VARIANT'!$C$18:$AE$290,29,FALSE)</f>
        <v>39668.262000000002</v>
      </c>
      <c r="BN141">
        <f>VLOOKUP($B141,'MEDIUM VARIANT'!$C$18:$AE$290,29,FALSE)</f>
        <v>39668.262000000002</v>
      </c>
      <c r="BO141">
        <f>VLOOKUP($B141,'MEDIUM VARIANT'!$C$18:$AE$290,29,FALSE)</f>
        <v>39668.262000000002</v>
      </c>
      <c r="BP141">
        <f>VLOOKUP($B141,'MEDIUM VARIANT'!$C$18:$AE$290,29,FALSE)</f>
        <v>39668.262000000002</v>
      </c>
      <c r="BQ141">
        <f>VLOOKUP($B141,'MEDIUM VARIANT'!$C$18:$AE$290,29,FALSE)</f>
        <v>39668.262000000002</v>
      </c>
      <c r="BR141">
        <f>VLOOKUP($B141,'MEDIUM VARIANT'!$C$18:$AE$290,29,FALSE)</f>
        <v>39668.262000000002</v>
      </c>
      <c r="BS141">
        <f>VLOOKUP($B141,'MEDIUM VARIANT'!$C$18:$AE$290,29,FALSE)</f>
        <v>39668.262000000002</v>
      </c>
      <c r="BT141">
        <f>VLOOKUP($B141,'MEDIUM VARIANT'!$C$18:$AE$290,29,FALSE)</f>
        <v>39668.262000000002</v>
      </c>
      <c r="BU141">
        <f>VLOOKUP($B141,'MEDIUM VARIANT'!$C$18:$AE$290,29,FALSE)</f>
        <v>39668.262000000002</v>
      </c>
    </row>
    <row r="142" spans="1:73" ht="11.4" x14ac:dyDescent="0.2">
      <c r="A142" t="str">
        <f>VLOOKUP(B142,Codes_ISO!A$2:C$270,3,FALSE)</f>
        <v>MV</v>
      </c>
      <c r="B142" s="3" t="s">
        <v>162</v>
      </c>
      <c r="C142" s="22">
        <f>VLOOKUP($B142,ESTIMATES!$C$18:$BS$290,34,FALSE)</f>
        <v>158.38499999999999</v>
      </c>
      <c r="D142" s="22">
        <f>VLOOKUP($B142,ESTIMATES!$C$18:$BS$290,35,FALSE)</f>
        <v>163.935</v>
      </c>
      <c r="E142" s="22">
        <f>VLOOKUP($B142,ESTIMATES!$C$18:$BS$290,36,FALSE)</f>
        <v>169.96</v>
      </c>
      <c r="F142" s="22">
        <f>VLOOKUP($B142,ESTIMATES!$C$18:$BS$290,37,FALSE)</f>
        <v>176.35599999999999</v>
      </c>
      <c r="G142" s="22">
        <f>VLOOKUP($B142,ESTIMATES!$C$18:$BS$290,38,FALSE)</f>
        <v>182.953</v>
      </c>
      <c r="H142" s="22">
        <f>VLOOKUP($B142,ESTIMATES!$C$18:$BS$290,39,FALSE)</f>
        <v>189.637</v>
      </c>
      <c r="I142" s="22">
        <f>VLOOKUP($B142,ESTIMATES!$C$18:$BS$290,40,FALSE)</f>
        <v>196.357</v>
      </c>
      <c r="J142" s="22">
        <f>VLOOKUP($B142,ESTIMATES!$C$18:$BS$290,41,FALSE)</f>
        <v>203.124</v>
      </c>
      <c r="K142" s="22">
        <f>VLOOKUP($B142,ESTIMATES!$C$18:$BS$290,42,FALSE)</f>
        <v>209.88499999999999</v>
      </c>
      <c r="L142" s="22">
        <f>VLOOKUP($B142,ESTIMATES!$C$18:$BS$290,43,FALSE)</f>
        <v>216.595</v>
      </c>
      <c r="M142" s="22">
        <f>VLOOKUP($B142,ESTIMATES!$C$18:$BS$290,44,FALSE)</f>
        <v>223.215</v>
      </c>
      <c r="N142" s="22">
        <f>VLOOKUP($B142,ESTIMATES!$C$18:$BS$290,45,FALSE)</f>
        <v>229.75399999999999</v>
      </c>
      <c r="O142" s="22">
        <f>VLOOKUP($B142,ESTIMATES!$C$18:$BS$290,46,FALSE)</f>
        <v>236.19</v>
      </c>
      <c r="P142" s="22">
        <f>VLOOKUP($B142,ESTIMATES!$C$18:$BS$290,47,FALSE)</f>
        <v>242.459</v>
      </c>
      <c r="Q142" s="22">
        <f>VLOOKUP($B142,ESTIMATES!$C$18:$BS$290,48,FALSE)</f>
        <v>248.43299999999999</v>
      </c>
      <c r="R142" s="22">
        <f>VLOOKUP($B142,ESTIMATES!$C$18:$BS$290,49,FALSE)</f>
        <v>254.08199999999999</v>
      </c>
      <c r="S142" s="22">
        <f>VLOOKUP($B142,ESTIMATES!$C$18:$BS$290,50,FALSE)</f>
        <v>259.327</v>
      </c>
      <c r="T142" s="22">
        <f>VLOOKUP($B142,ESTIMATES!$C$18:$BS$290,51,FALSE)</f>
        <v>264.27499999999998</v>
      </c>
      <c r="U142" s="22">
        <f>VLOOKUP($B142,ESTIMATES!$C$18:$BS$290,52,FALSE)</f>
        <v>269.20600000000002</v>
      </c>
      <c r="V142" s="22">
        <f>VLOOKUP($B142,ESTIMATES!$C$18:$BS$290,53,FALSE)</f>
        <v>274.48399999999998</v>
      </c>
      <c r="W142" s="22">
        <f>VLOOKUP($B142,ESTIMATES!$C$18:$BS$290,54,FALSE)</f>
        <v>280.38400000000001</v>
      </c>
      <c r="X142" s="22">
        <f>VLOOKUP($B142,ESTIMATES!$C$18:$BS$290,55,FALSE)</f>
        <v>287.02699999999999</v>
      </c>
      <c r="Y142" s="22">
        <f>VLOOKUP($B142,ESTIMATES!$C$18:$BS$290,56,FALSE)</f>
        <v>294.34100000000001</v>
      </c>
      <c r="Z142" s="22">
        <f>VLOOKUP($B142,ESTIMATES!$C$18:$BS$290,57,FALSE)</f>
        <v>302.209</v>
      </c>
      <c r="AA142" s="22">
        <f>VLOOKUP($B142,ESTIMATES!$C$18:$BS$290,58,FALSE)</f>
        <v>310.423</v>
      </c>
      <c r="AB142" s="22">
        <f>VLOOKUP($B142,ESTIMATES!$C$18:$BS$290,59,FALSE)</f>
        <v>318.83600000000001</v>
      </c>
      <c r="AC142" s="22">
        <f>VLOOKUP($B142,ESTIMATES!$C$18:$BS$290,60,FALSE)</f>
        <v>327.37099999999998</v>
      </c>
      <c r="AD142" s="22">
        <f>VLOOKUP($B142,ESTIMATES!$C$18:$BS$290,61,FALSE)</f>
        <v>336.07</v>
      </c>
      <c r="AE142" s="22">
        <f>VLOOKUP($B142,ESTIMATES!$C$18:$BS$290,62,FALSE)</f>
        <v>345.05399999999997</v>
      </c>
      <c r="AF142" s="22">
        <f>VLOOKUP($B142,ESTIMATES!$C$18:$BS$290,63,FALSE)</f>
        <v>354.50099999999998</v>
      </c>
      <c r="AG142" s="22">
        <f>VLOOKUP($B142,ESTIMATES!$C$18:$BS$290,64,FALSE)</f>
        <v>364.51100000000002</v>
      </c>
      <c r="AH142" s="22">
        <f>VLOOKUP($B142,ESTIMATES!$C$18:$BS$290,65,FALSE)</f>
        <v>375.13099999999997</v>
      </c>
      <c r="AI142" s="22">
        <f>VLOOKUP($B142,ESTIMATES!$C$18:$BS$290,66,FALSE)</f>
        <v>386.20299999999997</v>
      </c>
      <c r="AJ142" s="22">
        <f>VLOOKUP($B142,ESTIMATES!$C$18:$BS$290,67,FALSE)</f>
        <v>397.39699999999999</v>
      </c>
      <c r="AK142" s="22">
        <f>VLOOKUP($B142,ESTIMATES!$C$18:$BS$290,68,FALSE)</f>
        <v>408.24700000000001</v>
      </c>
      <c r="AL142" s="22">
        <f>VLOOKUP($B142,ESTIMATES!$C$18:$BS$290,69,FALSE)</f>
        <v>418.40300000000002</v>
      </c>
      <c r="AM142">
        <f>VLOOKUP($B142,'MEDIUM VARIANT'!$C$18:$AE$290,5,FALSE)</f>
        <v>427.75599999999997</v>
      </c>
      <c r="AN142">
        <f>VLOOKUP($B142,'MEDIUM VARIANT'!$C$18:$AE$290,6,FALSE)</f>
        <v>436.33</v>
      </c>
      <c r="AO142">
        <f>VLOOKUP($B142,'MEDIUM VARIANT'!$C$18:$AE$290,7,FALSE)</f>
        <v>444.25900000000001</v>
      </c>
      <c r="AP142">
        <f>VLOOKUP($B142,'MEDIUM VARIANT'!$C$18:$AE$290,8,FALSE)</f>
        <v>451.738</v>
      </c>
      <c r="AQ142">
        <f>VLOOKUP($B142,'MEDIUM VARIANT'!$C$18:$AE$290,9,FALSE)</f>
        <v>458.90899999999999</v>
      </c>
      <c r="AR142">
        <f>VLOOKUP($B142,'MEDIUM VARIANT'!$C$18:$AE$290,10,FALSE)</f>
        <v>465.78199999999998</v>
      </c>
      <c r="AS142">
        <f>VLOOKUP($B142,'MEDIUM VARIANT'!$C$18:$AE$290,11,FALSE)</f>
        <v>472.334</v>
      </c>
      <c r="AT142">
        <f>VLOOKUP($B142,'MEDIUM VARIANT'!$C$18:$AE$290,12,FALSE)</f>
        <v>478.50799999999998</v>
      </c>
      <c r="AU142">
        <f>VLOOKUP($B142,'MEDIUM VARIANT'!$C$18:$AE$290,13,FALSE)</f>
        <v>484.30900000000003</v>
      </c>
      <c r="AV142">
        <f>VLOOKUP($B142,'MEDIUM VARIANT'!$C$18:$AE$290,14,FALSE)</f>
        <v>489.69499999999999</v>
      </c>
      <c r="AW142">
        <f>VLOOKUP($B142,'MEDIUM VARIANT'!$C$18:$AE$290,15,FALSE)</f>
        <v>494.69900000000001</v>
      </c>
      <c r="AX142">
        <f>VLOOKUP($B142,'MEDIUM VARIANT'!$C$18:$AE$290,16,FALSE)</f>
        <v>499.33499999999998</v>
      </c>
      <c r="AY142">
        <f>VLOOKUP($B142,'MEDIUM VARIANT'!$C$18:$AE$290,17,FALSE)</f>
        <v>503.68799999999999</v>
      </c>
      <c r="AZ142">
        <f>VLOOKUP($B142,'MEDIUM VARIANT'!$C$18:$AE$290,18,FALSE)</f>
        <v>507.80599999999998</v>
      </c>
      <c r="BA142">
        <f>VLOOKUP($B142,'MEDIUM VARIANT'!$C$18:$AE$290,19,FALSE)</f>
        <v>511.76600000000002</v>
      </c>
      <c r="BB142">
        <f>VLOOKUP($B142,'MEDIUM VARIANT'!$C$18:$AE$290,20,FALSE)</f>
        <v>515.596</v>
      </c>
      <c r="BC142">
        <f>VLOOKUP($B142,'MEDIUM VARIANT'!$C$18:$AE$290,21,FALSE)</f>
        <v>519.30399999999997</v>
      </c>
      <c r="BD142">
        <f>VLOOKUP($B142,'MEDIUM VARIANT'!$C$18:$AE$290,22,FALSE)</f>
        <v>522.91099999999994</v>
      </c>
      <c r="BE142">
        <f>VLOOKUP($B142,'MEDIUM VARIANT'!$C$18:$AE$290,23,FALSE)</f>
        <v>526.45600000000002</v>
      </c>
      <c r="BF142">
        <f>VLOOKUP($B142,'MEDIUM VARIANT'!$C$18:$AE$290,24,FALSE)</f>
        <v>529.94299999999998</v>
      </c>
      <c r="BG142">
        <f>VLOOKUP($B142,'MEDIUM VARIANT'!$C$18:$AE$290,25,FALSE)</f>
        <v>533.39099999999996</v>
      </c>
      <c r="BH142">
        <f>VLOOKUP($B142,'MEDIUM VARIANT'!$C$18:$AE$290,26,FALSE)</f>
        <v>536.81500000000005</v>
      </c>
      <c r="BI142">
        <f>VLOOKUP($B142,'MEDIUM VARIANT'!$C$18:$AE$290,27,FALSE)</f>
        <v>540.21900000000005</v>
      </c>
      <c r="BJ142">
        <f>VLOOKUP($B142,'MEDIUM VARIANT'!$C$18:$AE$290,28,FALSE)</f>
        <v>543.60299999999995</v>
      </c>
      <c r="BK142">
        <f>VLOOKUP($B142,'MEDIUM VARIANT'!$C$18:$AE$290,29,FALSE)</f>
        <v>546.96100000000001</v>
      </c>
      <c r="BL142">
        <f>VLOOKUP($B142,'MEDIUM VARIANT'!$C$18:$AE$290,29,FALSE)</f>
        <v>546.96100000000001</v>
      </c>
      <c r="BM142">
        <f>VLOOKUP($B142,'MEDIUM VARIANT'!$C$18:$AE$290,29,FALSE)</f>
        <v>546.96100000000001</v>
      </c>
      <c r="BN142">
        <f>VLOOKUP($B142,'MEDIUM VARIANT'!$C$18:$AE$290,29,FALSE)</f>
        <v>546.96100000000001</v>
      </c>
      <c r="BO142">
        <f>VLOOKUP($B142,'MEDIUM VARIANT'!$C$18:$AE$290,29,FALSE)</f>
        <v>546.96100000000001</v>
      </c>
      <c r="BP142">
        <f>VLOOKUP($B142,'MEDIUM VARIANT'!$C$18:$AE$290,29,FALSE)</f>
        <v>546.96100000000001</v>
      </c>
      <c r="BQ142">
        <f>VLOOKUP($B142,'MEDIUM VARIANT'!$C$18:$AE$290,29,FALSE)</f>
        <v>546.96100000000001</v>
      </c>
      <c r="BR142">
        <f>VLOOKUP($B142,'MEDIUM VARIANT'!$C$18:$AE$290,29,FALSE)</f>
        <v>546.96100000000001</v>
      </c>
      <c r="BS142">
        <f>VLOOKUP($B142,'MEDIUM VARIANT'!$C$18:$AE$290,29,FALSE)</f>
        <v>546.96100000000001</v>
      </c>
      <c r="BT142">
        <f>VLOOKUP($B142,'MEDIUM VARIANT'!$C$18:$AE$290,29,FALSE)</f>
        <v>546.96100000000001</v>
      </c>
      <c r="BU142">
        <f>VLOOKUP($B142,'MEDIUM VARIANT'!$C$18:$AE$290,29,FALSE)</f>
        <v>546.96100000000001</v>
      </c>
    </row>
    <row r="143" spans="1:73" ht="11.4" x14ac:dyDescent="0.2">
      <c r="A143" t="str">
        <f>VLOOKUP(B143,Codes_ISO!A$2:C$270,3,FALSE)</f>
        <v>ML</v>
      </c>
      <c r="B143" s="3" t="s">
        <v>132</v>
      </c>
      <c r="C143" s="22">
        <f>VLOOKUP($B143,ESTIMATES!$C$18:$BS$290,34,FALSE)</f>
        <v>7090.1260000000002</v>
      </c>
      <c r="D143" s="22">
        <f>VLOOKUP($B143,ESTIMATES!$C$18:$BS$290,35,FALSE)</f>
        <v>7234.3029999999999</v>
      </c>
      <c r="E143" s="22">
        <f>VLOOKUP($B143,ESTIMATES!$C$18:$BS$290,36,FALSE)</f>
        <v>7387.6559999999999</v>
      </c>
      <c r="F143" s="22">
        <f>VLOOKUP($B143,ESTIMATES!$C$18:$BS$290,37,FALSE)</f>
        <v>7543.7430000000004</v>
      </c>
      <c r="G143" s="22">
        <f>VLOOKUP($B143,ESTIMATES!$C$18:$BS$290,38,FALSE)</f>
        <v>7693.6670000000004</v>
      </c>
      <c r="H143" s="22">
        <f>VLOOKUP($B143,ESTIMATES!$C$18:$BS$290,39,FALSE)</f>
        <v>7831.8890000000001</v>
      </c>
      <c r="I143" s="22">
        <f>VLOOKUP($B143,ESTIMATES!$C$18:$BS$290,40,FALSE)</f>
        <v>7955.1639999999998</v>
      </c>
      <c r="J143" s="22">
        <f>VLOOKUP($B143,ESTIMATES!$C$18:$BS$290,41,FALSE)</f>
        <v>8067.7579999999998</v>
      </c>
      <c r="K143" s="22">
        <f>VLOOKUP($B143,ESTIMATES!$C$18:$BS$290,42,FALSE)</f>
        <v>8180.7280000000001</v>
      </c>
      <c r="L143" s="22">
        <f>VLOOKUP($B143,ESTIMATES!$C$18:$BS$290,43,FALSE)</f>
        <v>8309.5310000000009</v>
      </c>
      <c r="M143" s="22">
        <f>VLOOKUP($B143,ESTIMATES!$C$18:$BS$290,44,FALSE)</f>
        <v>8465.1880000000001</v>
      </c>
      <c r="N143" s="22">
        <f>VLOOKUP($B143,ESTIMATES!$C$18:$BS$290,45,FALSE)</f>
        <v>8652.5139999999992</v>
      </c>
      <c r="O143" s="22">
        <f>VLOOKUP($B143,ESTIMATES!$C$18:$BS$290,46,FALSE)</f>
        <v>8868.2630000000008</v>
      </c>
      <c r="P143" s="22">
        <f>VLOOKUP($B143,ESTIMATES!$C$18:$BS$290,47,FALSE)</f>
        <v>9105.4719999999998</v>
      </c>
      <c r="Q143" s="22">
        <f>VLOOKUP($B143,ESTIMATES!$C$18:$BS$290,48,FALSE)</f>
        <v>9353.3850000000002</v>
      </c>
      <c r="R143" s="22">
        <f>VLOOKUP($B143,ESTIMATES!$C$18:$BS$290,49,FALSE)</f>
        <v>9604.4500000000007</v>
      </c>
      <c r="S143" s="22">
        <f>VLOOKUP($B143,ESTIMATES!$C$18:$BS$290,50,FALSE)</f>
        <v>9856.81</v>
      </c>
      <c r="T143" s="22">
        <f>VLOOKUP($B143,ESTIMATES!$C$18:$BS$290,51,FALSE)</f>
        <v>10114.093999999999</v>
      </c>
      <c r="U143" s="22">
        <f>VLOOKUP($B143,ESTIMATES!$C$18:$BS$290,52,FALSE)</f>
        <v>10380.834999999999</v>
      </c>
      <c r="V143" s="22">
        <f>VLOOKUP($B143,ESTIMATES!$C$18:$BS$290,53,FALSE)</f>
        <v>10663.723</v>
      </c>
      <c r="W143" s="22">
        <f>VLOOKUP($B143,ESTIMATES!$C$18:$BS$290,54,FALSE)</f>
        <v>10967.69</v>
      </c>
      <c r="X143" s="22">
        <f>VLOOKUP($B143,ESTIMATES!$C$18:$BS$290,55,FALSE)</f>
        <v>11293.258</v>
      </c>
      <c r="Y143" s="22">
        <f>VLOOKUP($B143,ESTIMATES!$C$18:$BS$290,56,FALSE)</f>
        <v>11638.929</v>
      </c>
      <c r="Z143" s="22">
        <f>VLOOKUP($B143,ESTIMATES!$C$18:$BS$290,57,FALSE)</f>
        <v>12005.128000000001</v>
      </c>
      <c r="AA143" s="22">
        <f>VLOOKUP($B143,ESTIMATES!$C$18:$BS$290,58,FALSE)</f>
        <v>12391.906000000001</v>
      </c>
      <c r="AB143" s="22">
        <f>VLOOKUP($B143,ESTIMATES!$C$18:$BS$290,59,FALSE)</f>
        <v>12798.763000000001</v>
      </c>
      <c r="AC143" s="22">
        <f>VLOOKUP($B143,ESTIMATES!$C$18:$BS$290,60,FALSE)</f>
        <v>13227.064</v>
      </c>
      <c r="AD143" s="22">
        <f>VLOOKUP($B143,ESTIMATES!$C$18:$BS$290,61,FALSE)</f>
        <v>13675.606</v>
      </c>
      <c r="AE143" s="22">
        <f>VLOOKUP($B143,ESTIMATES!$C$18:$BS$290,62,FALSE)</f>
        <v>14138.216</v>
      </c>
      <c r="AF143" s="22">
        <f>VLOOKUP($B143,ESTIMATES!$C$18:$BS$290,63,FALSE)</f>
        <v>14606.597</v>
      </c>
      <c r="AG143" s="22">
        <f>VLOOKUP($B143,ESTIMATES!$C$18:$BS$290,64,FALSE)</f>
        <v>15075.084999999999</v>
      </c>
      <c r="AH143" s="22">
        <f>VLOOKUP($B143,ESTIMATES!$C$18:$BS$290,65,FALSE)</f>
        <v>15540.989</v>
      </c>
      <c r="AI143" s="22">
        <f>VLOOKUP($B143,ESTIMATES!$C$18:$BS$290,66,FALSE)</f>
        <v>16006.67</v>
      </c>
      <c r="AJ143" s="22">
        <f>VLOOKUP($B143,ESTIMATES!$C$18:$BS$290,67,FALSE)</f>
        <v>16477.817999999999</v>
      </c>
      <c r="AK143" s="22">
        <f>VLOOKUP($B143,ESTIMATES!$C$18:$BS$290,68,FALSE)</f>
        <v>16962.846000000001</v>
      </c>
      <c r="AL143" s="22">
        <f>VLOOKUP($B143,ESTIMATES!$C$18:$BS$290,69,FALSE)</f>
        <v>17467.904999999999</v>
      </c>
      <c r="AM143">
        <f>VLOOKUP($B143,'MEDIUM VARIANT'!$C$18:$AE$290,5,FALSE)</f>
        <v>17994.837</v>
      </c>
      <c r="AN143">
        <f>VLOOKUP($B143,'MEDIUM VARIANT'!$C$18:$AE$290,6,FALSE)</f>
        <v>18541.98</v>
      </c>
      <c r="AO143">
        <f>VLOOKUP($B143,'MEDIUM VARIANT'!$C$18:$AE$290,7,FALSE)</f>
        <v>19107.705999999998</v>
      </c>
      <c r="AP143">
        <f>VLOOKUP($B143,'MEDIUM VARIANT'!$C$18:$AE$290,8,FALSE)</f>
        <v>19689.14</v>
      </c>
      <c r="AQ143">
        <f>VLOOKUP($B143,'MEDIUM VARIANT'!$C$18:$AE$290,9,FALSE)</f>
        <v>20284.18</v>
      </c>
      <c r="AR143">
        <f>VLOOKUP($B143,'MEDIUM VARIANT'!$C$18:$AE$290,10,FALSE)</f>
        <v>20892.583999999999</v>
      </c>
      <c r="AS143">
        <f>VLOOKUP($B143,'MEDIUM VARIANT'!$C$18:$AE$290,11,FALSE)</f>
        <v>21515.305</v>
      </c>
      <c r="AT143">
        <f>VLOOKUP($B143,'MEDIUM VARIANT'!$C$18:$AE$290,12,FALSE)</f>
        <v>22152.884999999998</v>
      </c>
      <c r="AU143">
        <f>VLOOKUP($B143,'MEDIUM VARIANT'!$C$18:$AE$290,13,FALSE)</f>
        <v>22806.187999999998</v>
      </c>
      <c r="AV143">
        <f>VLOOKUP($B143,'MEDIUM VARIANT'!$C$18:$AE$290,14,FALSE)</f>
        <v>23475.746999999999</v>
      </c>
      <c r="AW143">
        <f>VLOOKUP($B143,'MEDIUM VARIANT'!$C$18:$AE$290,15,FALSE)</f>
        <v>24161.495999999999</v>
      </c>
      <c r="AX143">
        <f>VLOOKUP($B143,'MEDIUM VARIANT'!$C$18:$AE$290,16,FALSE)</f>
        <v>24862.935000000001</v>
      </c>
      <c r="AY143">
        <f>VLOOKUP($B143,'MEDIUM VARIANT'!$C$18:$AE$290,17,FALSE)</f>
        <v>25579.703000000001</v>
      </c>
      <c r="AZ143">
        <f>VLOOKUP($B143,'MEDIUM VARIANT'!$C$18:$AE$290,18,FALSE)</f>
        <v>26311.27</v>
      </c>
      <c r="BA143">
        <f>VLOOKUP($B143,'MEDIUM VARIANT'!$C$18:$AE$290,19,FALSE)</f>
        <v>27057.112000000001</v>
      </c>
      <c r="BB143">
        <f>VLOOKUP($B143,'MEDIUM VARIANT'!$C$18:$AE$290,20,FALSE)</f>
        <v>27816.844000000001</v>
      </c>
      <c r="BC143">
        <f>VLOOKUP($B143,'MEDIUM VARIANT'!$C$18:$AE$290,21,FALSE)</f>
        <v>28590.026000000002</v>
      </c>
      <c r="BD143">
        <f>VLOOKUP($B143,'MEDIUM VARIANT'!$C$18:$AE$290,22,FALSE)</f>
        <v>29375.969000000001</v>
      </c>
      <c r="BE143">
        <f>VLOOKUP($B143,'MEDIUM VARIANT'!$C$18:$AE$290,23,FALSE)</f>
        <v>30173.867999999999</v>
      </c>
      <c r="BF143">
        <f>VLOOKUP($B143,'MEDIUM VARIANT'!$C$18:$AE$290,24,FALSE)</f>
        <v>30982.972000000002</v>
      </c>
      <c r="BG143">
        <f>VLOOKUP($B143,'MEDIUM VARIANT'!$C$18:$AE$290,25,FALSE)</f>
        <v>31802.692999999999</v>
      </c>
      <c r="BH143">
        <f>VLOOKUP($B143,'MEDIUM VARIANT'!$C$18:$AE$290,26,FALSE)</f>
        <v>32632.452000000001</v>
      </c>
      <c r="BI143">
        <f>VLOOKUP($B143,'MEDIUM VARIANT'!$C$18:$AE$290,27,FALSE)</f>
        <v>33471.453999999998</v>
      </c>
      <c r="BJ143">
        <f>VLOOKUP($B143,'MEDIUM VARIANT'!$C$18:$AE$290,28,FALSE)</f>
        <v>34318.828999999998</v>
      </c>
      <c r="BK143">
        <f>VLOOKUP($B143,'MEDIUM VARIANT'!$C$18:$AE$290,29,FALSE)</f>
        <v>35173.773000000001</v>
      </c>
      <c r="BL143">
        <f>VLOOKUP($B143,'MEDIUM VARIANT'!$C$18:$AE$290,29,FALSE)</f>
        <v>35173.773000000001</v>
      </c>
      <c r="BM143">
        <f>VLOOKUP($B143,'MEDIUM VARIANT'!$C$18:$AE$290,29,FALSE)</f>
        <v>35173.773000000001</v>
      </c>
      <c r="BN143">
        <f>VLOOKUP($B143,'MEDIUM VARIANT'!$C$18:$AE$290,29,FALSE)</f>
        <v>35173.773000000001</v>
      </c>
      <c r="BO143">
        <f>VLOOKUP($B143,'MEDIUM VARIANT'!$C$18:$AE$290,29,FALSE)</f>
        <v>35173.773000000001</v>
      </c>
      <c r="BP143">
        <f>VLOOKUP($B143,'MEDIUM VARIANT'!$C$18:$AE$290,29,FALSE)</f>
        <v>35173.773000000001</v>
      </c>
      <c r="BQ143">
        <f>VLOOKUP($B143,'MEDIUM VARIANT'!$C$18:$AE$290,29,FALSE)</f>
        <v>35173.773000000001</v>
      </c>
      <c r="BR143">
        <f>VLOOKUP($B143,'MEDIUM VARIANT'!$C$18:$AE$290,29,FALSE)</f>
        <v>35173.773000000001</v>
      </c>
      <c r="BS143">
        <f>VLOOKUP($B143,'MEDIUM VARIANT'!$C$18:$AE$290,29,FALSE)</f>
        <v>35173.773000000001</v>
      </c>
      <c r="BT143">
        <f>VLOOKUP($B143,'MEDIUM VARIANT'!$C$18:$AE$290,29,FALSE)</f>
        <v>35173.773000000001</v>
      </c>
      <c r="BU143">
        <f>VLOOKUP($B143,'MEDIUM VARIANT'!$C$18:$AE$290,29,FALSE)</f>
        <v>35173.773000000001</v>
      </c>
    </row>
    <row r="144" spans="1:73" ht="11.4" x14ac:dyDescent="0.2">
      <c r="A144" t="str">
        <f>VLOOKUP(B144,Codes_ISO!A$2:C$270,3,FALSE)</f>
        <v>MT</v>
      </c>
      <c r="B144" s="3" t="s">
        <v>231</v>
      </c>
      <c r="C144" s="22">
        <f>VLOOKUP($B144,ESTIMATES!$C$18:$BS$290,34,FALSE)</f>
        <v>333.274</v>
      </c>
      <c r="D144" s="22">
        <f>VLOOKUP($B144,ESTIMATES!$C$18:$BS$290,35,FALSE)</f>
        <v>336.19299999999998</v>
      </c>
      <c r="E144" s="22">
        <f>VLOOKUP($B144,ESTIMATES!$C$18:$BS$290,36,FALSE)</f>
        <v>339.34199999999998</v>
      </c>
      <c r="F144" s="22">
        <f>VLOOKUP($B144,ESTIMATES!$C$18:$BS$290,37,FALSE)</f>
        <v>342.62799999999999</v>
      </c>
      <c r="G144" s="22">
        <f>VLOOKUP($B144,ESTIMATES!$C$18:$BS$290,38,FALSE)</f>
        <v>345.94799999999998</v>
      </c>
      <c r="H144" s="22">
        <f>VLOOKUP($B144,ESTIMATES!$C$18:$BS$290,39,FALSE)</f>
        <v>349.19600000000003</v>
      </c>
      <c r="I144" s="22">
        <f>VLOOKUP($B144,ESTIMATES!$C$18:$BS$290,40,FALSE)</f>
        <v>352.33600000000001</v>
      </c>
      <c r="J144" s="22">
        <f>VLOOKUP($B144,ESTIMATES!$C$18:$BS$290,41,FALSE)</f>
        <v>355.387</v>
      </c>
      <c r="K144" s="22">
        <f>VLOOKUP($B144,ESTIMATES!$C$18:$BS$290,42,FALSE)</f>
        <v>358.37799999999999</v>
      </c>
      <c r="L144" s="22">
        <f>VLOOKUP($B144,ESTIMATES!$C$18:$BS$290,43,FALSE)</f>
        <v>361.38099999999997</v>
      </c>
      <c r="M144" s="22">
        <f>VLOOKUP($B144,ESTIMATES!$C$18:$BS$290,44,FALSE)</f>
        <v>364.43099999999998</v>
      </c>
      <c r="N144" s="22">
        <f>VLOOKUP($B144,ESTIMATES!$C$18:$BS$290,45,FALSE)</f>
        <v>367.52800000000002</v>
      </c>
      <c r="O144" s="22">
        <f>VLOOKUP($B144,ESTIMATES!$C$18:$BS$290,46,FALSE)</f>
        <v>370.642</v>
      </c>
      <c r="P144" s="22">
        <f>VLOOKUP($B144,ESTIMATES!$C$18:$BS$290,47,FALSE)</f>
        <v>373.78399999999999</v>
      </c>
      <c r="Q144" s="22">
        <f>VLOOKUP($B144,ESTIMATES!$C$18:$BS$290,48,FALSE)</f>
        <v>377.00599999999997</v>
      </c>
      <c r="R144" s="22">
        <f>VLOOKUP($B144,ESTIMATES!$C$18:$BS$290,49,FALSE)</f>
        <v>380.30500000000001</v>
      </c>
      <c r="S144" s="22">
        <f>VLOOKUP($B144,ESTIMATES!$C$18:$BS$290,50,FALSE)</f>
        <v>383.71</v>
      </c>
      <c r="T144" s="22">
        <f>VLOOKUP($B144,ESTIMATES!$C$18:$BS$290,51,FALSE)</f>
        <v>387.18400000000003</v>
      </c>
      <c r="U144" s="22">
        <f>VLOOKUP($B144,ESTIMATES!$C$18:$BS$290,52,FALSE)</f>
        <v>390.60500000000002</v>
      </c>
      <c r="V144" s="22">
        <f>VLOOKUP($B144,ESTIMATES!$C$18:$BS$290,53,FALSE)</f>
        <v>393.80500000000001</v>
      </c>
      <c r="W144" s="22">
        <f>VLOOKUP($B144,ESTIMATES!$C$18:$BS$290,54,FALSE)</f>
        <v>396.66800000000001</v>
      </c>
      <c r="X144" s="22">
        <f>VLOOKUP($B144,ESTIMATES!$C$18:$BS$290,55,FALSE)</f>
        <v>399.15499999999997</v>
      </c>
      <c r="Y144" s="22">
        <f>VLOOKUP($B144,ESTIMATES!$C$18:$BS$290,56,FALSE)</f>
        <v>401.303</v>
      </c>
      <c r="Z144" s="22">
        <f>VLOOKUP($B144,ESTIMATES!$C$18:$BS$290,57,FALSE)</f>
        <v>403.21100000000001</v>
      </c>
      <c r="AA144" s="22">
        <f>VLOOKUP($B144,ESTIMATES!$C$18:$BS$290,58,FALSE)</f>
        <v>405.00700000000001</v>
      </c>
      <c r="AB144" s="22">
        <f>VLOOKUP($B144,ESTIMATES!$C$18:$BS$290,59,FALSE)</f>
        <v>406.78699999999998</v>
      </c>
      <c r="AC144" s="22">
        <f>VLOOKUP($B144,ESTIMATES!$C$18:$BS$290,60,FALSE)</f>
        <v>408.56299999999999</v>
      </c>
      <c r="AD144" s="22">
        <f>VLOOKUP($B144,ESTIMATES!$C$18:$BS$290,61,FALSE)</f>
        <v>410.32400000000001</v>
      </c>
      <c r="AE144" s="22">
        <f>VLOOKUP($B144,ESTIMATES!$C$18:$BS$290,62,FALSE)</f>
        <v>412.12799999999999</v>
      </c>
      <c r="AF144" s="22">
        <f>VLOOKUP($B144,ESTIMATES!$C$18:$BS$290,63,FALSE)</f>
        <v>414.04500000000002</v>
      </c>
      <c r="AG144" s="22">
        <f>VLOOKUP($B144,ESTIMATES!$C$18:$BS$290,64,FALSE)</f>
        <v>416.11</v>
      </c>
      <c r="AH144" s="22">
        <f>VLOOKUP($B144,ESTIMATES!$C$18:$BS$290,65,FALSE)</f>
        <v>418.36700000000002</v>
      </c>
      <c r="AI144" s="22">
        <f>VLOOKUP($B144,ESTIMATES!$C$18:$BS$290,66,FALSE)</f>
        <v>420.78899999999999</v>
      </c>
      <c r="AJ144" s="22">
        <f>VLOOKUP($B144,ESTIMATES!$C$18:$BS$290,67,FALSE)</f>
        <v>423.24599999999998</v>
      </c>
      <c r="AK144" s="22">
        <f>VLOOKUP($B144,ESTIMATES!$C$18:$BS$290,68,FALSE)</f>
        <v>425.57</v>
      </c>
      <c r="AL144" s="22">
        <f>VLOOKUP($B144,ESTIMATES!$C$18:$BS$290,69,FALSE)</f>
        <v>427.61599999999999</v>
      </c>
      <c r="AM144">
        <f>VLOOKUP($B144,'MEDIUM VARIANT'!$C$18:$AE$290,5,FALSE)</f>
        <v>429.36200000000002</v>
      </c>
      <c r="AN144">
        <f>VLOOKUP($B144,'MEDIUM VARIANT'!$C$18:$AE$290,6,FALSE)</f>
        <v>430.83499999999998</v>
      </c>
      <c r="AO144">
        <f>VLOOKUP($B144,'MEDIUM VARIANT'!$C$18:$AE$290,7,FALSE)</f>
        <v>432.089</v>
      </c>
      <c r="AP144">
        <f>VLOOKUP($B144,'MEDIUM VARIANT'!$C$18:$AE$290,8,FALSE)</f>
        <v>433.245</v>
      </c>
      <c r="AQ144">
        <f>VLOOKUP($B144,'MEDIUM VARIANT'!$C$18:$AE$290,9,FALSE)</f>
        <v>434.363</v>
      </c>
      <c r="AR144">
        <f>VLOOKUP($B144,'MEDIUM VARIANT'!$C$18:$AE$290,10,FALSE)</f>
        <v>435.46899999999999</v>
      </c>
      <c r="AS144">
        <f>VLOOKUP($B144,'MEDIUM VARIANT'!$C$18:$AE$290,11,FALSE)</f>
        <v>436.53300000000002</v>
      </c>
      <c r="AT144">
        <f>VLOOKUP($B144,'MEDIUM VARIANT'!$C$18:$AE$290,12,FALSE)</f>
        <v>437.50900000000001</v>
      </c>
      <c r="AU144">
        <f>VLOOKUP($B144,'MEDIUM VARIANT'!$C$18:$AE$290,13,FALSE)</f>
        <v>438.35199999999998</v>
      </c>
      <c r="AV144">
        <f>VLOOKUP($B144,'MEDIUM VARIANT'!$C$18:$AE$290,14,FALSE)</f>
        <v>439.036</v>
      </c>
      <c r="AW144">
        <f>VLOOKUP($B144,'MEDIUM VARIANT'!$C$18:$AE$290,15,FALSE)</f>
        <v>439.55500000000001</v>
      </c>
      <c r="AX144">
        <f>VLOOKUP($B144,'MEDIUM VARIANT'!$C$18:$AE$290,16,FALSE)</f>
        <v>439.92</v>
      </c>
      <c r="AY144">
        <f>VLOOKUP($B144,'MEDIUM VARIANT'!$C$18:$AE$290,17,FALSE)</f>
        <v>440.10700000000003</v>
      </c>
      <c r="AZ144">
        <f>VLOOKUP($B144,'MEDIUM VARIANT'!$C$18:$AE$290,18,FALSE)</f>
        <v>440.12900000000002</v>
      </c>
      <c r="BA144">
        <f>VLOOKUP($B144,'MEDIUM VARIANT'!$C$18:$AE$290,19,FALSE)</f>
        <v>439.96300000000002</v>
      </c>
      <c r="BB144">
        <f>VLOOKUP($B144,'MEDIUM VARIANT'!$C$18:$AE$290,20,FALSE)</f>
        <v>439.613</v>
      </c>
      <c r="BC144">
        <f>VLOOKUP($B144,'MEDIUM VARIANT'!$C$18:$AE$290,21,FALSE)</f>
        <v>439.08499999999998</v>
      </c>
      <c r="BD144">
        <f>VLOOKUP($B144,'MEDIUM VARIANT'!$C$18:$AE$290,22,FALSE)</f>
        <v>438.40600000000001</v>
      </c>
      <c r="BE144">
        <f>VLOOKUP($B144,'MEDIUM VARIANT'!$C$18:$AE$290,23,FALSE)</f>
        <v>437.59899999999999</v>
      </c>
      <c r="BF144">
        <f>VLOOKUP($B144,'MEDIUM VARIANT'!$C$18:$AE$290,24,FALSE)</f>
        <v>436.69499999999999</v>
      </c>
      <c r="BG144">
        <f>VLOOKUP($B144,'MEDIUM VARIANT'!$C$18:$AE$290,25,FALSE)</f>
        <v>435.714</v>
      </c>
      <c r="BH144">
        <f>VLOOKUP($B144,'MEDIUM VARIANT'!$C$18:$AE$290,26,FALSE)</f>
        <v>434.65100000000001</v>
      </c>
      <c r="BI144">
        <f>VLOOKUP($B144,'MEDIUM VARIANT'!$C$18:$AE$290,27,FALSE)</f>
        <v>433.51900000000001</v>
      </c>
      <c r="BJ144">
        <f>VLOOKUP($B144,'MEDIUM VARIANT'!$C$18:$AE$290,28,FALSE)</f>
        <v>432.34500000000003</v>
      </c>
      <c r="BK144">
        <f>VLOOKUP($B144,'MEDIUM VARIANT'!$C$18:$AE$290,29,FALSE)</f>
        <v>431.149</v>
      </c>
      <c r="BL144">
        <f>VLOOKUP($B144,'MEDIUM VARIANT'!$C$18:$AE$290,29,FALSE)</f>
        <v>431.149</v>
      </c>
      <c r="BM144">
        <f>VLOOKUP($B144,'MEDIUM VARIANT'!$C$18:$AE$290,29,FALSE)</f>
        <v>431.149</v>
      </c>
      <c r="BN144">
        <f>VLOOKUP($B144,'MEDIUM VARIANT'!$C$18:$AE$290,29,FALSE)</f>
        <v>431.149</v>
      </c>
      <c r="BO144">
        <f>VLOOKUP($B144,'MEDIUM VARIANT'!$C$18:$AE$290,29,FALSE)</f>
        <v>431.149</v>
      </c>
      <c r="BP144">
        <f>VLOOKUP($B144,'MEDIUM VARIANT'!$C$18:$AE$290,29,FALSE)</f>
        <v>431.149</v>
      </c>
      <c r="BQ144">
        <f>VLOOKUP($B144,'MEDIUM VARIANT'!$C$18:$AE$290,29,FALSE)</f>
        <v>431.149</v>
      </c>
      <c r="BR144">
        <f>VLOOKUP($B144,'MEDIUM VARIANT'!$C$18:$AE$290,29,FALSE)</f>
        <v>431.149</v>
      </c>
      <c r="BS144">
        <f>VLOOKUP($B144,'MEDIUM VARIANT'!$C$18:$AE$290,29,FALSE)</f>
        <v>431.149</v>
      </c>
      <c r="BT144">
        <f>VLOOKUP($B144,'MEDIUM VARIANT'!$C$18:$AE$290,29,FALSE)</f>
        <v>431.149</v>
      </c>
      <c r="BU144">
        <f>VLOOKUP($B144,'MEDIUM VARIANT'!$C$18:$AE$290,29,FALSE)</f>
        <v>431.149</v>
      </c>
    </row>
    <row r="145" spans="1:73" ht="11.4" hidden="1" x14ac:dyDescent="0.2">
      <c r="A145" t="str">
        <f>VLOOKUP(B145,Codes_ISO!A$2:C$270,3,FALSE)</f>
        <v/>
      </c>
      <c r="B145" s="3" t="s">
        <v>317</v>
      </c>
      <c r="C145" s="22">
        <f>VLOOKUP($B145,ESTIMATES!$C$18:$BS$290,34,FALSE)</f>
        <v>30.576000000000001</v>
      </c>
      <c r="D145" s="22">
        <f>VLOOKUP($B145,ESTIMATES!$C$18:$BS$290,35,FALSE)</f>
        <v>31.893000000000001</v>
      </c>
      <c r="E145" s="22">
        <f>VLOOKUP($B145,ESTIMATES!$C$18:$BS$290,36,FALSE)</f>
        <v>33.33</v>
      </c>
      <c r="F145" s="22">
        <f>VLOOKUP($B145,ESTIMATES!$C$18:$BS$290,37,FALSE)</f>
        <v>34.892000000000003</v>
      </c>
      <c r="G145" s="22">
        <f>VLOOKUP($B145,ESTIMATES!$C$18:$BS$290,38,FALSE)</f>
        <v>36.561</v>
      </c>
      <c r="H145" s="22">
        <f>VLOOKUP($B145,ESTIMATES!$C$18:$BS$290,39,FALSE)</f>
        <v>38.332999999999998</v>
      </c>
      <c r="I145" s="22">
        <f>VLOOKUP($B145,ESTIMATES!$C$18:$BS$290,40,FALSE)</f>
        <v>40.204000000000001</v>
      </c>
      <c r="J145" s="22">
        <f>VLOOKUP($B145,ESTIMATES!$C$18:$BS$290,41,FALSE)</f>
        <v>42.152999999999999</v>
      </c>
      <c r="K145" s="22">
        <f>VLOOKUP($B145,ESTIMATES!$C$18:$BS$290,42,FALSE)</f>
        <v>44.063000000000002</v>
      </c>
      <c r="L145" s="22">
        <f>VLOOKUP($B145,ESTIMATES!$C$18:$BS$290,43,FALSE)</f>
        <v>45.814</v>
      </c>
      <c r="M145" s="22">
        <f>VLOOKUP($B145,ESTIMATES!$C$18:$BS$290,44,FALSE)</f>
        <v>47.298000000000002</v>
      </c>
      <c r="N145" s="22">
        <f>VLOOKUP($B145,ESTIMATES!$C$18:$BS$290,45,FALSE)</f>
        <v>48.475000000000001</v>
      </c>
      <c r="O145" s="22">
        <f>VLOOKUP($B145,ESTIMATES!$C$18:$BS$290,46,FALSE)</f>
        <v>49.378</v>
      </c>
      <c r="P145" s="22">
        <f>VLOOKUP($B145,ESTIMATES!$C$18:$BS$290,47,FALSE)</f>
        <v>50.048000000000002</v>
      </c>
      <c r="Q145" s="22">
        <f>VLOOKUP($B145,ESTIMATES!$C$18:$BS$290,48,FALSE)</f>
        <v>50.575000000000003</v>
      </c>
      <c r="R145" s="22">
        <f>VLOOKUP($B145,ESTIMATES!$C$18:$BS$290,49,FALSE)</f>
        <v>51.015000000000001</v>
      </c>
      <c r="S145" s="22">
        <f>VLOOKUP($B145,ESTIMATES!$C$18:$BS$290,50,FALSE)</f>
        <v>51.401000000000003</v>
      </c>
      <c r="T145" s="22">
        <f>VLOOKUP($B145,ESTIMATES!$C$18:$BS$290,51,FALSE)</f>
        <v>51.692</v>
      </c>
      <c r="U145" s="22">
        <f>VLOOKUP($B145,ESTIMATES!$C$18:$BS$290,52,FALSE)</f>
        <v>51.924999999999997</v>
      </c>
      <c r="V145" s="22">
        <f>VLOOKUP($B145,ESTIMATES!$C$18:$BS$290,53,FALSE)</f>
        <v>52.079000000000001</v>
      </c>
      <c r="W145" s="22">
        <f>VLOOKUP($B145,ESTIMATES!$C$18:$BS$290,54,FALSE)</f>
        <v>52.158999999999999</v>
      </c>
      <c r="X145" s="22">
        <f>VLOOKUP($B145,ESTIMATES!$C$18:$BS$290,55,FALSE)</f>
        <v>52.183</v>
      </c>
      <c r="Y145" s="22">
        <f>VLOOKUP($B145,ESTIMATES!$C$18:$BS$290,56,FALSE)</f>
        <v>52.158000000000001</v>
      </c>
      <c r="Z145" s="22">
        <f>VLOOKUP($B145,ESTIMATES!$C$18:$BS$290,57,FALSE)</f>
        <v>52.116</v>
      </c>
      <c r="AA145" s="22">
        <f>VLOOKUP($B145,ESTIMATES!$C$18:$BS$290,58,FALSE)</f>
        <v>52.073999999999998</v>
      </c>
      <c r="AB145" s="22">
        <f>VLOOKUP($B145,ESTIMATES!$C$18:$BS$290,59,FALSE)</f>
        <v>52.055</v>
      </c>
      <c r="AC145" s="22">
        <f>VLOOKUP($B145,ESTIMATES!$C$18:$BS$290,60,FALSE)</f>
        <v>52.078000000000003</v>
      </c>
      <c r="AD145" s="22">
        <f>VLOOKUP($B145,ESTIMATES!$C$18:$BS$290,61,FALSE)</f>
        <v>52.137</v>
      </c>
      <c r="AE145" s="22">
        <f>VLOOKUP($B145,ESTIMATES!$C$18:$BS$290,62,FALSE)</f>
        <v>52.218000000000004</v>
      </c>
      <c r="AF145" s="22">
        <f>VLOOKUP($B145,ESTIMATES!$C$18:$BS$290,63,FALSE)</f>
        <v>52.32</v>
      </c>
      <c r="AG145" s="22">
        <f>VLOOKUP($B145,ESTIMATES!$C$18:$BS$290,64,FALSE)</f>
        <v>52.424999999999997</v>
      </c>
      <c r="AH145" s="22">
        <f>VLOOKUP($B145,ESTIMATES!$C$18:$BS$290,65,FALSE)</f>
        <v>52.542000000000002</v>
      </c>
      <c r="AI145" s="22">
        <f>VLOOKUP($B145,ESTIMATES!$C$18:$BS$290,66,FALSE)</f>
        <v>52.662999999999997</v>
      </c>
      <c r="AJ145" s="22">
        <f>VLOOKUP($B145,ESTIMATES!$C$18:$BS$290,67,FALSE)</f>
        <v>52.792999999999999</v>
      </c>
      <c r="AK145" s="22">
        <f>VLOOKUP($B145,ESTIMATES!$C$18:$BS$290,68,FALSE)</f>
        <v>52.898000000000003</v>
      </c>
      <c r="AL145" s="22">
        <f>VLOOKUP($B145,ESTIMATES!$C$18:$BS$290,69,FALSE)</f>
        <v>52.994</v>
      </c>
      <c r="AM145">
        <f>VLOOKUP($B145,'MEDIUM VARIANT'!$C$18:$AE$290,5,FALSE)</f>
        <v>53.066000000000003</v>
      </c>
      <c r="AN145">
        <f>VLOOKUP($B145,'MEDIUM VARIANT'!$C$18:$AE$290,6,FALSE)</f>
        <v>53.127000000000002</v>
      </c>
      <c r="AO145">
        <f>VLOOKUP($B145,'MEDIUM VARIANT'!$C$18:$AE$290,7,FALSE)</f>
        <v>53.167000000000002</v>
      </c>
      <c r="AP145">
        <f>VLOOKUP($B145,'MEDIUM VARIANT'!$C$18:$AE$290,8,FALSE)</f>
        <v>53.210999999999999</v>
      </c>
      <c r="AQ145">
        <f>VLOOKUP($B145,'MEDIUM VARIANT'!$C$18:$AE$290,9,FALSE)</f>
        <v>53.250999999999998</v>
      </c>
      <c r="AR145">
        <f>VLOOKUP($B145,'MEDIUM VARIANT'!$C$18:$AE$290,10,FALSE)</f>
        <v>53.289000000000001</v>
      </c>
      <c r="AS145">
        <f>VLOOKUP($B145,'MEDIUM VARIANT'!$C$18:$AE$290,11,FALSE)</f>
        <v>53.326999999999998</v>
      </c>
      <c r="AT145">
        <f>VLOOKUP($B145,'MEDIUM VARIANT'!$C$18:$AE$290,12,FALSE)</f>
        <v>53.4</v>
      </c>
      <c r="AU145">
        <f>VLOOKUP($B145,'MEDIUM VARIANT'!$C$18:$AE$290,13,FALSE)</f>
        <v>53.514000000000003</v>
      </c>
      <c r="AV145">
        <f>VLOOKUP($B145,'MEDIUM VARIANT'!$C$18:$AE$290,14,FALSE)</f>
        <v>53.701999999999998</v>
      </c>
      <c r="AW145">
        <f>VLOOKUP($B145,'MEDIUM VARIANT'!$C$18:$AE$290,15,FALSE)</f>
        <v>53.956000000000003</v>
      </c>
      <c r="AX145">
        <f>VLOOKUP($B145,'MEDIUM VARIANT'!$C$18:$AE$290,16,FALSE)</f>
        <v>54.298999999999999</v>
      </c>
      <c r="AY145">
        <f>VLOOKUP($B145,'MEDIUM VARIANT'!$C$18:$AE$290,17,FALSE)</f>
        <v>54.695</v>
      </c>
      <c r="AZ145">
        <f>VLOOKUP($B145,'MEDIUM VARIANT'!$C$18:$AE$290,18,FALSE)</f>
        <v>55.143000000000001</v>
      </c>
      <c r="BA145">
        <f>VLOOKUP($B145,'MEDIUM VARIANT'!$C$18:$AE$290,19,FALSE)</f>
        <v>55.634</v>
      </c>
      <c r="BB145">
        <f>VLOOKUP($B145,'MEDIUM VARIANT'!$C$18:$AE$290,20,FALSE)</f>
        <v>56.158999999999999</v>
      </c>
      <c r="BC145">
        <f>VLOOKUP($B145,'MEDIUM VARIANT'!$C$18:$AE$290,21,FALSE)</f>
        <v>56.725999999999999</v>
      </c>
      <c r="BD145">
        <f>VLOOKUP($B145,'MEDIUM VARIANT'!$C$18:$AE$290,22,FALSE)</f>
        <v>57.320999999999998</v>
      </c>
      <c r="BE145">
        <f>VLOOKUP($B145,'MEDIUM VARIANT'!$C$18:$AE$290,23,FALSE)</f>
        <v>57.942999999999998</v>
      </c>
      <c r="BF145">
        <f>VLOOKUP($B145,'MEDIUM VARIANT'!$C$18:$AE$290,24,FALSE)</f>
        <v>58.585999999999999</v>
      </c>
      <c r="BG145">
        <f>VLOOKUP($B145,'MEDIUM VARIANT'!$C$18:$AE$290,25,FALSE)</f>
        <v>59.238999999999997</v>
      </c>
      <c r="BH145">
        <f>VLOOKUP($B145,'MEDIUM VARIANT'!$C$18:$AE$290,26,FALSE)</f>
        <v>59.914999999999999</v>
      </c>
      <c r="BI145">
        <f>VLOOKUP($B145,'MEDIUM VARIANT'!$C$18:$AE$290,27,FALSE)</f>
        <v>60.576000000000001</v>
      </c>
      <c r="BJ145">
        <f>VLOOKUP($B145,'MEDIUM VARIANT'!$C$18:$AE$290,28,FALSE)</f>
        <v>61.231999999999999</v>
      </c>
      <c r="BK145">
        <f>VLOOKUP($B145,'MEDIUM VARIANT'!$C$18:$AE$290,29,FALSE)</f>
        <v>61.857999999999997</v>
      </c>
      <c r="BL145">
        <f>VLOOKUP($B145,'MEDIUM VARIANT'!$C$18:$AE$290,29,FALSE)</f>
        <v>61.857999999999997</v>
      </c>
      <c r="BM145">
        <f>VLOOKUP($B145,'MEDIUM VARIANT'!$C$18:$AE$290,29,FALSE)</f>
        <v>61.857999999999997</v>
      </c>
      <c r="BN145">
        <f>VLOOKUP($B145,'MEDIUM VARIANT'!$C$18:$AE$290,29,FALSE)</f>
        <v>61.857999999999997</v>
      </c>
      <c r="BO145">
        <f>VLOOKUP($B145,'MEDIUM VARIANT'!$C$18:$AE$290,29,FALSE)</f>
        <v>61.857999999999997</v>
      </c>
      <c r="BP145">
        <f>VLOOKUP($B145,'MEDIUM VARIANT'!$C$18:$AE$290,29,FALSE)</f>
        <v>61.857999999999997</v>
      </c>
      <c r="BQ145">
        <f>VLOOKUP($B145,'MEDIUM VARIANT'!$C$18:$AE$290,29,FALSE)</f>
        <v>61.857999999999997</v>
      </c>
      <c r="BR145">
        <f>VLOOKUP($B145,'MEDIUM VARIANT'!$C$18:$AE$290,29,FALSE)</f>
        <v>61.857999999999997</v>
      </c>
      <c r="BS145">
        <f>VLOOKUP($B145,'MEDIUM VARIANT'!$C$18:$AE$290,29,FALSE)</f>
        <v>61.857999999999997</v>
      </c>
      <c r="BT145">
        <f>VLOOKUP($B145,'MEDIUM VARIANT'!$C$18:$AE$290,29,FALSE)</f>
        <v>61.857999999999997</v>
      </c>
      <c r="BU145">
        <f>VLOOKUP($B145,'MEDIUM VARIANT'!$C$18:$AE$290,29,FALSE)</f>
        <v>61.857999999999997</v>
      </c>
    </row>
    <row r="146" spans="1:73" ht="11.4" hidden="1" x14ac:dyDescent="0.2">
      <c r="A146" t="str">
        <f>VLOOKUP(B146,Codes_ISO!A$2:C$270,3,FALSE)</f>
        <v/>
      </c>
      <c r="B146" s="3" t="s">
        <v>266</v>
      </c>
      <c r="C146" s="22">
        <f>VLOOKUP($B146,ESTIMATES!$C$18:$BS$290,34,FALSE)</f>
        <v>325.45400000000001</v>
      </c>
      <c r="D146" s="22">
        <f>VLOOKUP($B146,ESTIMATES!$C$18:$BS$290,35,FALSE)</f>
        <v>326.99299999999999</v>
      </c>
      <c r="E146" s="22">
        <f>VLOOKUP($B146,ESTIMATES!$C$18:$BS$290,36,FALSE)</f>
        <v>329.44499999999999</v>
      </c>
      <c r="F146" s="22">
        <f>VLOOKUP($B146,ESTIMATES!$C$18:$BS$290,37,FALSE)</f>
        <v>332.60500000000002</v>
      </c>
      <c r="G146" s="22">
        <f>VLOOKUP($B146,ESTIMATES!$C$18:$BS$290,38,FALSE)</f>
        <v>336.16699999999997</v>
      </c>
      <c r="H146" s="22">
        <f>VLOOKUP($B146,ESTIMATES!$C$18:$BS$290,39,FALSE)</f>
        <v>339.87599999999998</v>
      </c>
      <c r="I146" s="22">
        <f>VLOOKUP($B146,ESTIMATES!$C$18:$BS$290,40,FALSE)</f>
        <v>343.74299999999999</v>
      </c>
      <c r="J146" s="22">
        <f>VLOOKUP($B146,ESTIMATES!$C$18:$BS$290,41,FALSE)</f>
        <v>347.76299999999998</v>
      </c>
      <c r="K146" s="22">
        <f>VLOOKUP($B146,ESTIMATES!$C$18:$BS$290,42,FALSE)</f>
        <v>351.71600000000001</v>
      </c>
      <c r="L146" s="22">
        <f>VLOOKUP($B146,ESTIMATES!$C$18:$BS$290,43,FALSE)</f>
        <v>355.34</v>
      </c>
      <c r="M146" s="22">
        <f>VLOOKUP($B146,ESTIMATES!$C$18:$BS$290,44,FALSE)</f>
        <v>358.44900000000001</v>
      </c>
      <c r="N146" s="22">
        <f>VLOOKUP($B146,ESTIMATES!$C$18:$BS$290,45,FALSE)</f>
        <v>360.9</v>
      </c>
      <c r="O146" s="22">
        <f>VLOOKUP($B146,ESTIMATES!$C$18:$BS$290,46,FALSE)</f>
        <v>362.755</v>
      </c>
      <c r="P146" s="22">
        <f>VLOOKUP($B146,ESTIMATES!$C$18:$BS$290,47,FALSE)</f>
        <v>364.37700000000001</v>
      </c>
      <c r="Q146" s="22">
        <f>VLOOKUP($B146,ESTIMATES!$C$18:$BS$290,48,FALSE)</f>
        <v>366.24799999999999</v>
      </c>
      <c r="R146" s="22">
        <f>VLOOKUP($B146,ESTIMATES!$C$18:$BS$290,49,FALSE)</f>
        <v>368.73200000000003</v>
      </c>
      <c r="S146" s="22">
        <f>VLOOKUP($B146,ESTIMATES!$C$18:$BS$290,50,FALSE)</f>
        <v>371.91800000000001</v>
      </c>
      <c r="T146" s="22">
        <f>VLOOKUP($B146,ESTIMATES!$C$18:$BS$290,51,FALSE)</f>
        <v>375.654</v>
      </c>
      <c r="U146" s="22">
        <f>VLOOKUP($B146,ESTIMATES!$C$18:$BS$290,52,FALSE)</f>
        <v>379.66300000000001</v>
      </c>
      <c r="V146" s="22">
        <f>VLOOKUP($B146,ESTIMATES!$C$18:$BS$290,53,FALSE)</f>
        <v>383.54700000000003</v>
      </c>
      <c r="W146" s="22">
        <f>VLOOKUP($B146,ESTIMATES!$C$18:$BS$290,54,FALSE)</f>
        <v>387.00400000000002</v>
      </c>
      <c r="X146" s="22">
        <f>VLOOKUP($B146,ESTIMATES!$C$18:$BS$290,55,FALSE)</f>
        <v>389.97300000000001</v>
      </c>
      <c r="Y146" s="22">
        <f>VLOOKUP($B146,ESTIMATES!$C$18:$BS$290,56,FALSE)</f>
        <v>392.48500000000001</v>
      </c>
      <c r="Z146" s="22">
        <f>VLOOKUP($B146,ESTIMATES!$C$18:$BS$290,57,FALSE)</f>
        <v>394.50799999999998</v>
      </c>
      <c r="AA146" s="22">
        <f>VLOOKUP($B146,ESTIMATES!$C$18:$BS$290,58,FALSE)</f>
        <v>396.024</v>
      </c>
      <c r="AB146" s="22">
        <f>VLOOKUP($B146,ESTIMATES!$C$18:$BS$290,59,FALSE)</f>
        <v>397.04700000000003</v>
      </c>
      <c r="AC146" s="22">
        <f>VLOOKUP($B146,ESTIMATES!$C$18:$BS$290,60,FALSE)</f>
        <v>397.565</v>
      </c>
      <c r="AD146" s="22">
        <f>VLOOKUP($B146,ESTIMATES!$C$18:$BS$290,61,FALSE)</f>
        <v>397.577</v>
      </c>
      <c r="AE146" s="22">
        <f>VLOOKUP($B146,ESTIMATES!$C$18:$BS$290,62,FALSE)</f>
        <v>397.10700000000003</v>
      </c>
      <c r="AF146" s="22">
        <f>VLOOKUP($B146,ESTIMATES!$C$18:$BS$290,63,FALSE)</f>
        <v>396.20400000000001</v>
      </c>
      <c r="AG146" s="22">
        <f>VLOOKUP($B146,ESTIMATES!$C$18:$BS$290,64,FALSE)</f>
        <v>394.91</v>
      </c>
      <c r="AH146" s="22">
        <f>VLOOKUP($B146,ESTIMATES!$C$18:$BS$290,65,FALSE)</f>
        <v>393.209</v>
      </c>
      <c r="AI146" s="22">
        <f>VLOOKUP($B146,ESTIMATES!$C$18:$BS$290,66,FALSE)</f>
        <v>391.16399999999999</v>
      </c>
      <c r="AJ146" s="22">
        <f>VLOOKUP($B146,ESTIMATES!$C$18:$BS$290,67,FALSE)</f>
        <v>389.05</v>
      </c>
      <c r="AK146" s="22">
        <f>VLOOKUP($B146,ESTIMATES!$C$18:$BS$290,68,FALSE)</f>
        <v>387.20400000000001</v>
      </c>
      <c r="AL146" s="22">
        <f>VLOOKUP($B146,ESTIMATES!$C$18:$BS$290,69,FALSE)</f>
        <v>385.84199999999998</v>
      </c>
      <c r="AM146">
        <f>VLOOKUP($B146,'MEDIUM VARIANT'!$C$18:$AE$290,5,FALSE)</f>
        <v>385.10300000000001</v>
      </c>
      <c r="AN146">
        <f>VLOOKUP($B146,'MEDIUM VARIANT'!$C$18:$AE$290,6,FALSE)</f>
        <v>384.89600000000002</v>
      </c>
      <c r="AO146">
        <f>VLOOKUP($B146,'MEDIUM VARIANT'!$C$18:$AE$290,7,FALSE)</f>
        <v>385.065</v>
      </c>
      <c r="AP146">
        <f>VLOOKUP($B146,'MEDIUM VARIANT'!$C$18:$AE$290,8,FALSE)</f>
        <v>385.32</v>
      </c>
      <c r="AQ146">
        <f>VLOOKUP($B146,'MEDIUM VARIANT'!$C$18:$AE$290,9,FALSE)</f>
        <v>385.45699999999999</v>
      </c>
      <c r="AR146">
        <f>VLOOKUP($B146,'MEDIUM VARIANT'!$C$18:$AE$290,10,FALSE)</f>
        <v>385.43099999999998</v>
      </c>
      <c r="AS146">
        <f>VLOOKUP($B146,'MEDIUM VARIANT'!$C$18:$AE$290,11,FALSE)</f>
        <v>385.29399999999998</v>
      </c>
      <c r="AT146">
        <f>VLOOKUP($B146,'MEDIUM VARIANT'!$C$18:$AE$290,12,FALSE)</f>
        <v>385.06299999999999</v>
      </c>
      <c r="AU146">
        <f>VLOOKUP($B146,'MEDIUM VARIANT'!$C$18:$AE$290,13,FALSE)</f>
        <v>384.77199999999999</v>
      </c>
      <c r="AV146">
        <f>VLOOKUP($B146,'MEDIUM VARIANT'!$C$18:$AE$290,14,FALSE)</f>
        <v>384.452</v>
      </c>
      <c r="AW146">
        <f>VLOOKUP($B146,'MEDIUM VARIANT'!$C$18:$AE$290,15,FALSE)</f>
        <v>384.089</v>
      </c>
      <c r="AX146">
        <f>VLOOKUP($B146,'MEDIUM VARIANT'!$C$18:$AE$290,16,FALSE)</f>
        <v>383.661</v>
      </c>
      <c r="AY146">
        <f>VLOOKUP($B146,'MEDIUM VARIANT'!$C$18:$AE$290,17,FALSE)</f>
        <v>383.185</v>
      </c>
      <c r="AZ146">
        <f>VLOOKUP($B146,'MEDIUM VARIANT'!$C$18:$AE$290,18,FALSE)</f>
        <v>382.65100000000001</v>
      </c>
      <c r="BA146">
        <f>VLOOKUP($B146,'MEDIUM VARIANT'!$C$18:$AE$290,19,FALSE)</f>
        <v>382.08699999999999</v>
      </c>
      <c r="BB146">
        <f>VLOOKUP($B146,'MEDIUM VARIANT'!$C$18:$AE$290,20,FALSE)</f>
        <v>381.49099999999999</v>
      </c>
      <c r="BC146">
        <f>VLOOKUP($B146,'MEDIUM VARIANT'!$C$18:$AE$290,21,FALSE)</f>
        <v>380.84399999999999</v>
      </c>
      <c r="BD146">
        <f>VLOOKUP($B146,'MEDIUM VARIANT'!$C$18:$AE$290,22,FALSE)</f>
        <v>380.154</v>
      </c>
      <c r="BE146">
        <f>VLOOKUP($B146,'MEDIUM VARIANT'!$C$18:$AE$290,23,FALSE)</f>
        <v>379.40300000000002</v>
      </c>
      <c r="BF146">
        <f>VLOOKUP($B146,'MEDIUM VARIANT'!$C$18:$AE$290,24,FALSE)</f>
        <v>378.58800000000002</v>
      </c>
      <c r="BG146">
        <f>VLOOKUP($B146,'MEDIUM VARIANT'!$C$18:$AE$290,25,FALSE)</f>
        <v>377.70499999999998</v>
      </c>
      <c r="BH146">
        <f>VLOOKUP($B146,'MEDIUM VARIANT'!$C$18:$AE$290,26,FALSE)</f>
        <v>376.74799999999999</v>
      </c>
      <c r="BI146">
        <f>VLOOKUP($B146,'MEDIUM VARIANT'!$C$18:$AE$290,27,FALSE)</f>
        <v>375.71100000000001</v>
      </c>
      <c r="BJ146">
        <f>VLOOKUP($B146,'MEDIUM VARIANT'!$C$18:$AE$290,28,FALSE)</f>
        <v>374.572</v>
      </c>
      <c r="BK146">
        <f>VLOOKUP($B146,'MEDIUM VARIANT'!$C$18:$AE$290,29,FALSE)</f>
        <v>373.31900000000002</v>
      </c>
      <c r="BL146">
        <f>VLOOKUP($B146,'MEDIUM VARIANT'!$C$18:$AE$290,29,FALSE)</f>
        <v>373.31900000000002</v>
      </c>
      <c r="BM146">
        <f>VLOOKUP($B146,'MEDIUM VARIANT'!$C$18:$AE$290,29,FALSE)</f>
        <v>373.31900000000002</v>
      </c>
      <c r="BN146">
        <f>VLOOKUP($B146,'MEDIUM VARIANT'!$C$18:$AE$290,29,FALSE)</f>
        <v>373.31900000000002</v>
      </c>
      <c r="BO146">
        <f>VLOOKUP($B146,'MEDIUM VARIANT'!$C$18:$AE$290,29,FALSE)</f>
        <v>373.31900000000002</v>
      </c>
      <c r="BP146">
        <f>VLOOKUP($B146,'MEDIUM VARIANT'!$C$18:$AE$290,29,FALSE)</f>
        <v>373.31900000000002</v>
      </c>
      <c r="BQ146">
        <f>VLOOKUP($B146,'MEDIUM VARIANT'!$C$18:$AE$290,29,FALSE)</f>
        <v>373.31900000000002</v>
      </c>
      <c r="BR146">
        <f>VLOOKUP($B146,'MEDIUM VARIANT'!$C$18:$AE$290,29,FALSE)</f>
        <v>373.31900000000002</v>
      </c>
      <c r="BS146">
        <f>VLOOKUP($B146,'MEDIUM VARIANT'!$C$18:$AE$290,29,FALSE)</f>
        <v>373.31900000000002</v>
      </c>
      <c r="BT146">
        <f>VLOOKUP($B146,'MEDIUM VARIANT'!$C$18:$AE$290,29,FALSE)</f>
        <v>373.31900000000002</v>
      </c>
      <c r="BU146">
        <f>VLOOKUP($B146,'MEDIUM VARIANT'!$C$18:$AE$290,29,FALSE)</f>
        <v>373.31900000000002</v>
      </c>
    </row>
    <row r="147" spans="1:73" ht="11.4" x14ac:dyDescent="0.2">
      <c r="A147" t="str">
        <f>VLOOKUP(B147,Codes_ISO!A$2:C$270,3,FALSE)</f>
        <v>MR</v>
      </c>
      <c r="B147" s="3" t="s">
        <v>133</v>
      </c>
      <c r="C147" s="22">
        <f>VLOOKUP($B147,ESTIMATES!$C$18:$BS$290,34,FALSE)</f>
        <v>1534.085</v>
      </c>
      <c r="D147" s="22">
        <f>VLOOKUP($B147,ESTIMATES!$C$18:$BS$290,35,FALSE)</f>
        <v>1578.9380000000001</v>
      </c>
      <c r="E147" s="22">
        <f>VLOOKUP($B147,ESTIMATES!$C$18:$BS$290,36,FALSE)</f>
        <v>1625.124</v>
      </c>
      <c r="F147" s="22">
        <f>VLOOKUP($B147,ESTIMATES!$C$18:$BS$290,37,FALSE)</f>
        <v>1672.4960000000001</v>
      </c>
      <c r="G147" s="22">
        <f>VLOOKUP($B147,ESTIMATES!$C$18:$BS$290,38,FALSE)</f>
        <v>1720.8119999999999</v>
      </c>
      <c r="H147" s="22">
        <f>VLOOKUP($B147,ESTIMATES!$C$18:$BS$290,39,FALSE)</f>
        <v>1769.942</v>
      </c>
      <c r="I147" s="22">
        <f>VLOOKUP($B147,ESTIMATES!$C$18:$BS$290,40,FALSE)</f>
        <v>1819.954</v>
      </c>
      <c r="J147" s="22">
        <f>VLOOKUP($B147,ESTIMATES!$C$18:$BS$290,41,FALSE)</f>
        <v>1870.9780000000001</v>
      </c>
      <c r="K147" s="22">
        <f>VLOOKUP($B147,ESTIMATES!$C$18:$BS$290,42,FALSE)</f>
        <v>1923.002</v>
      </c>
      <c r="L147" s="22">
        <f>VLOOKUP($B147,ESTIMATES!$C$18:$BS$290,43,FALSE)</f>
        <v>1976.03</v>
      </c>
      <c r="M147" s="22">
        <f>VLOOKUP($B147,ESTIMATES!$C$18:$BS$290,44,FALSE)</f>
        <v>2030.14</v>
      </c>
      <c r="N147" s="22">
        <f>VLOOKUP($B147,ESTIMATES!$C$18:$BS$290,45,FALSE)</f>
        <v>2085.2020000000002</v>
      </c>
      <c r="O147" s="22">
        <f>VLOOKUP($B147,ESTIMATES!$C$18:$BS$290,46,FALSE)</f>
        <v>2141.4450000000002</v>
      </c>
      <c r="P147" s="22">
        <f>VLOOKUP($B147,ESTIMATES!$C$18:$BS$290,47,FALSE)</f>
        <v>2199.7910000000002</v>
      </c>
      <c r="Q147" s="22">
        <f>VLOOKUP($B147,ESTIMATES!$C$18:$BS$290,48,FALSE)</f>
        <v>2261.4029999999998</v>
      </c>
      <c r="R147" s="22">
        <f>VLOOKUP($B147,ESTIMATES!$C$18:$BS$290,49,FALSE)</f>
        <v>2327.0749999999998</v>
      </c>
      <c r="S147" s="22">
        <f>VLOOKUP($B147,ESTIMATES!$C$18:$BS$290,50,FALSE)</f>
        <v>2397.2449999999999</v>
      </c>
      <c r="T147" s="22">
        <f>VLOOKUP($B147,ESTIMATES!$C$18:$BS$290,51,FALSE)</f>
        <v>2471.598</v>
      </c>
      <c r="U147" s="22">
        <f>VLOOKUP($B147,ESTIMATES!$C$18:$BS$290,52,FALSE)</f>
        <v>2549.223</v>
      </c>
      <c r="V147" s="22">
        <f>VLOOKUP($B147,ESTIMATES!$C$18:$BS$290,53,FALSE)</f>
        <v>2628.8029999999999</v>
      </c>
      <c r="W147" s="22">
        <f>VLOOKUP($B147,ESTIMATES!$C$18:$BS$290,54,FALSE)</f>
        <v>2709.3589999999999</v>
      </c>
      <c r="X147" s="22">
        <f>VLOOKUP($B147,ESTIMATES!$C$18:$BS$290,55,FALSE)</f>
        <v>2790.7289999999998</v>
      </c>
      <c r="Y147" s="22">
        <f>VLOOKUP($B147,ESTIMATES!$C$18:$BS$290,56,FALSE)</f>
        <v>2873.2280000000001</v>
      </c>
      <c r="Z147" s="22">
        <f>VLOOKUP($B147,ESTIMATES!$C$18:$BS$290,57,FALSE)</f>
        <v>2957.1170000000002</v>
      </c>
      <c r="AA147" s="22">
        <f>VLOOKUP($B147,ESTIMATES!$C$18:$BS$290,58,FALSE)</f>
        <v>3042.8229999999999</v>
      </c>
      <c r="AB147" s="22">
        <f>VLOOKUP($B147,ESTIMATES!$C$18:$BS$290,59,FALSE)</f>
        <v>3130.72</v>
      </c>
      <c r="AC147" s="22">
        <f>VLOOKUP($B147,ESTIMATES!$C$18:$BS$290,60,FALSE)</f>
        <v>3220.6529999999998</v>
      </c>
      <c r="AD147" s="22">
        <f>VLOOKUP($B147,ESTIMATES!$C$18:$BS$290,61,FALSE)</f>
        <v>3312.665</v>
      </c>
      <c r="AE147" s="22">
        <f>VLOOKUP($B147,ESTIMATES!$C$18:$BS$290,62,FALSE)</f>
        <v>3407.5410000000002</v>
      </c>
      <c r="AF147" s="22">
        <f>VLOOKUP($B147,ESTIMATES!$C$18:$BS$290,63,FALSE)</f>
        <v>3506.288</v>
      </c>
      <c r="AG147" s="22">
        <f>VLOOKUP($B147,ESTIMATES!$C$18:$BS$290,64,FALSE)</f>
        <v>3609.5430000000001</v>
      </c>
      <c r="AH147" s="22">
        <f>VLOOKUP($B147,ESTIMATES!$C$18:$BS$290,65,FALSE)</f>
        <v>3717.672</v>
      </c>
      <c r="AI147" s="22">
        <f>VLOOKUP($B147,ESTIMATES!$C$18:$BS$290,66,FALSE)</f>
        <v>3830.239</v>
      </c>
      <c r="AJ147" s="22">
        <f>VLOOKUP($B147,ESTIMATES!$C$18:$BS$290,67,FALSE)</f>
        <v>3946.17</v>
      </c>
      <c r="AK147" s="22">
        <f>VLOOKUP($B147,ESTIMATES!$C$18:$BS$290,68,FALSE)</f>
        <v>4063.92</v>
      </c>
      <c r="AL147" s="22">
        <f>VLOOKUP($B147,ESTIMATES!$C$18:$BS$290,69,FALSE)</f>
        <v>4182.3410000000003</v>
      </c>
      <c r="AM147">
        <f>VLOOKUP($B147,'MEDIUM VARIANT'!$C$18:$AE$290,5,FALSE)</f>
        <v>4301.018</v>
      </c>
      <c r="AN147">
        <f>VLOOKUP($B147,'MEDIUM VARIANT'!$C$18:$AE$290,6,FALSE)</f>
        <v>4420.1840000000002</v>
      </c>
      <c r="AO147">
        <f>VLOOKUP($B147,'MEDIUM VARIANT'!$C$18:$AE$290,7,FALSE)</f>
        <v>4540.0680000000002</v>
      </c>
      <c r="AP147">
        <f>VLOOKUP($B147,'MEDIUM VARIANT'!$C$18:$AE$290,8,FALSE)</f>
        <v>4661.1490000000003</v>
      </c>
      <c r="AQ147">
        <f>VLOOKUP($B147,'MEDIUM VARIANT'!$C$18:$AE$290,9,FALSE)</f>
        <v>4783.7669999999998</v>
      </c>
      <c r="AR147">
        <f>VLOOKUP($B147,'MEDIUM VARIANT'!$C$18:$AE$290,10,FALSE)</f>
        <v>4907.9110000000001</v>
      </c>
      <c r="AS147">
        <f>VLOOKUP($B147,'MEDIUM VARIANT'!$C$18:$AE$290,11,FALSE)</f>
        <v>5033.3779999999997</v>
      </c>
      <c r="AT147">
        <f>VLOOKUP($B147,'MEDIUM VARIANT'!$C$18:$AE$290,12,FALSE)</f>
        <v>5160.0720000000001</v>
      </c>
      <c r="AU147">
        <f>VLOOKUP($B147,'MEDIUM VARIANT'!$C$18:$AE$290,13,FALSE)</f>
        <v>5287.8770000000004</v>
      </c>
      <c r="AV147">
        <f>VLOOKUP($B147,'MEDIUM VARIANT'!$C$18:$AE$290,14,FALSE)</f>
        <v>5416.7110000000002</v>
      </c>
      <c r="AW147">
        <f>VLOOKUP($B147,'MEDIUM VARIANT'!$C$18:$AE$290,15,FALSE)</f>
        <v>5546.5190000000002</v>
      </c>
      <c r="AX147">
        <f>VLOOKUP($B147,'MEDIUM VARIANT'!$C$18:$AE$290,16,FALSE)</f>
        <v>5677.3389999999999</v>
      </c>
      <c r="AY147">
        <f>VLOOKUP($B147,'MEDIUM VARIANT'!$C$18:$AE$290,17,FALSE)</f>
        <v>5809.2510000000002</v>
      </c>
      <c r="AZ147">
        <f>VLOOKUP($B147,'MEDIUM VARIANT'!$C$18:$AE$290,18,FALSE)</f>
        <v>5942.3339999999998</v>
      </c>
      <c r="BA147">
        <f>VLOOKUP($B147,'MEDIUM VARIANT'!$C$18:$AE$290,19,FALSE)</f>
        <v>6076.6679999999997</v>
      </c>
      <c r="BB147">
        <f>VLOOKUP($B147,'MEDIUM VARIANT'!$C$18:$AE$290,20,FALSE)</f>
        <v>6212.2460000000001</v>
      </c>
      <c r="BC147">
        <f>VLOOKUP($B147,'MEDIUM VARIANT'!$C$18:$AE$290,21,FALSE)</f>
        <v>6349.0410000000002</v>
      </c>
      <c r="BD147">
        <f>VLOOKUP($B147,'MEDIUM VARIANT'!$C$18:$AE$290,22,FALSE)</f>
        <v>6487.0150000000003</v>
      </c>
      <c r="BE147">
        <f>VLOOKUP($B147,'MEDIUM VARIANT'!$C$18:$AE$290,23,FALSE)</f>
        <v>6626.1180000000004</v>
      </c>
      <c r="BF147">
        <f>VLOOKUP($B147,'MEDIUM VARIANT'!$C$18:$AE$290,24,FALSE)</f>
        <v>6766.3289999999997</v>
      </c>
      <c r="BG147">
        <f>VLOOKUP($B147,'MEDIUM VARIANT'!$C$18:$AE$290,25,FALSE)</f>
        <v>6907.598</v>
      </c>
      <c r="BH147">
        <f>VLOOKUP($B147,'MEDIUM VARIANT'!$C$18:$AE$290,26,FALSE)</f>
        <v>7049.9009999999998</v>
      </c>
      <c r="BI147">
        <f>VLOOKUP($B147,'MEDIUM VARIANT'!$C$18:$AE$290,27,FALSE)</f>
        <v>7193.1760000000004</v>
      </c>
      <c r="BJ147">
        <f>VLOOKUP($B147,'MEDIUM VARIANT'!$C$18:$AE$290,28,FALSE)</f>
        <v>7337.3620000000001</v>
      </c>
      <c r="BK147">
        <f>VLOOKUP($B147,'MEDIUM VARIANT'!$C$18:$AE$290,29,FALSE)</f>
        <v>7482.4080000000004</v>
      </c>
      <c r="BL147">
        <f>VLOOKUP($B147,'MEDIUM VARIANT'!$C$18:$AE$290,29,FALSE)</f>
        <v>7482.4080000000004</v>
      </c>
      <c r="BM147">
        <f>VLOOKUP($B147,'MEDIUM VARIANT'!$C$18:$AE$290,29,FALSE)</f>
        <v>7482.4080000000004</v>
      </c>
      <c r="BN147">
        <f>VLOOKUP($B147,'MEDIUM VARIANT'!$C$18:$AE$290,29,FALSE)</f>
        <v>7482.4080000000004</v>
      </c>
      <c r="BO147">
        <f>VLOOKUP($B147,'MEDIUM VARIANT'!$C$18:$AE$290,29,FALSE)</f>
        <v>7482.4080000000004</v>
      </c>
      <c r="BP147">
        <f>VLOOKUP($B147,'MEDIUM VARIANT'!$C$18:$AE$290,29,FALSE)</f>
        <v>7482.4080000000004</v>
      </c>
      <c r="BQ147">
        <f>VLOOKUP($B147,'MEDIUM VARIANT'!$C$18:$AE$290,29,FALSE)</f>
        <v>7482.4080000000004</v>
      </c>
      <c r="BR147">
        <f>VLOOKUP($B147,'MEDIUM VARIANT'!$C$18:$AE$290,29,FALSE)</f>
        <v>7482.4080000000004</v>
      </c>
      <c r="BS147">
        <f>VLOOKUP($B147,'MEDIUM VARIANT'!$C$18:$AE$290,29,FALSE)</f>
        <v>7482.4080000000004</v>
      </c>
      <c r="BT147">
        <f>VLOOKUP($B147,'MEDIUM VARIANT'!$C$18:$AE$290,29,FALSE)</f>
        <v>7482.4080000000004</v>
      </c>
      <c r="BU147">
        <f>VLOOKUP($B147,'MEDIUM VARIANT'!$C$18:$AE$290,29,FALSE)</f>
        <v>7482.4080000000004</v>
      </c>
    </row>
    <row r="148" spans="1:73" ht="11.4" x14ac:dyDescent="0.2">
      <c r="A148" t="str">
        <f>VLOOKUP(B148,Codes_ISO!A$2:C$270,3,FALSE)</f>
        <v>MU</v>
      </c>
      <c r="B148" s="3" t="s">
        <v>86</v>
      </c>
      <c r="C148" s="22">
        <f>VLOOKUP($B148,ESTIMATES!$C$18:$BS$290,34,FALSE)</f>
        <v>966.03099999999995</v>
      </c>
      <c r="D148" s="22">
        <f>VLOOKUP($B148,ESTIMATES!$C$18:$BS$290,35,FALSE)</f>
        <v>978.06899999999996</v>
      </c>
      <c r="E148" s="22">
        <f>VLOOKUP($B148,ESTIMATES!$C$18:$BS$290,36,FALSE)</f>
        <v>988.89200000000005</v>
      </c>
      <c r="F148" s="22">
        <f>VLOOKUP($B148,ESTIMATES!$C$18:$BS$290,37,FALSE)</f>
        <v>998.63099999999997</v>
      </c>
      <c r="G148" s="22">
        <f>VLOOKUP($B148,ESTIMATES!$C$18:$BS$290,38,FALSE)</f>
        <v>1007.501</v>
      </c>
      <c r="H148" s="22">
        <f>VLOOKUP($B148,ESTIMATES!$C$18:$BS$290,39,FALSE)</f>
        <v>1015.7619999999999</v>
      </c>
      <c r="I148" s="22">
        <f>VLOOKUP($B148,ESTIMATES!$C$18:$BS$290,40,FALSE)</f>
        <v>1023.279</v>
      </c>
      <c r="J148" s="22">
        <f>VLOOKUP($B148,ESTIMATES!$C$18:$BS$290,41,FALSE)</f>
        <v>1030.1780000000001</v>
      </c>
      <c r="K148" s="22">
        <f>VLOOKUP($B148,ESTIMATES!$C$18:$BS$290,42,FALSE)</f>
        <v>1037.26</v>
      </c>
      <c r="L148" s="22">
        <f>VLOOKUP($B148,ESTIMATES!$C$18:$BS$290,43,FALSE)</f>
        <v>1045.5920000000001</v>
      </c>
      <c r="M148" s="22">
        <f>VLOOKUP($B148,ESTIMATES!$C$18:$BS$290,44,FALSE)</f>
        <v>1055.8679999999999</v>
      </c>
      <c r="N148" s="22">
        <f>VLOOKUP($B148,ESTIMATES!$C$18:$BS$290,45,FALSE)</f>
        <v>1068.4390000000001</v>
      </c>
      <c r="O148" s="22">
        <f>VLOOKUP($B148,ESTIMATES!$C$18:$BS$290,46,FALSE)</f>
        <v>1082.9559999999999</v>
      </c>
      <c r="P148" s="22">
        <f>VLOOKUP($B148,ESTIMATES!$C$18:$BS$290,47,FALSE)</f>
        <v>1098.5920000000001</v>
      </c>
      <c r="Q148" s="22">
        <f>VLOOKUP($B148,ESTIMATES!$C$18:$BS$290,48,FALSE)</f>
        <v>1114.1369999999999</v>
      </c>
      <c r="R148" s="22">
        <f>VLOOKUP($B148,ESTIMATES!$C$18:$BS$290,49,FALSE)</f>
        <v>1128.673</v>
      </c>
      <c r="S148" s="22">
        <f>VLOOKUP($B148,ESTIMATES!$C$18:$BS$290,50,FALSE)</f>
        <v>1141.9480000000001</v>
      </c>
      <c r="T148" s="22">
        <f>VLOOKUP($B148,ESTIMATES!$C$18:$BS$290,51,FALSE)</f>
        <v>1154.1400000000001</v>
      </c>
      <c r="U148" s="22">
        <f>VLOOKUP($B148,ESTIMATES!$C$18:$BS$290,52,FALSE)</f>
        <v>1165.2829999999999</v>
      </c>
      <c r="V148" s="22">
        <f>VLOOKUP($B148,ESTIMATES!$C$18:$BS$290,53,FALSE)</f>
        <v>1175.5740000000001</v>
      </c>
      <c r="W148" s="22">
        <f>VLOOKUP($B148,ESTIMATES!$C$18:$BS$290,54,FALSE)</f>
        <v>1185.145</v>
      </c>
      <c r="X148" s="22">
        <f>VLOOKUP($B148,ESTIMATES!$C$18:$BS$290,55,FALSE)</f>
        <v>1193.9169999999999</v>
      </c>
      <c r="Y148" s="22">
        <f>VLOOKUP($B148,ESTIMATES!$C$18:$BS$290,56,FALSE)</f>
        <v>1201.8119999999999</v>
      </c>
      <c r="Z148" s="22">
        <f>VLOOKUP($B148,ESTIMATES!$C$18:$BS$290,57,FALSE)</f>
        <v>1208.9939999999999</v>
      </c>
      <c r="AA148" s="22">
        <f>VLOOKUP($B148,ESTIMATES!$C$18:$BS$290,58,FALSE)</f>
        <v>1215.6769999999999</v>
      </c>
      <c r="AB148" s="22">
        <f>VLOOKUP($B148,ESTIMATES!$C$18:$BS$290,59,FALSE)</f>
        <v>1222.0029999999999</v>
      </c>
      <c r="AC148" s="22">
        <f>VLOOKUP($B148,ESTIMATES!$C$18:$BS$290,60,FALSE)</f>
        <v>1228.098</v>
      </c>
      <c r="AD148" s="22">
        <f>VLOOKUP($B148,ESTIMATES!$C$18:$BS$290,61,FALSE)</f>
        <v>1233.9110000000001</v>
      </c>
      <c r="AE148" s="22">
        <f>VLOOKUP($B148,ESTIMATES!$C$18:$BS$290,62,FALSE)</f>
        <v>1239.2929999999999</v>
      </c>
      <c r="AF148" s="22">
        <f>VLOOKUP($B148,ESTIMATES!$C$18:$BS$290,63,FALSE)</f>
        <v>1244.0239999999999</v>
      </c>
      <c r="AG148" s="22">
        <f>VLOOKUP($B148,ESTIMATES!$C$18:$BS$290,64,FALSE)</f>
        <v>1247.9549999999999</v>
      </c>
      <c r="AH148" s="22">
        <f>VLOOKUP($B148,ESTIMATES!$C$18:$BS$290,65,FALSE)</f>
        <v>1251.0229999999999</v>
      </c>
      <c r="AI148" s="22">
        <f>VLOOKUP($B148,ESTIMATES!$C$18:$BS$290,66,FALSE)</f>
        <v>1253.3710000000001</v>
      </c>
      <c r="AJ148" s="22">
        <f>VLOOKUP($B148,ESTIMATES!$C$18:$BS$290,67,FALSE)</f>
        <v>1255.29</v>
      </c>
      <c r="AK148" s="22">
        <f>VLOOKUP($B148,ESTIMATES!$C$18:$BS$290,68,FALSE)</f>
        <v>1257.2190000000001</v>
      </c>
      <c r="AL148" s="22">
        <f>VLOOKUP($B148,ESTIMATES!$C$18:$BS$290,69,FALSE)</f>
        <v>1259.4559999999999</v>
      </c>
      <c r="AM148">
        <f>VLOOKUP($B148,'MEDIUM VARIANT'!$C$18:$AE$290,5,FALSE)</f>
        <v>1262.1320000000001</v>
      </c>
      <c r="AN148">
        <f>VLOOKUP($B148,'MEDIUM VARIANT'!$C$18:$AE$290,6,FALSE)</f>
        <v>1265.1379999999999</v>
      </c>
      <c r="AO148">
        <f>VLOOKUP($B148,'MEDIUM VARIANT'!$C$18:$AE$290,7,FALSE)</f>
        <v>1268.3150000000001</v>
      </c>
      <c r="AP148">
        <f>VLOOKUP($B148,'MEDIUM VARIANT'!$C$18:$AE$290,8,FALSE)</f>
        <v>1271.3679999999999</v>
      </c>
      <c r="AQ148">
        <f>VLOOKUP($B148,'MEDIUM VARIANT'!$C$18:$AE$290,9,FALSE)</f>
        <v>1274.114</v>
      </c>
      <c r="AR148">
        <f>VLOOKUP($B148,'MEDIUM VARIANT'!$C$18:$AE$290,10,FALSE)</f>
        <v>1276.4749999999999</v>
      </c>
      <c r="AS148">
        <f>VLOOKUP($B148,'MEDIUM VARIANT'!$C$18:$AE$290,11,FALSE)</f>
        <v>1278.528</v>
      </c>
      <c r="AT148">
        <f>VLOOKUP($B148,'MEDIUM VARIANT'!$C$18:$AE$290,12,FALSE)</f>
        <v>1280.3130000000001</v>
      </c>
      <c r="AU148">
        <f>VLOOKUP($B148,'MEDIUM VARIANT'!$C$18:$AE$290,13,FALSE)</f>
        <v>1281.8820000000001</v>
      </c>
      <c r="AV148">
        <f>VLOOKUP($B148,'MEDIUM VARIANT'!$C$18:$AE$290,14,FALSE)</f>
        <v>1283.2729999999999</v>
      </c>
      <c r="AW148">
        <f>VLOOKUP($B148,'MEDIUM VARIANT'!$C$18:$AE$290,15,FALSE)</f>
        <v>1284.502</v>
      </c>
      <c r="AX148">
        <f>VLOOKUP($B148,'MEDIUM VARIANT'!$C$18:$AE$290,16,FALSE)</f>
        <v>1285.5070000000001</v>
      </c>
      <c r="AY148">
        <f>VLOOKUP($B148,'MEDIUM VARIANT'!$C$18:$AE$290,17,FALSE)</f>
        <v>1286.2750000000001</v>
      </c>
      <c r="AZ148">
        <f>VLOOKUP($B148,'MEDIUM VARIANT'!$C$18:$AE$290,18,FALSE)</f>
        <v>1286.76</v>
      </c>
      <c r="BA148">
        <f>VLOOKUP($B148,'MEDIUM VARIANT'!$C$18:$AE$290,19,FALSE)</f>
        <v>1286.934</v>
      </c>
      <c r="BB148">
        <f>VLOOKUP($B148,'MEDIUM VARIANT'!$C$18:$AE$290,20,FALSE)</f>
        <v>1286.778</v>
      </c>
      <c r="BC148">
        <f>VLOOKUP($B148,'MEDIUM VARIANT'!$C$18:$AE$290,21,FALSE)</f>
        <v>1286.3019999999999</v>
      </c>
      <c r="BD148">
        <f>VLOOKUP($B148,'MEDIUM VARIANT'!$C$18:$AE$290,22,FALSE)</f>
        <v>1285.4749999999999</v>
      </c>
      <c r="BE148">
        <f>VLOOKUP($B148,'MEDIUM VARIANT'!$C$18:$AE$290,23,FALSE)</f>
        <v>1284.2729999999999</v>
      </c>
      <c r="BF148">
        <f>VLOOKUP($B148,'MEDIUM VARIANT'!$C$18:$AE$290,24,FALSE)</f>
        <v>1282.701</v>
      </c>
      <c r="BG148">
        <f>VLOOKUP($B148,'MEDIUM VARIANT'!$C$18:$AE$290,25,FALSE)</f>
        <v>1280.74</v>
      </c>
      <c r="BH148">
        <f>VLOOKUP($B148,'MEDIUM VARIANT'!$C$18:$AE$290,26,FALSE)</f>
        <v>1278.396</v>
      </c>
      <c r="BI148">
        <f>VLOOKUP($B148,'MEDIUM VARIANT'!$C$18:$AE$290,27,FALSE)</f>
        <v>1275.684</v>
      </c>
      <c r="BJ148">
        <f>VLOOKUP($B148,'MEDIUM VARIANT'!$C$18:$AE$290,28,FALSE)</f>
        <v>1272.6120000000001</v>
      </c>
      <c r="BK148">
        <f>VLOOKUP($B148,'MEDIUM VARIANT'!$C$18:$AE$290,29,FALSE)</f>
        <v>1269.2</v>
      </c>
      <c r="BL148">
        <f>VLOOKUP($B148,'MEDIUM VARIANT'!$C$18:$AE$290,29,FALSE)</f>
        <v>1269.2</v>
      </c>
      <c r="BM148">
        <f>VLOOKUP($B148,'MEDIUM VARIANT'!$C$18:$AE$290,29,FALSE)</f>
        <v>1269.2</v>
      </c>
      <c r="BN148">
        <f>VLOOKUP($B148,'MEDIUM VARIANT'!$C$18:$AE$290,29,FALSE)</f>
        <v>1269.2</v>
      </c>
      <c r="BO148">
        <f>VLOOKUP($B148,'MEDIUM VARIANT'!$C$18:$AE$290,29,FALSE)</f>
        <v>1269.2</v>
      </c>
      <c r="BP148">
        <f>VLOOKUP($B148,'MEDIUM VARIANT'!$C$18:$AE$290,29,FALSE)</f>
        <v>1269.2</v>
      </c>
      <c r="BQ148">
        <f>VLOOKUP($B148,'MEDIUM VARIANT'!$C$18:$AE$290,29,FALSE)</f>
        <v>1269.2</v>
      </c>
      <c r="BR148">
        <f>VLOOKUP($B148,'MEDIUM VARIANT'!$C$18:$AE$290,29,FALSE)</f>
        <v>1269.2</v>
      </c>
      <c r="BS148">
        <f>VLOOKUP($B148,'MEDIUM VARIANT'!$C$18:$AE$290,29,FALSE)</f>
        <v>1269.2</v>
      </c>
      <c r="BT148">
        <f>VLOOKUP($B148,'MEDIUM VARIANT'!$C$18:$AE$290,29,FALSE)</f>
        <v>1269.2</v>
      </c>
      <c r="BU148">
        <f>VLOOKUP($B148,'MEDIUM VARIANT'!$C$18:$AE$290,29,FALSE)</f>
        <v>1269.2</v>
      </c>
    </row>
    <row r="149" spans="1:73" ht="11.4" hidden="1" x14ac:dyDescent="0.2">
      <c r="A149" t="str">
        <f>VLOOKUP(B149,Codes_ISO!A$2:C$270,3,FALSE)</f>
        <v/>
      </c>
      <c r="B149" s="3" t="s">
        <v>87</v>
      </c>
      <c r="C149" s="22">
        <f>VLOOKUP($B149,ESTIMATES!$C$18:$BS$290,34,FALSE)</f>
        <v>55.137</v>
      </c>
      <c r="D149" s="22">
        <f>VLOOKUP($B149,ESTIMATES!$C$18:$BS$290,35,FALSE)</f>
        <v>57.906999999999996</v>
      </c>
      <c r="E149" s="22">
        <f>VLOOKUP($B149,ESTIMATES!$C$18:$BS$290,36,FALSE)</f>
        <v>61.039000000000001</v>
      </c>
      <c r="F149" s="22">
        <f>VLOOKUP($B149,ESTIMATES!$C$18:$BS$290,37,FALSE)</f>
        <v>64.491</v>
      </c>
      <c r="G149" s="22">
        <f>VLOOKUP($B149,ESTIMATES!$C$18:$BS$290,38,FALSE)</f>
        <v>68.200999999999993</v>
      </c>
      <c r="H149" s="22">
        <f>VLOOKUP($B149,ESTIMATES!$C$18:$BS$290,39,FALSE)</f>
        <v>72.103999999999999</v>
      </c>
      <c r="I149" s="22">
        <f>VLOOKUP($B149,ESTIMATES!$C$18:$BS$290,40,FALSE)</f>
        <v>76.183999999999997</v>
      </c>
      <c r="J149" s="22">
        <f>VLOOKUP($B149,ESTIMATES!$C$18:$BS$290,41,FALSE)</f>
        <v>80.447999999999993</v>
      </c>
      <c r="K149" s="22">
        <f>VLOOKUP($B149,ESTIMATES!$C$18:$BS$290,42,FALSE)</f>
        <v>84.945999999999998</v>
      </c>
      <c r="L149" s="22">
        <f>VLOOKUP($B149,ESTIMATES!$C$18:$BS$290,43,FALSE)</f>
        <v>89.706999999999994</v>
      </c>
      <c r="M149" s="22">
        <f>VLOOKUP($B149,ESTIMATES!$C$18:$BS$290,44,FALSE)</f>
        <v>94.784000000000006</v>
      </c>
      <c r="N149" s="22">
        <f>VLOOKUP($B149,ESTIMATES!$C$18:$BS$290,45,FALSE)</f>
        <v>100.166</v>
      </c>
      <c r="O149" s="22">
        <f>VLOOKUP($B149,ESTIMATES!$C$18:$BS$290,46,FALSE)</f>
        <v>105.827</v>
      </c>
      <c r="P149" s="22">
        <f>VLOOKUP($B149,ESTIMATES!$C$18:$BS$290,47,FALSE)</f>
        <v>111.643</v>
      </c>
      <c r="Q149" s="22">
        <f>VLOOKUP($B149,ESTIMATES!$C$18:$BS$290,48,FALSE)</f>
        <v>117.462</v>
      </c>
      <c r="R149" s="22">
        <f>VLOOKUP($B149,ESTIMATES!$C$18:$BS$290,49,FALSE)</f>
        <v>123.181</v>
      </c>
      <c r="S149" s="22">
        <f>VLOOKUP($B149,ESTIMATES!$C$18:$BS$290,50,FALSE)</f>
        <v>128.75800000000001</v>
      </c>
      <c r="T149" s="22">
        <f>VLOOKUP($B149,ESTIMATES!$C$18:$BS$290,51,FALSE)</f>
        <v>134.21600000000001</v>
      </c>
      <c r="U149" s="22">
        <f>VLOOKUP($B149,ESTIMATES!$C$18:$BS$290,52,FALSE)</f>
        <v>139.57900000000001</v>
      </c>
      <c r="V149" s="22">
        <f>VLOOKUP($B149,ESTIMATES!$C$18:$BS$290,53,FALSE)</f>
        <v>144.94</v>
      </c>
      <c r="W149" s="22">
        <f>VLOOKUP($B149,ESTIMATES!$C$18:$BS$290,54,FALSE)</f>
        <v>150.33099999999999</v>
      </c>
      <c r="X149" s="22">
        <f>VLOOKUP($B149,ESTIMATES!$C$18:$BS$290,55,FALSE)</f>
        <v>155.75399999999999</v>
      </c>
      <c r="Y149" s="22">
        <f>VLOOKUP($B149,ESTIMATES!$C$18:$BS$290,56,FALSE)</f>
        <v>161.20500000000001</v>
      </c>
      <c r="Z149" s="22">
        <f>VLOOKUP($B149,ESTIMATES!$C$18:$BS$290,57,FALSE)</f>
        <v>166.721</v>
      </c>
      <c r="AA149" s="22">
        <f>VLOOKUP($B149,ESTIMATES!$C$18:$BS$290,58,FALSE)</f>
        <v>172.339</v>
      </c>
      <c r="AB149" s="22">
        <f>VLOOKUP($B149,ESTIMATES!$C$18:$BS$290,59,FALSE)</f>
        <v>178.09800000000001</v>
      </c>
      <c r="AC149" s="22">
        <f>VLOOKUP($B149,ESTIMATES!$C$18:$BS$290,60,FALSE)</f>
        <v>184.03100000000001</v>
      </c>
      <c r="AD149" s="22">
        <f>VLOOKUP($B149,ESTIMATES!$C$18:$BS$290,61,FALSE)</f>
        <v>190.09800000000001</v>
      </c>
      <c r="AE149" s="22">
        <f>VLOOKUP($B149,ESTIMATES!$C$18:$BS$290,62,FALSE)</f>
        <v>196.279</v>
      </c>
      <c r="AF149" s="22">
        <f>VLOOKUP($B149,ESTIMATES!$C$18:$BS$290,63,FALSE)</f>
        <v>202.50299999999999</v>
      </c>
      <c r="AG149" s="22">
        <f>VLOOKUP($B149,ESTIMATES!$C$18:$BS$290,64,FALSE)</f>
        <v>208.71799999999999</v>
      </c>
      <c r="AH149" s="22">
        <f>VLOOKUP($B149,ESTIMATES!$C$18:$BS$290,65,FALSE)</f>
        <v>214.923</v>
      </c>
      <c r="AI149" s="22">
        <f>VLOOKUP($B149,ESTIMATES!$C$18:$BS$290,66,FALSE)</f>
        <v>221.12200000000001</v>
      </c>
      <c r="AJ149" s="22">
        <f>VLOOKUP($B149,ESTIMATES!$C$18:$BS$290,67,FALSE)</f>
        <v>227.351</v>
      </c>
      <c r="AK149" s="22">
        <f>VLOOKUP($B149,ESTIMATES!$C$18:$BS$290,68,FALSE)</f>
        <v>233.63800000000001</v>
      </c>
      <c r="AL149" s="22">
        <f>VLOOKUP($B149,ESTIMATES!$C$18:$BS$290,69,FALSE)</f>
        <v>240.02</v>
      </c>
      <c r="AM149">
        <f>VLOOKUP($B149,'MEDIUM VARIANT'!$C$18:$AE$290,5,FALSE)</f>
        <v>246.489</v>
      </c>
      <c r="AN149">
        <f>VLOOKUP($B149,'MEDIUM VARIANT'!$C$18:$AE$290,6,FALSE)</f>
        <v>253.04499999999999</v>
      </c>
      <c r="AO149">
        <f>VLOOKUP($B149,'MEDIUM VARIANT'!$C$18:$AE$290,7,FALSE)</f>
        <v>259.68200000000002</v>
      </c>
      <c r="AP149">
        <f>VLOOKUP($B149,'MEDIUM VARIANT'!$C$18:$AE$290,8,FALSE)</f>
        <v>266.38</v>
      </c>
      <c r="AQ149">
        <f>VLOOKUP($B149,'MEDIUM VARIANT'!$C$18:$AE$290,9,FALSE)</f>
        <v>273.11</v>
      </c>
      <c r="AR149">
        <f>VLOOKUP($B149,'MEDIUM VARIANT'!$C$18:$AE$290,10,FALSE)</f>
        <v>279.87400000000002</v>
      </c>
      <c r="AS149">
        <f>VLOOKUP($B149,'MEDIUM VARIANT'!$C$18:$AE$290,11,FALSE)</f>
        <v>286.68900000000002</v>
      </c>
      <c r="AT149">
        <f>VLOOKUP($B149,'MEDIUM VARIANT'!$C$18:$AE$290,12,FALSE)</f>
        <v>293.55399999999997</v>
      </c>
      <c r="AU149">
        <f>VLOOKUP($B149,'MEDIUM VARIANT'!$C$18:$AE$290,13,FALSE)</f>
        <v>300.49299999999999</v>
      </c>
      <c r="AV149">
        <f>VLOOKUP($B149,'MEDIUM VARIANT'!$C$18:$AE$290,14,FALSE)</f>
        <v>307.51799999999997</v>
      </c>
      <c r="AW149">
        <f>VLOOKUP($B149,'MEDIUM VARIANT'!$C$18:$AE$290,15,FALSE)</f>
        <v>314.62299999999999</v>
      </c>
      <c r="AX149">
        <f>VLOOKUP($B149,'MEDIUM VARIANT'!$C$18:$AE$290,16,FALSE)</f>
        <v>321.79899999999998</v>
      </c>
      <c r="AY149">
        <f>VLOOKUP($B149,'MEDIUM VARIANT'!$C$18:$AE$290,17,FALSE)</f>
        <v>329.06599999999997</v>
      </c>
      <c r="AZ149">
        <f>VLOOKUP($B149,'MEDIUM VARIANT'!$C$18:$AE$290,18,FALSE)</f>
        <v>336.39600000000002</v>
      </c>
      <c r="BA149">
        <f>VLOOKUP($B149,'MEDIUM VARIANT'!$C$18:$AE$290,19,FALSE)</f>
        <v>343.80900000000003</v>
      </c>
      <c r="BB149">
        <f>VLOOKUP($B149,'MEDIUM VARIANT'!$C$18:$AE$290,20,FALSE)</f>
        <v>351.27800000000002</v>
      </c>
      <c r="BC149">
        <f>VLOOKUP($B149,'MEDIUM VARIANT'!$C$18:$AE$290,21,FALSE)</f>
        <v>358.82100000000003</v>
      </c>
      <c r="BD149">
        <f>VLOOKUP($B149,'MEDIUM VARIANT'!$C$18:$AE$290,22,FALSE)</f>
        <v>366.41800000000001</v>
      </c>
      <c r="BE149">
        <f>VLOOKUP($B149,'MEDIUM VARIANT'!$C$18:$AE$290,23,FALSE)</f>
        <v>374.06</v>
      </c>
      <c r="BF149">
        <f>VLOOKUP($B149,'MEDIUM VARIANT'!$C$18:$AE$290,24,FALSE)</f>
        <v>381.73899999999998</v>
      </c>
      <c r="BG149">
        <f>VLOOKUP($B149,'MEDIUM VARIANT'!$C$18:$AE$290,25,FALSE)</f>
        <v>389.43</v>
      </c>
      <c r="BH149">
        <f>VLOOKUP($B149,'MEDIUM VARIANT'!$C$18:$AE$290,26,FALSE)</f>
        <v>397.14800000000002</v>
      </c>
      <c r="BI149">
        <f>VLOOKUP($B149,'MEDIUM VARIANT'!$C$18:$AE$290,27,FALSE)</f>
        <v>404.87599999999998</v>
      </c>
      <c r="BJ149">
        <f>VLOOKUP($B149,'MEDIUM VARIANT'!$C$18:$AE$290,28,FALSE)</f>
        <v>412.60700000000003</v>
      </c>
      <c r="BK149">
        <f>VLOOKUP($B149,'MEDIUM VARIANT'!$C$18:$AE$290,29,FALSE)</f>
        <v>420.33</v>
      </c>
      <c r="BL149">
        <f>VLOOKUP($B149,'MEDIUM VARIANT'!$C$18:$AE$290,29,FALSE)</f>
        <v>420.33</v>
      </c>
      <c r="BM149">
        <f>VLOOKUP($B149,'MEDIUM VARIANT'!$C$18:$AE$290,29,FALSE)</f>
        <v>420.33</v>
      </c>
      <c r="BN149">
        <f>VLOOKUP($B149,'MEDIUM VARIANT'!$C$18:$AE$290,29,FALSE)</f>
        <v>420.33</v>
      </c>
      <c r="BO149">
        <f>VLOOKUP($B149,'MEDIUM VARIANT'!$C$18:$AE$290,29,FALSE)</f>
        <v>420.33</v>
      </c>
      <c r="BP149">
        <f>VLOOKUP($B149,'MEDIUM VARIANT'!$C$18:$AE$290,29,FALSE)</f>
        <v>420.33</v>
      </c>
      <c r="BQ149">
        <f>VLOOKUP($B149,'MEDIUM VARIANT'!$C$18:$AE$290,29,FALSE)</f>
        <v>420.33</v>
      </c>
      <c r="BR149">
        <f>VLOOKUP($B149,'MEDIUM VARIANT'!$C$18:$AE$290,29,FALSE)</f>
        <v>420.33</v>
      </c>
      <c r="BS149">
        <f>VLOOKUP($B149,'MEDIUM VARIANT'!$C$18:$AE$290,29,FALSE)</f>
        <v>420.33</v>
      </c>
      <c r="BT149">
        <f>VLOOKUP($B149,'MEDIUM VARIANT'!$C$18:$AE$290,29,FALSE)</f>
        <v>420.33</v>
      </c>
      <c r="BU149">
        <f>VLOOKUP($B149,'MEDIUM VARIANT'!$C$18:$AE$290,29,FALSE)</f>
        <v>420.33</v>
      </c>
    </row>
    <row r="150" spans="1:73" ht="12" hidden="1" x14ac:dyDescent="0.25">
      <c r="A150" t="str">
        <f>VLOOKUP(B150,Codes_ISO!A$2:C$270,3,FALSE)</f>
        <v/>
      </c>
      <c r="B150" s="4" t="s">
        <v>308</v>
      </c>
      <c r="C150" s="22">
        <f>VLOOKUP($B150,ESTIMATES!$C$18:$BS$290,34,FALSE)</f>
        <v>4431.1109999999999</v>
      </c>
      <c r="D150" s="22">
        <f>VLOOKUP($B150,ESTIMATES!$C$18:$BS$290,35,FALSE)</f>
        <v>4553.8980000000001</v>
      </c>
      <c r="E150" s="22">
        <f>VLOOKUP($B150,ESTIMATES!$C$18:$BS$290,36,FALSE)</f>
        <v>4680.8850000000002</v>
      </c>
      <c r="F150" s="22">
        <f>VLOOKUP($B150,ESTIMATES!$C$18:$BS$290,37,FALSE)</f>
        <v>4809.8950000000004</v>
      </c>
      <c r="G150" s="22">
        <f>VLOOKUP($B150,ESTIMATES!$C$18:$BS$290,38,FALSE)</f>
        <v>4937.9780000000001</v>
      </c>
      <c r="H150" s="22">
        <f>VLOOKUP($B150,ESTIMATES!$C$18:$BS$290,39,FALSE)</f>
        <v>5063.1909999999998</v>
      </c>
      <c r="I150" s="22">
        <f>VLOOKUP($B150,ESTIMATES!$C$18:$BS$290,40,FALSE)</f>
        <v>5184.5889999999999</v>
      </c>
      <c r="J150" s="22">
        <f>VLOOKUP($B150,ESTIMATES!$C$18:$BS$290,41,FALSE)</f>
        <v>5303.2030000000004</v>
      </c>
      <c r="K150" s="22">
        <f>VLOOKUP($B150,ESTIMATES!$C$18:$BS$290,42,FALSE)</f>
        <v>5421.46</v>
      </c>
      <c r="L150" s="22">
        <f>VLOOKUP($B150,ESTIMATES!$C$18:$BS$290,43,FALSE)</f>
        <v>5542.8450000000003</v>
      </c>
      <c r="M150" s="22">
        <f>VLOOKUP($B150,ESTIMATES!$C$18:$BS$290,44,FALSE)</f>
        <v>5669.9480000000003</v>
      </c>
      <c r="N150" s="22">
        <f>VLOOKUP($B150,ESTIMATES!$C$18:$BS$290,45,FALSE)</f>
        <v>5803.4989999999998</v>
      </c>
      <c r="O150" s="22">
        <f>VLOOKUP($B150,ESTIMATES!$C$18:$BS$290,46,FALSE)</f>
        <v>5942.7719999999999</v>
      </c>
      <c r="P150" s="22">
        <f>VLOOKUP($B150,ESTIMATES!$C$18:$BS$290,47,FALSE)</f>
        <v>6087.29</v>
      </c>
      <c r="Q150" s="22">
        <f>VLOOKUP($B150,ESTIMATES!$C$18:$BS$290,48,FALSE)</f>
        <v>6235.97</v>
      </c>
      <c r="R150" s="22">
        <f>VLOOKUP($B150,ESTIMATES!$C$18:$BS$290,49,FALSE)</f>
        <v>6387.9660000000003</v>
      </c>
      <c r="S150" s="22">
        <f>VLOOKUP($B150,ESTIMATES!$C$18:$BS$290,50,FALSE)</f>
        <v>6543.3990000000003</v>
      </c>
      <c r="T150" s="22">
        <f>VLOOKUP($B150,ESTIMATES!$C$18:$BS$290,51,FALSE)</f>
        <v>6702.4309999999996</v>
      </c>
      <c r="U150" s="22">
        <f>VLOOKUP($B150,ESTIMATES!$C$18:$BS$290,52,FALSE)</f>
        <v>6864.3940000000002</v>
      </c>
      <c r="V150" s="22">
        <f>VLOOKUP($B150,ESTIMATES!$C$18:$BS$290,53,FALSE)</f>
        <v>7028.4380000000001</v>
      </c>
      <c r="W150" s="22">
        <f>VLOOKUP($B150,ESTIMATES!$C$18:$BS$290,54,FALSE)</f>
        <v>7193.9880000000003</v>
      </c>
      <c r="X150" s="22">
        <f>VLOOKUP($B150,ESTIMATES!$C$18:$BS$290,55,FALSE)</f>
        <v>7360.5529999999999</v>
      </c>
      <c r="Y150" s="22">
        <f>VLOOKUP($B150,ESTIMATES!$C$18:$BS$290,56,FALSE)</f>
        <v>7528.3130000000001</v>
      </c>
      <c r="Z150" s="22">
        <f>VLOOKUP($B150,ESTIMATES!$C$18:$BS$290,57,FALSE)</f>
        <v>7698.1109999999999</v>
      </c>
      <c r="AA150" s="22">
        <f>VLOOKUP($B150,ESTIMATES!$C$18:$BS$290,58,FALSE)</f>
        <v>7871.2209999999995</v>
      </c>
      <c r="AB150" s="22">
        <f>VLOOKUP($B150,ESTIMATES!$C$18:$BS$290,59,FALSE)</f>
        <v>8048.4669999999996</v>
      </c>
      <c r="AC150" s="22">
        <f>VLOOKUP($B150,ESTIMATES!$C$18:$BS$290,60,FALSE)</f>
        <v>8230.1740000000009</v>
      </c>
      <c r="AD150" s="22">
        <f>VLOOKUP($B150,ESTIMATES!$C$18:$BS$290,61,FALSE)</f>
        <v>8415.7559999999994</v>
      </c>
      <c r="AE150" s="22">
        <f>VLOOKUP($B150,ESTIMATES!$C$18:$BS$290,62,FALSE)</f>
        <v>8604.1299999999992</v>
      </c>
      <c r="AF150" s="22">
        <f>VLOOKUP($B150,ESTIMATES!$C$18:$BS$290,63,FALSE)</f>
        <v>8793.6910000000007</v>
      </c>
      <c r="AG150" s="22">
        <f>VLOOKUP($B150,ESTIMATES!$C$18:$BS$290,64,FALSE)</f>
        <v>8983.3109999999997</v>
      </c>
      <c r="AH150" s="22">
        <f>VLOOKUP($B150,ESTIMATES!$C$18:$BS$290,65,FALSE)</f>
        <v>9172.5759999999991</v>
      </c>
      <c r="AI150" s="22">
        <f>VLOOKUP($B150,ESTIMATES!$C$18:$BS$290,66,FALSE)</f>
        <v>9361.723</v>
      </c>
      <c r="AJ150" s="22">
        <f>VLOOKUP($B150,ESTIMATES!$C$18:$BS$290,67,FALSE)</f>
        <v>9551.1239999999998</v>
      </c>
      <c r="AK150" s="22">
        <f>VLOOKUP($B150,ESTIMATES!$C$18:$BS$290,68,FALSE)</f>
        <v>9741.4419999999991</v>
      </c>
      <c r="AL150" s="22">
        <f>VLOOKUP($B150,ESTIMATES!$C$18:$BS$290,69,FALSE)</f>
        <v>9933.15</v>
      </c>
      <c r="AM150">
        <f>VLOOKUP($B150,'MEDIUM VARIANT'!$C$18:$AE$290,5,FALSE)</f>
        <v>10126.249</v>
      </c>
      <c r="AN150">
        <f>VLOOKUP($B150,'MEDIUM VARIANT'!$C$18:$AE$290,6,FALSE)</f>
        <v>10320.505999999999</v>
      </c>
      <c r="AO150">
        <f>VLOOKUP($B150,'MEDIUM VARIANT'!$C$18:$AE$290,7,FALSE)</f>
        <v>10515.806</v>
      </c>
      <c r="AP150">
        <f>VLOOKUP($B150,'MEDIUM VARIANT'!$C$18:$AE$290,8,FALSE)</f>
        <v>10711.929</v>
      </c>
      <c r="AQ150">
        <f>VLOOKUP($B150,'MEDIUM VARIANT'!$C$18:$AE$290,9,FALSE)</f>
        <v>10908.734</v>
      </c>
      <c r="AR150">
        <f>VLOOKUP($B150,'MEDIUM VARIANT'!$C$18:$AE$290,10,FALSE)</f>
        <v>11106.138000000001</v>
      </c>
      <c r="AS150">
        <f>VLOOKUP($B150,'MEDIUM VARIANT'!$C$18:$AE$290,11,FALSE)</f>
        <v>11304.126</v>
      </c>
      <c r="AT150">
        <f>VLOOKUP($B150,'MEDIUM VARIANT'!$C$18:$AE$290,12,FALSE)</f>
        <v>11502.705</v>
      </c>
      <c r="AU150">
        <f>VLOOKUP($B150,'MEDIUM VARIANT'!$C$18:$AE$290,13,FALSE)</f>
        <v>11701.834000000001</v>
      </c>
      <c r="AV150">
        <f>VLOOKUP($B150,'MEDIUM VARIANT'!$C$18:$AE$290,14,FALSE)</f>
        <v>11901.5</v>
      </c>
      <c r="AW150">
        <f>VLOOKUP($B150,'MEDIUM VARIANT'!$C$18:$AE$290,15,FALSE)</f>
        <v>12101.623</v>
      </c>
      <c r="AX150">
        <f>VLOOKUP($B150,'MEDIUM VARIANT'!$C$18:$AE$290,16,FALSE)</f>
        <v>12302.081</v>
      </c>
      <c r="AY150">
        <f>VLOOKUP($B150,'MEDIUM VARIANT'!$C$18:$AE$290,17,FALSE)</f>
        <v>12502.847</v>
      </c>
      <c r="AZ150">
        <f>VLOOKUP($B150,'MEDIUM VARIANT'!$C$18:$AE$290,18,FALSE)</f>
        <v>12703.785</v>
      </c>
      <c r="BA150">
        <f>VLOOKUP($B150,'MEDIUM VARIANT'!$C$18:$AE$290,19,FALSE)</f>
        <v>12904.781999999999</v>
      </c>
      <c r="BB150">
        <f>VLOOKUP($B150,'MEDIUM VARIANT'!$C$18:$AE$290,20,FALSE)</f>
        <v>13105.808000000001</v>
      </c>
      <c r="BC150">
        <f>VLOOKUP($B150,'MEDIUM VARIANT'!$C$18:$AE$290,21,FALSE)</f>
        <v>13306.713</v>
      </c>
      <c r="BD150">
        <f>VLOOKUP($B150,'MEDIUM VARIANT'!$C$18:$AE$290,22,FALSE)</f>
        <v>13507.322</v>
      </c>
      <c r="BE150">
        <f>VLOOKUP($B150,'MEDIUM VARIANT'!$C$18:$AE$290,23,FALSE)</f>
        <v>13707.462</v>
      </c>
      <c r="BF150">
        <f>VLOOKUP($B150,'MEDIUM VARIANT'!$C$18:$AE$290,24,FALSE)</f>
        <v>13906.944</v>
      </c>
      <c r="BG150">
        <f>VLOOKUP($B150,'MEDIUM VARIANT'!$C$18:$AE$290,25,FALSE)</f>
        <v>14105.665999999999</v>
      </c>
      <c r="BH150">
        <f>VLOOKUP($B150,'MEDIUM VARIANT'!$C$18:$AE$290,26,FALSE)</f>
        <v>14303.481</v>
      </c>
      <c r="BI150">
        <f>VLOOKUP($B150,'MEDIUM VARIANT'!$C$18:$AE$290,27,FALSE)</f>
        <v>14500.358</v>
      </c>
      <c r="BJ150">
        <f>VLOOKUP($B150,'MEDIUM VARIANT'!$C$18:$AE$290,28,FALSE)</f>
        <v>14696.2</v>
      </c>
      <c r="BK150">
        <f>VLOOKUP($B150,'MEDIUM VARIANT'!$C$18:$AE$290,29,FALSE)</f>
        <v>14890.921</v>
      </c>
      <c r="BL150">
        <f>VLOOKUP($B150,'MEDIUM VARIANT'!$C$18:$AE$290,29,FALSE)</f>
        <v>14890.921</v>
      </c>
      <c r="BM150">
        <f>VLOOKUP($B150,'MEDIUM VARIANT'!$C$18:$AE$290,29,FALSE)</f>
        <v>14890.921</v>
      </c>
      <c r="BN150">
        <f>VLOOKUP($B150,'MEDIUM VARIANT'!$C$18:$AE$290,29,FALSE)</f>
        <v>14890.921</v>
      </c>
      <c r="BO150">
        <f>VLOOKUP($B150,'MEDIUM VARIANT'!$C$18:$AE$290,29,FALSE)</f>
        <v>14890.921</v>
      </c>
      <c r="BP150">
        <f>VLOOKUP($B150,'MEDIUM VARIANT'!$C$18:$AE$290,29,FALSE)</f>
        <v>14890.921</v>
      </c>
      <c r="BQ150">
        <f>VLOOKUP($B150,'MEDIUM VARIANT'!$C$18:$AE$290,29,FALSE)</f>
        <v>14890.921</v>
      </c>
      <c r="BR150">
        <f>VLOOKUP($B150,'MEDIUM VARIANT'!$C$18:$AE$290,29,FALSE)</f>
        <v>14890.921</v>
      </c>
      <c r="BS150">
        <f>VLOOKUP($B150,'MEDIUM VARIANT'!$C$18:$AE$290,29,FALSE)</f>
        <v>14890.921</v>
      </c>
      <c r="BT150">
        <f>VLOOKUP($B150,'MEDIUM VARIANT'!$C$18:$AE$290,29,FALSE)</f>
        <v>14890.921</v>
      </c>
      <c r="BU150">
        <f>VLOOKUP($B150,'MEDIUM VARIANT'!$C$18:$AE$290,29,FALSE)</f>
        <v>14890.921</v>
      </c>
    </row>
    <row r="151" spans="1:73" ht="11.4" x14ac:dyDescent="0.2">
      <c r="A151" t="str">
        <f>VLOOKUP(B151,Codes_ISO!A$2:C$270,3,FALSE)</f>
        <v>MX</v>
      </c>
      <c r="B151" s="3" t="s">
        <v>282</v>
      </c>
      <c r="C151" s="22">
        <f>VLOOKUP($B151,ESTIMATES!$C$18:$BS$290,34,FALSE)</f>
        <v>69360.870999999999</v>
      </c>
      <c r="D151" s="22">
        <f>VLOOKUP($B151,ESTIMATES!$C$18:$BS$290,35,FALSE)</f>
        <v>70992.195000000007</v>
      </c>
      <c r="E151" s="22">
        <f>VLOOKUP($B151,ESTIMATES!$C$18:$BS$290,36,FALSE)</f>
        <v>72602.532999999996</v>
      </c>
      <c r="F151" s="22">
        <f>VLOOKUP($B151,ESTIMATES!$C$18:$BS$290,37,FALSE)</f>
        <v>74196.547999999995</v>
      </c>
      <c r="G151" s="22">
        <f>VLOOKUP($B151,ESTIMATES!$C$18:$BS$290,38,FALSE)</f>
        <v>75780.604999999996</v>
      </c>
      <c r="H151" s="22">
        <f>VLOOKUP($B151,ESTIMATES!$C$18:$BS$290,39,FALSE)</f>
        <v>77360.706999999995</v>
      </c>
      <c r="I151" s="22">
        <f>VLOOKUP($B151,ESTIMATES!$C$18:$BS$290,40,FALSE)</f>
        <v>78934.125</v>
      </c>
      <c r="J151" s="22">
        <f>VLOOKUP($B151,ESTIMATES!$C$18:$BS$290,41,FALSE)</f>
        <v>80503.051999999996</v>
      </c>
      <c r="K151" s="22">
        <f>VLOOKUP($B151,ESTIMATES!$C$18:$BS$290,42,FALSE)</f>
        <v>82083.918999999994</v>
      </c>
      <c r="L151" s="22">
        <f>VLOOKUP($B151,ESTIMATES!$C$18:$BS$290,43,FALSE)</f>
        <v>83697.891000000003</v>
      </c>
      <c r="M151" s="22">
        <f>VLOOKUP($B151,ESTIMATES!$C$18:$BS$290,44,FALSE)</f>
        <v>85357.873999999996</v>
      </c>
      <c r="N151" s="22">
        <f>VLOOKUP($B151,ESTIMATES!$C$18:$BS$290,45,FALSE)</f>
        <v>87071.512000000002</v>
      </c>
      <c r="O151" s="22">
        <f>VLOOKUP($B151,ESTIMATES!$C$18:$BS$290,46,FALSE)</f>
        <v>88828.31</v>
      </c>
      <c r="P151" s="22">
        <f>VLOOKUP($B151,ESTIMATES!$C$18:$BS$290,47,FALSE)</f>
        <v>90600.452999999994</v>
      </c>
      <c r="Q151" s="22">
        <f>VLOOKUP($B151,ESTIMATES!$C$18:$BS$290,48,FALSE)</f>
        <v>92349.146999999997</v>
      </c>
      <c r="R151" s="22">
        <f>VLOOKUP($B151,ESTIMATES!$C$18:$BS$290,49,FALSE)</f>
        <v>94045.578999999998</v>
      </c>
      <c r="S151" s="22">
        <f>VLOOKUP($B151,ESTIMATES!$C$18:$BS$290,50,FALSE)</f>
        <v>95687.452000000005</v>
      </c>
      <c r="T151" s="22">
        <f>VLOOKUP($B151,ESTIMATES!$C$18:$BS$290,51,FALSE)</f>
        <v>97281.739000000001</v>
      </c>
      <c r="U151" s="22">
        <f>VLOOKUP($B151,ESTIMATES!$C$18:$BS$290,52,FALSE)</f>
        <v>98821.456000000006</v>
      </c>
      <c r="V151" s="22">
        <f>VLOOKUP($B151,ESTIMATES!$C$18:$BS$290,53,FALSE)</f>
        <v>100300.579</v>
      </c>
      <c r="W151" s="22">
        <f>VLOOKUP($B151,ESTIMATES!$C$18:$BS$290,54,FALSE)</f>
        <v>101719.673</v>
      </c>
      <c r="X151" s="22">
        <f>VLOOKUP($B151,ESTIMATES!$C$18:$BS$290,55,FALSE)</f>
        <v>103067.068</v>
      </c>
      <c r="Y151" s="22">
        <f>VLOOKUP($B151,ESTIMATES!$C$18:$BS$290,56,FALSE)</f>
        <v>104355.60799999999</v>
      </c>
      <c r="Z151" s="22">
        <f>VLOOKUP($B151,ESTIMATES!$C$18:$BS$290,57,FALSE)</f>
        <v>105640.45299999999</v>
      </c>
      <c r="AA151" s="22">
        <f>VLOOKUP($B151,ESTIMATES!$C$18:$BS$290,58,FALSE)</f>
        <v>106995.583</v>
      </c>
      <c r="AB151" s="22">
        <f>VLOOKUP($B151,ESTIMATES!$C$18:$BS$290,59,FALSE)</f>
        <v>108472.228</v>
      </c>
      <c r="AC151" s="22">
        <f>VLOOKUP($B151,ESTIMATES!$C$18:$BS$290,60,FALSE)</f>
        <v>110092.378</v>
      </c>
      <c r="AD151" s="22">
        <f>VLOOKUP($B151,ESTIMATES!$C$18:$BS$290,61,FALSE)</f>
        <v>111836.34600000001</v>
      </c>
      <c r="AE151" s="22">
        <f>VLOOKUP($B151,ESTIMATES!$C$18:$BS$290,62,FALSE)</f>
        <v>113661.80899999999</v>
      </c>
      <c r="AF151" s="22">
        <f>VLOOKUP($B151,ESTIMATES!$C$18:$BS$290,63,FALSE)</f>
        <v>115505.228</v>
      </c>
      <c r="AG151" s="22">
        <f>VLOOKUP($B151,ESTIMATES!$C$18:$BS$290,64,FALSE)</f>
        <v>117318.94100000001</v>
      </c>
      <c r="AH151" s="22">
        <f>VLOOKUP($B151,ESTIMATES!$C$18:$BS$290,65,FALSE)</f>
        <v>119090.01700000001</v>
      </c>
      <c r="AI151" s="22">
        <f>VLOOKUP($B151,ESTIMATES!$C$18:$BS$290,66,FALSE)</f>
        <v>120828.307</v>
      </c>
      <c r="AJ151" s="22">
        <f>VLOOKUP($B151,ESTIMATES!$C$18:$BS$290,67,FALSE)</f>
        <v>122535.969</v>
      </c>
      <c r="AK151" s="22">
        <f>VLOOKUP($B151,ESTIMATES!$C$18:$BS$290,68,FALSE)</f>
        <v>124221.6</v>
      </c>
      <c r="AL151" s="22">
        <f>VLOOKUP($B151,ESTIMATES!$C$18:$BS$290,69,FALSE)</f>
        <v>125890.94899999999</v>
      </c>
      <c r="AM151">
        <f>VLOOKUP($B151,'MEDIUM VARIANT'!$C$18:$AE$290,5,FALSE)</f>
        <v>127540.423</v>
      </c>
      <c r="AN151">
        <f>VLOOKUP($B151,'MEDIUM VARIANT'!$C$18:$AE$290,6,FALSE)</f>
        <v>129163.276</v>
      </c>
      <c r="AO151">
        <f>VLOOKUP($B151,'MEDIUM VARIANT'!$C$18:$AE$290,7,FALSE)</f>
        <v>130759.07399999999</v>
      </c>
      <c r="AP151">
        <f>VLOOKUP($B151,'MEDIUM VARIANT'!$C$18:$AE$290,8,FALSE)</f>
        <v>132328.035</v>
      </c>
      <c r="AQ151">
        <f>VLOOKUP($B151,'MEDIUM VARIANT'!$C$18:$AE$290,9,FALSE)</f>
        <v>133870.027</v>
      </c>
      <c r="AR151">
        <f>VLOOKUP($B151,'MEDIUM VARIANT'!$C$18:$AE$290,10,FALSE)</f>
        <v>135384.21</v>
      </c>
      <c r="AS151">
        <f>VLOOKUP($B151,'MEDIUM VARIANT'!$C$18:$AE$290,11,FALSE)</f>
        <v>136869.035</v>
      </c>
      <c r="AT151">
        <f>VLOOKUP($B151,'MEDIUM VARIANT'!$C$18:$AE$290,12,FALSE)</f>
        <v>138322.96599999999</v>
      </c>
      <c r="AU151">
        <f>VLOOKUP($B151,'MEDIUM VARIANT'!$C$18:$AE$290,13,FALSE)</f>
        <v>139744.25099999999</v>
      </c>
      <c r="AV151">
        <f>VLOOKUP($B151,'MEDIUM VARIANT'!$C$18:$AE$290,14,FALSE)</f>
        <v>141131.503</v>
      </c>
      <c r="AW151">
        <f>VLOOKUP($B151,'MEDIUM VARIANT'!$C$18:$AE$290,15,FALSE)</f>
        <v>142483.83799999999</v>
      </c>
      <c r="AX151">
        <f>VLOOKUP($B151,'MEDIUM VARIANT'!$C$18:$AE$290,16,FALSE)</f>
        <v>143800.92300000001</v>
      </c>
      <c r="AY151">
        <f>VLOOKUP($B151,'MEDIUM VARIANT'!$C$18:$AE$290,17,FALSE)</f>
        <v>145082.59</v>
      </c>
      <c r="AZ151">
        <f>VLOOKUP($B151,'MEDIUM VARIANT'!$C$18:$AE$290,18,FALSE)</f>
        <v>146328.96799999999</v>
      </c>
      <c r="BA151">
        <f>VLOOKUP($B151,'MEDIUM VARIANT'!$C$18:$AE$290,19,FALSE)</f>
        <v>147540.12700000001</v>
      </c>
      <c r="BB151">
        <f>VLOOKUP($B151,'MEDIUM VARIANT'!$C$18:$AE$290,20,FALSE)</f>
        <v>148715.78599999999</v>
      </c>
      <c r="BC151">
        <f>VLOOKUP($B151,'MEDIUM VARIANT'!$C$18:$AE$290,21,FALSE)</f>
        <v>149855.622</v>
      </c>
      <c r="BD151">
        <f>VLOOKUP($B151,'MEDIUM VARIANT'!$C$18:$AE$290,22,FALSE)</f>
        <v>150959.64000000001</v>
      </c>
      <c r="BE151">
        <f>VLOOKUP($B151,'MEDIUM VARIANT'!$C$18:$AE$290,23,FALSE)</f>
        <v>152027.94500000001</v>
      </c>
      <c r="BF151">
        <f>VLOOKUP($B151,'MEDIUM VARIANT'!$C$18:$AE$290,24,FALSE)</f>
        <v>153060.606</v>
      </c>
      <c r="BG151">
        <f>VLOOKUP($B151,'MEDIUM VARIANT'!$C$18:$AE$290,25,FALSE)</f>
        <v>154057.50599999999</v>
      </c>
      <c r="BH151">
        <f>VLOOKUP($B151,'MEDIUM VARIANT'!$C$18:$AE$290,26,FALSE)</f>
        <v>155018.60999999999</v>
      </c>
      <c r="BI151">
        <f>VLOOKUP($B151,'MEDIUM VARIANT'!$C$18:$AE$290,27,FALSE)</f>
        <v>155944.13699999999</v>
      </c>
      <c r="BJ151">
        <f>VLOOKUP($B151,'MEDIUM VARIANT'!$C$18:$AE$290,28,FALSE)</f>
        <v>156834.427</v>
      </c>
      <c r="BK151">
        <f>VLOOKUP($B151,'MEDIUM VARIANT'!$C$18:$AE$290,29,FALSE)</f>
        <v>157689.66500000001</v>
      </c>
      <c r="BL151">
        <f>VLOOKUP($B151,'MEDIUM VARIANT'!$C$18:$AE$290,29,FALSE)</f>
        <v>157689.66500000001</v>
      </c>
      <c r="BM151">
        <f>VLOOKUP($B151,'MEDIUM VARIANT'!$C$18:$AE$290,29,FALSE)</f>
        <v>157689.66500000001</v>
      </c>
      <c r="BN151">
        <f>VLOOKUP($B151,'MEDIUM VARIANT'!$C$18:$AE$290,29,FALSE)</f>
        <v>157689.66500000001</v>
      </c>
      <c r="BO151">
        <f>VLOOKUP($B151,'MEDIUM VARIANT'!$C$18:$AE$290,29,FALSE)</f>
        <v>157689.66500000001</v>
      </c>
      <c r="BP151">
        <f>VLOOKUP($B151,'MEDIUM VARIANT'!$C$18:$AE$290,29,FALSE)</f>
        <v>157689.66500000001</v>
      </c>
      <c r="BQ151">
        <f>VLOOKUP($B151,'MEDIUM VARIANT'!$C$18:$AE$290,29,FALSE)</f>
        <v>157689.66500000001</v>
      </c>
      <c r="BR151">
        <f>VLOOKUP($B151,'MEDIUM VARIANT'!$C$18:$AE$290,29,FALSE)</f>
        <v>157689.66500000001</v>
      </c>
      <c r="BS151">
        <f>VLOOKUP($B151,'MEDIUM VARIANT'!$C$18:$AE$290,29,FALSE)</f>
        <v>157689.66500000001</v>
      </c>
      <c r="BT151">
        <f>VLOOKUP($B151,'MEDIUM VARIANT'!$C$18:$AE$290,29,FALSE)</f>
        <v>157689.66500000001</v>
      </c>
      <c r="BU151">
        <f>VLOOKUP($B151,'MEDIUM VARIANT'!$C$18:$AE$290,29,FALSE)</f>
        <v>157689.66500000001</v>
      </c>
    </row>
    <row r="152" spans="1:73" ht="12" hidden="1" x14ac:dyDescent="0.25">
      <c r="A152" t="str">
        <f>VLOOKUP(B152,Codes_ISO!A$2:C$270,3,FALSE)</f>
        <v/>
      </c>
      <c r="B152" s="4" t="s">
        <v>314</v>
      </c>
      <c r="C152" s="22">
        <f>VLOOKUP($B152,ESTIMATES!$C$18:$BS$290,34,FALSE)</f>
        <v>303.61399999999998</v>
      </c>
      <c r="D152" s="22">
        <f>VLOOKUP($B152,ESTIMATES!$C$18:$BS$290,35,FALSE)</f>
        <v>312.55599999999998</v>
      </c>
      <c r="E152" s="22">
        <f>VLOOKUP($B152,ESTIMATES!$C$18:$BS$290,36,FALSE)</f>
        <v>322.45100000000002</v>
      </c>
      <c r="F152" s="22">
        <f>VLOOKUP($B152,ESTIMATES!$C$18:$BS$290,37,FALSE)</f>
        <v>333.10899999999998</v>
      </c>
      <c r="G152" s="22">
        <f>VLOOKUP($B152,ESTIMATES!$C$18:$BS$290,38,FALSE)</f>
        <v>344.20600000000002</v>
      </c>
      <c r="H152" s="22">
        <f>VLOOKUP($B152,ESTIMATES!$C$18:$BS$290,39,FALSE)</f>
        <v>355.55500000000001</v>
      </c>
      <c r="I152" s="22">
        <f>VLOOKUP($B152,ESTIMATES!$C$18:$BS$290,40,FALSE)</f>
        <v>367.04199999999997</v>
      </c>
      <c r="J152" s="22">
        <f>VLOOKUP($B152,ESTIMATES!$C$18:$BS$290,41,FALSE)</f>
        <v>378.62700000000001</v>
      </c>
      <c r="K152" s="22">
        <f>VLOOKUP($B152,ESTIMATES!$C$18:$BS$290,42,FALSE)</f>
        <v>390.23399999999998</v>
      </c>
      <c r="L152" s="22">
        <f>VLOOKUP($B152,ESTIMATES!$C$18:$BS$290,43,FALSE)</f>
        <v>401.80599999999998</v>
      </c>
      <c r="M152" s="22">
        <f>VLOOKUP($B152,ESTIMATES!$C$18:$BS$290,44,FALSE)</f>
        <v>413.30399999999997</v>
      </c>
      <c r="N152" s="22">
        <f>VLOOKUP($B152,ESTIMATES!$C$18:$BS$290,45,FALSE)</f>
        <v>424.60300000000001</v>
      </c>
      <c r="O152" s="22">
        <f>VLOOKUP($B152,ESTIMATES!$C$18:$BS$290,46,FALSE)</f>
        <v>435.61099999999999</v>
      </c>
      <c r="P152" s="22">
        <f>VLOOKUP($B152,ESTIMATES!$C$18:$BS$290,47,FALSE)</f>
        <v>446.18200000000002</v>
      </c>
      <c r="Q152" s="22">
        <f>VLOOKUP($B152,ESTIMATES!$C$18:$BS$290,48,FALSE)</f>
        <v>456.14800000000002</v>
      </c>
      <c r="R152" s="22">
        <f>VLOOKUP($B152,ESTIMATES!$C$18:$BS$290,49,FALSE)</f>
        <v>465.36200000000002</v>
      </c>
      <c r="S152" s="22">
        <f>VLOOKUP($B152,ESTIMATES!$C$18:$BS$290,50,FALSE)</f>
        <v>473.79599999999999</v>
      </c>
      <c r="T152" s="22">
        <f>VLOOKUP($B152,ESTIMATES!$C$18:$BS$290,51,FALSE)</f>
        <v>481.38900000000001</v>
      </c>
      <c r="U152" s="22">
        <f>VLOOKUP($B152,ESTIMATES!$C$18:$BS$290,52,FALSE)</f>
        <v>488.03399999999999</v>
      </c>
      <c r="V152" s="22">
        <f>VLOOKUP($B152,ESTIMATES!$C$18:$BS$290,53,FALSE)</f>
        <v>493.488</v>
      </c>
      <c r="W152" s="22">
        <f>VLOOKUP($B152,ESTIMATES!$C$18:$BS$290,54,FALSE)</f>
        <v>497.63200000000001</v>
      </c>
      <c r="X152" s="22">
        <f>VLOOKUP($B152,ESTIMATES!$C$18:$BS$290,55,FALSE)</f>
        <v>500.45100000000002</v>
      </c>
      <c r="Y152" s="22">
        <f>VLOOKUP($B152,ESTIMATES!$C$18:$BS$290,56,FALSE)</f>
        <v>502.07600000000002</v>
      </c>
      <c r="Z152" s="22">
        <f>VLOOKUP($B152,ESTIMATES!$C$18:$BS$290,57,FALSE)</f>
        <v>502.76900000000001</v>
      </c>
      <c r="AA152" s="22">
        <f>VLOOKUP($B152,ESTIMATES!$C$18:$BS$290,58,FALSE)</f>
        <v>502.88499999999999</v>
      </c>
      <c r="AB152" s="22">
        <f>VLOOKUP($B152,ESTIMATES!$C$18:$BS$290,59,FALSE)</f>
        <v>502.74200000000002</v>
      </c>
      <c r="AC152" s="22">
        <f>VLOOKUP($B152,ESTIMATES!$C$18:$BS$290,60,FALSE)</f>
        <v>502.44099999999997</v>
      </c>
      <c r="AD152" s="22">
        <f>VLOOKUP($B152,ESTIMATES!$C$18:$BS$290,61,FALSE)</f>
        <v>502.012</v>
      </c>
      <c r="AE152" s="22">
        <f>VLOOKUP($B152,ESTIMATES!$C$18:$BS$290,62,FALSE)</f>
        <v>501.77699999999999</v>
      </c>
      <c r="AF152" s="22">
        <f>VLOOKUP($B152,ESTIMATES!$C$18:$BS$290,63,FALSE)</f>
        <v>502.04</v>
      </c>
      <c r="AG152" s="22">
        <f>VLOOKUP($B152,ESTIMATES!$C$18:$BS$290,64,FALSE)</f>
        <v>503.05599999999998</v>
      </c>
      <c r="AH152" s="22">
        <f>VLOOKUP($B152,ESTIMATES!$C$18:$BS$290,65,FALSE)</f>
        <v>504.93700000000001</v>
      </c>
      <c r="AI152" s="22">
        <f>VLOOKUP($B152,ESTIMATES!$C$18:$BS$290,66,FALSE)</f>
        <v>507.70600000000002</v>
      </c>
      <c r="AJ152" s="22">
        <f>VLOOKUP($B152,ESTIMATES!$C$18:$BS$290,67,FALSE)</f>
        <v>511.15100000000001</v>
      </c>
      <c r="AK152" s="22">
        <f>VLOOKUP($B152,ESTIMATES!$C$18:$BS$290,68,FALSE)</f>
        <v>514.97</v>
      </c>
      <c r="AL152" s="22">
        <f>VLOOKUP($B152,ESTIMATES!$C$18:$BS$290,69,FALSE)</f>
        <v>518.995</v>
      </c>
      <c r="AM152">
        <f>VLOOKUP($B152,'MEDIUM VARIANT'!$C$18:$AE$290,5,FALSE)</f>
        <v>523.16700000000003</v>
      </c>
      <c r="AN152">
        <f>VLOOKUP($B152,'MEDIUM VARIANT'!$C$18:$AE$290,6,FALSE)</f>
        <v>527.53</v>
      </c>
      <c r="AO152">
        <f>VLOOKUP($B152,'MEDIUM VARIANT'!$C$18:$AE$290,7,FALSE)</f>
        <v>531.99599999999998</v>
      </c>
      <c r="AP152">
        <f>VLOOKUP($B152,'MEDIUM VARIANT'!$C$18:$AE$290,8,FALSE)</f>
        <v>536.57899999999995</v>
      </c>
      <c r="AQ152">
        <f>VLOOKUP($B152,'MEDIUM VARIANT'!$C$18:$AE$290,9,FALSE)</f>
        <v>541.20699999999999</v>
      </c>
      <c r="AR152">
        <f>VLOOKUP($B152,'MEDIUM VARIANT'!$C$18:$AE$290,10,FALSE)</f>
        <v>545.83199999999999</v>
      </c>
      <c r="AS152">
        <f>VLOOKUP($B152,'MEDIUM VARIANT'!$C$18:$AE$290,11,FALSE)</f>
        <v>550.45600000000002</v>
      </c>
      <c r="AT152">
        <f>VLOOKUP($B152,'MEDIUM VARIANT'!$C$18:$AE$290,12,FALSE)</f>
        <v>555.09299999999996</v>
      </c>
      <c r="AU152">
        <f>VLOOKUP($B152,'MEDIUM VARIANT'!$C$18:$AE$290,13,FALSE)</f>
        <v>559.774</v>
      </c>
      <c r="AV152">
        <f>VLOOKUP($B152,'MEDIUM VARIANT'!$C$18:$AE$290,14,FALSE)</f>
        <v>564.53</v>
      </c>
      <c r="AW152">
        <f>VLOOKUP($B152,'MEDIUM VARIANT'!$C$18:$AE$290,15,FALSE)</f>
        <v>569.35199999999998</v>
      </c>
      <c r="AX152">
        <f>VLOOKUP($B152,'MEDIUM VARIANT'!$C$18:$AE$290,16,FALSE)</f>
        <v>574.226</v>
      </c>
      <c r="AY152">
        <f>VLOOKUP($B152,'MEDIUM VARIANT'!$C$18:$AE$290,17,FALSE)</f>
        <v>579.08799999999997</v>
      </c>
      <c r="AZ152">
        <f>VLOOKUP($B152,'MEDIUM VARIANT'!$C$18:$AE$290,18,FALSE)</f>
        <v>583.89200000000005</v>
      </c>
      <c r="BA152">
        <f>VLOOKUP($B152,'MEDIUM VARIANT'!$C$18:$AE$290,19,FALSE)</f>
        <v>588.6</v>
      </c>
      <c r="BB152">
        <f>VLOOKUP($B152,'MEDIUM VARIANT'!$C$18:$AE$290,20,FALSE)</f>
        <v>593.19000000000005</v>
      </c>
      <c r="BC152">
        <f>VLOOKUP($B152,'MEDIUM VARIANT'!$C$18:$AE$290,21,FALSE)</f>
        <v>597.66499999999996</v>
      </c>
      <c r="BD152">
        <f>VLOOKUP($B152,'MEDIUM VARIANT'!$C$18:$AE$290,22,FALSE)</f>
        <v>602.01199999999994</v>
      </c>
      <c r="BE152">
        <f>VLOOKUP($B152,'MEDIUM VARIANT'!$C$18:$AE$290,23,FALSE)</f>
        <v>606.24</v>
      </c>
      <c r="BF152">
        <f>VLOOKUP($B152,'MEDIUM VARIANT'!$C$18:$AE$290,24,FALSE)</f>
        <v>610.35699999999997</v>
      </c>
      <c r="BG152">
        <f>VLOOKUP($B152,'MEDIUM VARIANT'!$C$18:$AE$290,25,FALSE)</f>
        <v>614.33600000000001</v>
      </c>
      <c r="BH152">
        <f>VLOOKUP($B152,'MEDIUM VARIANT'!$C$18:$AE$290,26,FALSE)</f>
        <v>618.18700000000001</v>
      </c>
      <c r="BI152">
        <f>VLOOKUP($B152,'MEDIUM VARIANT'!$C$18:$AE$290,27,FALSE)</f>
        <v>621.91300000000001</v>
      </c>
      <c r="BJ152">
        <f>VLOOKUP($B152,'MEDIUM VARIANT'!$C$18:$AE$290,28,FALSE)</f>
        <v>625.50900000000001</v>
      </c>
      <c r="BK152">
        <f>VLOOKUP($B152,'MEDIUM VARIANT'!$C$18:$AE$290,29,FALSE)</f>
        <v>628.97799999999995</v>
      </c>
      <c r="BL152">
        <f>VLOOKUP($B152,'MEDIUM VARIANT'!$C$18:$AE$290,29,FALSE)</f>
        <v>628.97799999999995</v>
      </c>
      <c r="BM152">
        <f>VLOOKUP($B152,'MEDIUM VARIANT'!$C$18:$AE$290,29,FALSE)</f>
        <v>628.97799999999995</v>
      </c>
      <c r="BN152">
        <f>VLOOKUP($B152,'MEDIUM VARIANT'!$C$18:$AE$290,29,FALSE)</f>
        <v>628.97799999999995</v>
      </c>
      <c r="BO152">
        <f>VLOOKUP($B152,'MEDIUM VARIANT'!$C$18:$AE$290,29,FALSE)</f>
        <v>628.97799999999995</v>
      </c>
      <c r="BP152">
        <f>VLOOKUP($B152,'MEDIUM VARIANT'!$C$18:$AE$290,29,FALSE)</f>
        <v>628.97799999999995</v>
      </c>
      <c r="BQ152">
        <f>VLOOKUP($B152,'MEDIUM VARIANT'!$C$18:$AE$290,29,FALSE)</f>
        <v>628.97799999999995</v>
      </c>
      <c r="BR152">
        <f>VLOOKUP($B152,'MEDIUM VARIANT'!$C$18:$AE$290,29,FALSE)</f>
        <v>628.97799999999995</v>
      </c>
      <c r="BS152">
        <f>VLOOKUP($B152,'MEDIUM VARIANT'!$C$18:$AE$290,29,FALSE)</f>
        <v>628.97799999999995</v>
      </c>
      <c r="BT152">
        <f>VLOOKUP($B152,'MEDIUM VARIANT'!$C$18:$AE$290,29,FALSE)</f>
        <v>628.97799999999995</v>
      </c>
      <c r="BU152">
        <f>VLOOKUP($B152,'MEDIUM VARIANT'!$C$18:$AE$290,29,FALSE)</f>
        <v>628.97799999999995</v>
      </c>
    </row>
    <row r="153" spans="1:73" ht="11.4" hidden="1" x14ac:dyDescent="0.2">
      <c r="A153" t="str">
        <f>VLOOKUP(B153,Codes_ISO!A$2:C$270,3,FALSE)</f>
        <v/>
      </c>
      <c r="B153" s="3" t="s">
        <v>318</v>
      </c>
      <c r="C153" s="22">
        <f>VLOOKUP($B153,ESTIMATES!$C$18:$BS$290,34,FALSE)</f>
        <v>72.963999999999999</v>
      </c>
      <c r="D153" s="22">
        <f>VLOOKUP($B153,ESTIMATES!$C$18:$BS$290,35,FALSE)</f>
        <v>75.462000000000003</v>
      </c>
      <c r="E153" s="22">
        <f>VLOOKUP($B153,ESTIMATES!$C$18:$BS$290,36,FALSE)</f>
        <v>78.058999999999997</v>
      </c>
      <c r="F153" s="22">
        <f>VLOOKUP($B153,ESTIMATES!$C$18:$BS$290,37,FALSE)</f>
        <v>80.677999999999997</v>
      </c>
      <c r="G153" s="22">
        <f>VLOOKUP($B153,ESTIMATES!$C$18:$BS$290,38,FALSE)</f>
        <v>83.24</v>
      </c>
      <c r="H153" s="22">
        <f>VLOOKUP($B153,ESTIMATES!$C$18:$BS$290,39,FALSE)</f>
        <v>85.686000000000007</v>
      </c>
      <c r="I153" s="22">
        <f>VLOOKUP($B153,ESTIMATES!$C$18:$BS$290,40,FALSE)</f>
        <v>87.947999999999993</v>
      </c>
      <c r="J153" s="22">
        <f>VLOOKUP($B153,ESTIMATES!$C$18:$BS$290,41,FALSE)</f>
        <v>90.02</v>
      </c>
      <c r="K153" s="22">
        <f>VLOOKUP($B153,ESTIMATES!$C$18:$BS$290,42,FALSE)</f>
        <v>92.021000000000001</v>
      </c>
      <c r="L153" s="22">
        <f>VLOOKUP($B153,ESTIMATES!$C$18:$BS$290,43,FALSE)</f>
        <v>94.090999999999994</v>
      </c>
      <c r="M153" s="22">
        <f>VLOOKUP($B153,ESTIMATES!$C$18:$BS$290,44,FALSE)</f>
        <v>96.331000000000003</v>
      </c>
      <c r="N153" s="22">
        <f>VLOOKUP($B153,ESTIMATES!$C$18:$BS$290,45,FALSE)</f>
        <v>98.799000000000007</v>
      </c>
      <c r="O153" s="22">
        <f>VLOOKUP($B153,ESTIMATES!$C$18:$BS$290,46,FALSE)</f>
        <v>101.413</v>
      </c>
      <c r="P153" s="22">
        <f>VLOOKUP($B153,ESTIMATES!$C$18:$BS$290,47,FALSE)</f>
        <v>103.934</v>
      </c>
      <c r="Q153" s="22">
        <f>VLOOKUP($B153,ESTIMATES!$C$18:$BS$290,48,FALSE)</f>
        <v>106.057</v>
      </c>
      <c r="R153" s="22">
        <f>VLOOKUP($B153,ESTIMATES!$C$18:$BS$290,49,FALSE)</f>
        <v>107.556</v>
      </c>
      <c r="S153" s="22">
        <f>VLOOKUP($B153,ESTIMATES!$C$18:$BS$290,50,FALSE)</f>
        <v>108.34399999999999</v>
      </c>
      <c r="T153" s="22">
        <f>VLOOKUP($B153,ESTIMATES!$C$18:$BS$290,51,FALSE)</f>
        <v>108.502</v>
      </c>
      <c r="U153" s="22">
        <f>VLOOKUP($B153,ESTIMATES!$C$18:$BS$290,52,FALSE)</f>
        <v>108.238</v>
      </c>
      <c r="V153" s="22">
        <f>VLOOKUP($B153,ESTIMATES!$C$18:$BS$290,53,FALSE)</f>
        <v>107.816</v>
      </c>
      <c r="W153" s="22">
        <f>VLOOKUP($B153,ESTIMATES!$C$18:$BS$290,54,FALSE)</f>
        <v>107.432</v>
      </c>
      <c r="X153" s="22">
        <f>VLOOKUP($B153,ESTIMATES!$C$18:$BS$290,55,FALSE)</f>
        <v>107.16500000000001</v>
      </c>
      <c r="Y153" s="22">
        <f>VLOOKUP($B153,ESTIMATES!$C$18:$BS$290,56,FALSE)</f>
        <v>106.983</v>
      </c>
      <c r="Z153" s="22">
        <f>VLOOKUP($B153,ESTIMATES!$C$18:$BS$290,57,FALSE)</f>
        <v>106.816</v>
      </c>
      <c r="AA153" s="22">
        <f>VLOOKUP($B153,ESTIMATES!$C$18:$BS$290,58,FALSE)</f>
        <v>106.577</v>
      </c>
      <c r="AB153" s="22">
        <f>VLOOKUP($B153,ESTIMATES!$C$18:$BS$290,59,FALSE)</f>
        <v>106.196</v>
      </c>
      <c r="AC153" s="22">
        <f>VLOOKUP($B153,ESTIMATES!$C$18:$BS$290,60,FALSE)</f>
        <v>105.684</v>
      </c>
      <c r="AD153" s="22">
        <f>VLOOKUP($B153,ESTIMATES!$C$18:$BS$290,61,FALSE)</f>
        <v>105.078</v>
      </c>
      <c r="AE153" s="22">
        <f>VLOOKUP($B153,ESTIMATES!$C$18:$BS$290,62,FALSE)</f>
        <v>104.47799999999999</v>
      </c>
      <c r="AF153" s="22">
        <f>VLOOKUP($B153,ESTIMATES!$C$18:$BS$290,63,FALSE)</f>
        <v>103.96</v>
      </c>
      <c r="AG153" s="22">
        <f>VLOOKUP($B153,ESTIMATES!$C$18:$BS$290,64,FALSE)</f>
        <v>103.616</v>
      </c>
      <c r="AH153" s="22">
        <f>VLOOKUP($B153,ESTIMATES!$C$18:$BS$290,65,FALSE)</f>
        <v>103.468</v>
      </c>
      <c r="AI153" s="22">
        <f>VLOOKUP($B153,ESTIMATES!$C$18:$BS$290,66,FALSE)</f>
        <v>103.503</v>
      </c>
      <c r="AJ153" s="22">
        <f>VLOOKUP($B153,ESTIMATES!$C$18:$BS$290,67,FALSE)</f>
        <v>103.702</v>
      </c>
      <c r="AK153" s="22">
        <f>VLOOKUP($B153,ESTIMATES!$C$18:$BS$290,68,FALSE)</f>
        <v>104.015</v>
      </c>
      <c r="AL153" s="22">
        <f>VLOOKUP($B153,ESTIMATES!$C$18:$BS$290,69,FALSE)</f>
        <v>104.43300000000001</v>
      </c>
      <c r="AM153">
        <f>VLOOKUP($B153,'MEDIUM VARIANT'!$C$18:$AE$290,5,FALSE)</f>
        <v>104.937</v>
      </c>
      <c r="AN153">
        <f>VLOOKUP($B153,'MEDIUM VARIANT'!$C$18:$AE$290,6,FALSE)</f>
        <v>105.544</v>
      </c>
      <c r="AO153">
        <f>VLOOKUP($B153,'MEDIUM VARIANT'!$C$18:$AE$290,7,FALSE)</f>
        <v>106.227</v>
      </c>
      <c r="AP153">
        <f>VLOOKUP($B153,'MEDIUM VARIANT'!$C$18:$AE$290,8,FALSE)</f>
        <v>106.983</v>
      </c>
      <c r="AQ153">
        <f>VLOOKUP($B153,'MEDIUM VARIANT'!$C$18:$AE$290,9,FALSE)</f>
        <v>107.774</v>
      </c>
      <c r="AR153">
        <f>VLOOKUP($B153,'MEDIUM VARIANT'!$C$18:$AE$290,10,FALSE)</f>
        <v>108.60899999999999</v>
      </c>
      <c r="AS153">
        <f>VLOOKUP($B153,'MEDIUM VARIANT'!$C$18:$AE$290,11,FALSE)</f>
        <v>109.471</v>
      </c>
      <c r="AT153">
        <f>VLOOKUP($B153,'MEDIUM VARIANT'!$C$18:$AE$290,12,FALSE)</f>
        <v>110.367</v>
      </c>
      <c r="AU153">
        <f>VLOOKUP($B153,'MEDIUM VARIANT'!$C$18:$AE$290,13,FALSE)</f>
        <v>111.301</v>
      </c>
      <c r="AV153">
        <f>VLOOKUP($B153,'MEDIUM VARIANT'!$C$18:$AE$290,14,FALSE)</f>
        <v>112.283</v>
      </c>
      <c r="AW153">
        <f>VLOOKUP($B153,'MEDIUM VARIANT'!$C$18:$AE$290,15,FALSE)</f>
        <v>113.29900000000001</v>
      </c>
      <c r="AX153">
        <f>VLOOKUP($B153,'MEDIUM VARIANT'!$C$18:$AE$290,16,FALSE)</f>
        <v>114.349</v>
      </c>
      <c r="AY153">
        <f>VLOOKUP($B153,'MEDIUM VARIANT'!$C$18:$AE$290,17,FALSE)</f>
        <v>115.404</v>
      </c>
      <c r="AZ153">
        <f>VLOOKUP($B153,'MEDIUM VARIANT'!$C$18:$AE$290,18,FALSE)</f>
        <v>116.441</v>
      </c>
      <c r="BA153">
        <f>VLOOKUP($B153,'MEDIUM VARIANT'!$C$18:$AE$290,19,FALSE)</f>
        <v>117.43</v>
      </c>
      <c r="BB153">
        <f>VLOOKUP($B153,'MEDIUM VARIANT'!$C$18:$AE$290,20,FALSE)</f>
        <v>118.363</v>
      </c>
      <c r="BC153">
        <f>VLOOKUP($B153,'MEDIUM VARIANT'!$C$18:$AE$290,21,FALSE)</f>
        <v>119.242</v>
      </c>
      <c r="BD153">
        <f>VLOOKUP($B153,'MEDIUM VARIANT'!$C$18:$AE$290,22,FALSE)</f>
        <v>120.075</v>
      </c>
      <c r="BE153">
        <f>VLOOKUP($B153,'MEDIUM VARIANT'!$C$18:$AE$290,23,FALSE)</f>
        <v>120.849</v>
      </c>
      <c r="BF153">
        <f>VLOOKUP($B153,'MEDIUM VARIANT'!$C$18:$AE$290,24,FALSE)</f>
        <v>121.57899999999999</v>
      </c>
      <c r="BG153">
        <f>VLOOKUP($B153,'MEDIUM VARIANT'!$C$18:$AE$290,25,FALSE)</f>
        <v>122.253</v>
      </c>
      <c r="BH153">
        <f>VLOOKUP($B153,'MEDIUM VARIANT'!$C$18:$AE$290,26,FALSE)</f>
        <v>122.874</v>
      </c>
      <c r="BI153">
        <f>VLOOKUP($B153,'MEDIUM VARIANT'!$C$18:$AE$290,27,FALSE)</f>
        <v>123.455</v>
      </c>
      <c r="BJ153">
        <f>VLOOKUP($B153,'MEDIUM VARIANT'!$C$18:$AE$290,28,FALSE)</f>
        <v>123.99299999999999</v>
      </c>
      <c r="BK153">
        <f>VLOOKUP($B153,'MEDIUM VARIANT'!$C$18:$AE$290,29,FALSE)</f>
        <v>124.494</v>
      </c>
      <c r="BL153">
        <f>VLOOKUP($B153,'MEDIUM VARIANT'!$C$18:$AE$290,29,FALSE)</f>
        <v>124.494</v>
      </c>
      <c r="BM153">
        <f>VLOOKUP($B153,'MEDIUM VARIANT'!$C$18:$AE$290,29,FALSE)</f>
        <v>124.494</v>
      </c>
      <c r="BN153">
        <f>VLOOKUP($B153,'MEDIUM VARIANT'!$C$18:$AE$290,29,FALSE)</f>
        <v>124.494</v>
      </c>
      <c r="BO153">
        <f>VLOOKUP($B153,'MEDIUM VARIANT'!$C$18:$AE$290,29,FALSE)</f>
        <v>124.494</v>
      </c>
      <c r="BP153">
        <f>VLOOKUP($B153,'MEDIUM VARIANT'!$C$18:$AE$290,29,FALSE)</f>
        <v>124.494</v>
      </c>
      <c r="BQ153">
        <f>VLOOKUP($B153,'MEDIUM VARIANT'!$C$18:$AE$290,29,FALSE)</f>
        <v>124.494</v>
      </c>
      <c r="BR153">
        <f>VLOOKUP($B153,'MEDIUM VARIANT'!$C$18:$AE$290,29,FALSE)</f>
        <v>124.494</v>
      </c>
      <c r="BS153">
        <f>VLOOKUP($B153,'MEDIUM VARIANT'!$C$18:$AE$290,29,FALSE)</f>
        <v>124.494</v>
      </c>
      <c r="BT153">
        <f>VLOOKUP($B153,'MEDIUM VARIANT'!$C$18:$AE$290,29,FALSE)</f>
        <v>124.494</v>
      </c>
      <c r="BU153">
        <f>VLOOKUP($B153,'MEDIUM VARIANT'!$C$18:$AE$290,29,FALSE)</f>
        <v>124.494</v>
      </c>
    </row>
    <row r="154" spans="1:73" ht="12" hidden="1" x14ac:dyDescent="0.25">
      <c r="A154" t="str">
        <f>VLOOKUP(B154,Codes_ISO!A$2:C$270,3,FALSE)</f>
        <v/>
      </c>
      <c r="B154" s="4" t="s">
        <v>98</v>
      </c>
      <c r="C154" s="22">
        <f>VLOOKUP($B154,ESTIMATES!$C$18:$BS$290,34,FALSE)</f>
        <v>53616.947</v>
      </c>
      <c r="D154" s="22">
        <f>VLOOKUP($B154,ESTIMATES!$C$18:$BS$290,35,FALSE)</f>
        <v>55133.231</v>
      </c>
      <c r="E154" s="22">
        <f>VLOOKUP($B154,ESTIMATES!$C$18:$BS$290,36,FALSE)</f>
        <v>56699.472999999998</v>
      </c>
      <c r="F154" s="22">
        <f>VLOOKUP($B154,ESTIMATES!$C$18:$BS$290,37,FALSE)</f>
        <v>58314.641000000003</v>
      </c>
      <c r="G154" s="22">
        <f>VLOOKUP($B154,ESTIMATES!$C$18:$BS$290,38,FALSE)</f>
        <v>59977.123</v>
      </c>
      <c r="H154" s="22">
        <f>VLOOKUP($B154,ESTIMATES!$C$18:$BS$290,39,FALSE)</f>
        <v>61688.663</v>
      </c>
      <c r="I154" s="22">
        <f>VLOOKUP($B154,ESTIMATES!$C$18:$BS$290,40,FALSE)</f>
        <v>63437.72</v>
      </c>
      <c r="J154" s="22">
        <f>VLOOKUP($B154,ESTIMATES!$C$18:$BS$290,41,FALSE)</f>
        <v>65231.292999999998</v>
      </c>
      <c r="K154" s="22">
        <f>VLOOKUP($B154,ESTIMATES!$C$18:$BS$290,42,FALSE)</f>
        <v>67111.126000000004</v>
      </c>
      <c r="L154" s="22">
        <f>VLOOKUP($B154,ESTIMATES!$C$18:$BS$290,43,FALSE)</f>
        <v>69132.986999999994</v>
      </c>
      <c r="M154" s="22">
        <f>VLOOKUP($B154,ESTIMATES!$C$18:$BS$290,44,FALSE)</f>
        <v>71331.286999999997</v>
      </c>
      <c r="N154" s="22">
        <f>VLOOKUP($B154,ESTIMATES!$C$18:$BS$290,45,FALSE)</f>
        <v>73736.618000000002</v>
      </c>
      <c r="O154" s="22">
        <f>VLOOKUP($B154,ESTIMATES!$C$18:$BS$290,46,FALSE)</f>
        <v>76323.994000000006</v>
      </c>
      <c r="P154" s="22">
        <f>VLOOKUP($B154,ESTIMATES!$C$18:$BS$290,47,FALSE)</f>
        <v>79005.062999999995</v>
      </c>
      <c r="Q154" s="22">
        <f>VLOOKUP($B154,ESTIMATES!$C$18:$BS$290,48,FALSE)</f>
        <v>81656.737999999998</v>
      </c>
      <c r="R154" s="22">
        <f>VLOOKUP($B154,ESTIMATES!$C$18:$BS$290,49,FALSE)</f>
        <v>84195.937999999995</v>
      </c>
      <c r="S154" s="22">
        <f>VLOOKUP($B154,ESTIMATES!$C$18:$BS$290,50,FALSE)</f>
        <v>86588.290999999997</v>
      </c>
      <c r="T154" s="22">
        <f>VLOOKUP($B154,ESTIMATES!$C$18:$BS$290,51,FALSE)</f>
        <v>88875.646999999997</v>
      </c>
      <c r="U154" s="22">
        <f>VLOOKUP($B154,ESTIMATES!$C$18:$BS$290,52,FALSE)</f>
        <v>91144.827999999994</v>
      </c>
      <c r="V154" s="22">
        <f>VLOOKUP($B154,ESTIMATES!$C$18:$BS$290,53,FALSE)</f>
        <v>93521.619000000006</v>
      </c>
      <c r="W154" s="22">
        <f>VLOOKUP($B154,ESTIMATES!$C$18:$BS$290,54,FALSE)</f>
        <v>96098.868000000002</v>
      </c>
      <c r="X154" s="22">
        <f>VLOOKUP($B154,ESTIMATES!$C$18:$BS$290,55,FALSE)</f>
        <v>98904.195000000007</v>
      </c>
      <c r="Y154" s="22">
        <f>VLOOKUP($B154,ESTIMATES!$C$18:$BS$290,56,FALSE)</f>
        <v>101915.477</v>
      </c>
      <c r="Z154" s="22">
        <f>VLOOKUP($B154,ESTIMATES!$C$18:$BS$290,57,FALSE)</f>
        <v>105115.738</v>
      </c>
      <c r="AA154" s="22">
        <f>VLOOKUP($B154,ESTIMATES!$C$18:$BS$290,58,FALSE)</f>
        <v>108470.523</v>
      </c>
      <c r="AB154" s="22">
        <f>VLOOKUP($B154,ESTIMATES!$C$18:$BS$290,59,FALSE)</f>
        <v>111954.048</v>
      </c>
      <c r="AC154" s="22">
        <f>VLOOKUP($B154,ESTIMATES!$C$18:$BS$290,60,FALSE)</f>
        <v>115567.08100000001</v>
      </c>
      <c r="AD154" s="22">
        <f>VLOOKUP($B154,ESTIMATES!$C$18:$BS$290,61,FALSE)</f>
        <v>119320.01300000001</v>
      </c>
      <c r="AE154" s="22">
        <f>VLOOKUP($B154,ESTIMATES!$C$18:$BS$290,62,FALSE)</f>
        <v>123206.46</v>
      </c>
      <c r="AF154" s="22">
        <f>VLOOKUP($B154,ESTIMATES!$C$18:$BS$290,63,FALSE)</f>
        <v>127218.929</v>
      </c>
      <c r="AG154" s="22">
        <f>VLOOKUP($B154,ESTIMATES!$C$18:$BS$290,64,FALSE)</f>
        <v>131351.399</v>
      </c>
      <c r="AH154" s="22">
        <f>VLOOKUP($B154,ESTIMATES!$C$18:$BS$290,65,FALSE)</f>
        <v>135600.334</v>
      </c>
      <c r="AI154" s="22">
        <f>VLOOKUP($B154,ESTIMATES!$C$18:$BS$290,66,FALSE)</f>
        <v>139964.42800000001</v>
      </c>
      <c r="AJ154" s="22">
        <f>VLOOKUP($B154,ESTIMATES!$C$18:$BS$290,67,FALSE)</f>
        <v>144442.785</v>
      </c>
      <c r="AK154" s="22">
        <f>VLOOKUP($B154,ESTIMATES!$C$18:$BS$290,68,FALSE)</f>
        <v>149035.56400000001</v>
      </c>
      <c r="AL154" s="22">
        <f>VLOOKUP($B154,ESTIMATES!$C$18:$BS$290,69,FALSE)</f>
        <v>153742.72399999999</v>
      </c>
      <c r="AM154">
        <f>VLOOKUP($B154,'MEDIUM VARIANT'!$C$18:$AE$290,5,FALSE)</f>
        <v>158562.976</v>
      </c>
      <c r="AN154">
        <f>VLOOKUP($B154,'MEDIUM VARIANT'!$C$18:$AE$290,6,FALSE)</f>
        <v>163494.88500000001</v>
      </c>
      <c r="AO154">
        <f>VLOOKUP($B154,'MEDIUM VARIANT'!$C$18:$AE$290,7,FALSE)</f>
        <v>168538.20300000001</v>
      </c>
      <c r="AP154">
        <f>VLOOKUP($B154,'MEDIUM VARIANT'!$C$18:$AE$290,8,FALSE)</f>
        <v>173692.967</v>
      </c>
      <c r="AQ154">
        <f>VLOOKUP($B154,'MEDIUM VARIANT'!$C$18:$AE$290,9,FALSE)</f>
        <v>178959.26500000001</v>
      </c>
      <c r="AR154">
        <f>VLOOKUP($B154,'MEDIUM VARIANT'!$C$18:$AE$290,10,FALSE)</f>
        <v>184336.50599999999</v>
      </c>
      <c r="AS154">
        <f>VLOOKUP($B154,'MEDIUM VARIANT'!$C$18:$AE$290,11,FALSE)</f>
        <v>189824.35200000001</v>
      </c>
      <c r="AT154">
        <f>VLOOKUP($B154,'MEDIUM VARIANT'!$C$18:$AE$290,12,FALSE)</f>
        <v>195423.65</v>
      </c>
      <c r="AU154">
        <f>VLOOKUP($B154,'MEDIUM VARIANT'!$C$18:$AE$290,13,FALSE)</f>
        <v>201135.54399999999</v>
      </c>
      <c r="AV154">
        <f>VLOOKUP($B154,'MEDIUM VARIANT'!$C$18:$AE$290,14,FALSE)</f>
        <v>206960.72399999999</v>
      </c>
      <c r="AW154">
        <f>VLOOKUP($B154,'MEDIUM VARIANT'!$C$18:$AE$290,15,FALSE)</f>
        <v>212898.41500000001</v>
      </c>
      <c r="AX154">
        <f>VLOOKUP($B154,'MEDIUM VARIANT'!$C$18:$AE$290,16,FALSE)</f>
        <v>218947.848</v>
      </c>
      <c r="AY154">
        <f>VLOOKUP($B154,'MEDIUM VARIANT'!$C$18:$AE$290,17,FALSE)</f>
        <v>225109.391</v>
      </c>
      <c r="AZ154">
        <f>VLOOKUP($B154,'MEDIUM VARIANT'!$C$18:$AE$290,18,FALSE)</f>
        <v>231383.70300000001</v>
      </c>
      <c r="BA154">
        <f>VLOOKUP($B154,'MEDIUM VARIANT'!$C$18:$AE$290,19,FALSE)</f>
        <v>237770.53899999999</v>
      </c>
      <c r="BB154">
        <f>VLOOKUP($B154,'MEDIUM VARIANT'!$C$18:$AE$290,20,FALSE)</f>
        <v>244268.617</v>
      </c>
      <c r="BC154">
        <f>VLOOKUP($B154,'MEDIUM VARIANT'!$C$18:$AE$290,21,FALSE)</f>
        <v>250875.40700000001</v>
      </c>
      <c r="BD154">
        <f>VLOOKUP($B154,'MEDIUM VARIANT'!$C$18:$AE$290,22,FALSE)</f>
        <v>257587.867</v>
      </c>
      <c r="BE154">
        <f>VLOOKUP($B154,'MEDIUM VARIANT'!$C$18:$AE$290,23,FALSE)</f>
        <v>264402.288</v>
      </c>
      <c r="BF154">
        <f>VLOOKUP($B154,'MEDIUM VARIANT'!$C$18:$AE$290,24,FALSE)</f>
        <v>271314.87800000003</v>
      </c>
      <c r="BG154">
        <f>VLOOKUP($B154,'MEDIUM VARIANT'!$C$18:$AE$290,25,FALSE)</f>
        <v>278322.81400000001</v>
      </c>
      <c r="BH154">
        <f>VLOOKUP($B154,'MEDIUM VARIANT'!$C$18:$AE$290,26,FALSE)</f>
        <v>285422.821</v>
      </c>
      <c r="BI154">
        <f>VLOOKUP($B154,'MEDIUM VARIANT'!$C$18:$AE$290,27,FALSE)</f>
        <v>292609.66100000002</v>
      </c>
      <c r="BJ154">
        <f>VLOOKUP($B154,'MEDIUM VARIANT'!$C$18:$AE$290,28,FALSE)</f>
        <v>299877.45899999997</v>
      </c>
      <c r="BK154">
        <f>VLOOKUP($B154,'MEDIUM VARIANT'!$C$18:$AE$290,29,FALSE)</f>
        <v>307220.86200000002</v>
      </c>
      <c r="BL154">
        <f>VLOOKUP($B154,'MEDIUM VARIANT'!$C$18:$AE$290,29,FALSE)</f>
        <v>307220.86200000002</v>
      </c>
      <c r="BM154">
        <f>VLOOKUP($B154,'MEDIUM VARIANT'!$C$18:$AE$290,29,FALSE)</f>
        <v>307220.86200000002</v>
      </c>
      <c r="BN154">
        <f>VLOOKUP($B154,'MEDIUM VARIANT'!$C$18:$AE$290,29,FALSE)</f>
        <v>307220.86200000002</v>
      </c>
      <c r="BO154">
        <f>VLOOKUP($B154,'MEDIUM VARIANT'!$C$18:$AE$290,29,FALSE)</f>
        <v>307220.86200000002</v>
      </c>
      <c r="BP154">
        <f>VLOOKUP($B154,'MEDIUM VARIANT'!$C$18:$AE$290,29,FALSE)</f>
        <v>307220.86200000002</v>
      </c>
      <c r="BQ154">
        <f>VLOOKUP($B154,'MEDIUM VARIANT'!$C$18:$AE$290,29,FALSE)</f>
        <v>307220.86200000002</v>
      </c>
      <c r="BR154">
        <f>VLOOKUP($B154,'MEDIUM VARIANT'!$C$18:$AE$290,29,FALSE)</f>
        <v>307220.86200000002</v>
      </c>
      <c r="BS154">
        <f>VLOOKUP($B154,'MEDIUM VARIANT'!$C$18:$AE$290,29,FALSE)</f>
        <v>307220.86200000002</v>
      </c>
      <c r="BT154">
        <f>VLOOKUP($B154,'MEDIUM VARIANT'!$C$18:$AE$290,29,FALSE)</f>
        <v>307220.86200000002</v>
      </c>
      <c r="BU154">
        <f>VLOOKUP($B154,'MEDIUM VARIANT'!$C$18:$AE$290,29,FALSE)</f>
        <v>307220.86200000002</v>
      </c>
    </row>
    <row r="155" spans="1:73" ht="11.4" hidden="1" x14ac:dyDescent="0.2">
      <c r="A155" t="str">
        <f>VLOOKUP(B155,Codes_ISO!A$2:C$270,3,FALSE)</f>
        <v/>
      </c>
      <c r="B155" s="3" t="s">
        <v>246</v>
      </c>
      <c r="C155" s="22">
        <f>VLOOKUP($B155,ESTIMATES!$C$18:$BS$290,34,FALSE)</f>
        <v>26.745000000000001</v>
      </c>
      <c r="D155" s="22">
        <f>VLOOKUP($B155,ESTIMATES!$C$18:$BS$290,35,FALSE)</f>
        <v>27.164000000000001</v>
      </c>
      <c r="E155" s="22">
        <f>VLOOKUP($B155,ESTIMATES!$C$18:$BS$290,36,FALSE)</f>
        <v>27.623999999999999</v>
      </c>
      <c r="F155" s="22">
        <f>VLOOKUP($B155,ESTIMATES!$C$18:$BS$290,37,FALSE)</f>
        <v>28.094999999999999</v>
      </c>
      <c r="G155" s="22">
        <f>VLOOKUP($B155,ESTIMATES!$C$18:$BS$290,38,FALSE)</f>
        <v>28.512</v>
      </c>
      <c r="H155" s="22">
        <f>VLOOKUP($B155,ESTIMATES!$C$18:$BS$290,39,FALSE)</f>
        <v>28.835000000000001</v>
      </c>
      <c r="I155" s="22">
        <f>VLOOKUP($B155,ESTIMATES!$C$18:$BS$290,40,FALSE)</f>
        <v>29.041</v>
      </c>
      <c r="J155" s="22">
        <f>VLOOKUP($B155,ESTIMATES!$C$18:$BS$290,41,FALSE)</f>
        <v>29.172000000000001</v>
      </c>
      <c r="K155" s="22">
        <f>VLOOKUP($B155,ESTIMATES!$C$18:$BS$290,42,FALSE)</f>
        <v>29.234999999999999</v>
      </c>
      <c r="L155" s="22">
        <f>VLOOKUP($B155,ESTIMATES!$C$18:$BS$290,43,FALSE)</f>
        <v>29.312000000000001</v>
      </c>
      <c r="M155" s="22">
        <f>VLOOKUP($B155,ESTIMATES!$C$18:$BS$290,44,FALSE)</f>
        <v>29.439</v>
      </c>
      <c r="N155" s="22">
        <f>VLOOKUP($B155,ESTIMATES!$C$18:$BS$290,45,FALSE)</f>
        <v>29.623999999999999</v>
      </c>
      <c r="O155" s="22">
        <f>VLOOKUP($B155,ESTIMATES!$C$18:$BS$290,46,FALSE)</f>
        <v>29.863</v>
      </c>
      <c r="P155" s="22">
        <f>VLOOKUP($B155,ESTIMATES!$C$18:$BS$290,47,FALSE)</f>
        <v>30.138000000000002</v>
      </c>
      <c r="Q155" s="22">
        <f>VLOOKUP($B155,ESTIMATES!$C$18:$BS$290,48,FALSE)</f>
        <v>30.427</v>
      </c>
      <c r="R155" s="22">
        <f>VLOOKUP($B155,ESTIMATES!$C$18:$BS$290,49,FALSE)</f>
        <v>30.690999999999999</v>
      </c>
      <c r="S155" s="22">
        <f>VLOOKUP($B155,ESTIMATES!$C$18:$BS$290,50,FALSE)</f>
        <v>30.966999999999999</v>
      </c>
      <c r="T155" s="22">
        <f>VLOOKUP($B155,ESTIMATES!$C$18:$BS$290,51,FALSE)</f>
        <v>31.251000000000001</v>
      </c>
      <c r="U155" s="22">
        <f>VLOOKUP($B155,ESTIMATES!$C$18:$BS$290,52,FALSE)</f>
        <v>31.523</v>
      </c>
      <c r="V155" s="22">
        <f>VLOOKUP($B155,ESTIMATES!$C$18:$BS$290,53,FALSE)</f>
        <v>31.8</v>
      </c>
      <c r="W155" s="22">
        <f>VLOOKUP($B155,ESTIMATES!$C$18:$BS$290,54,FALSE)</f>
        <v>32.082000000000001</v>
      </c>
      <c r="X155" s="22">
        <f>VLOOKUP($B155,ESTIMATES!$C$18:$BS$290,55,FALSE)</f>
        <v>32.36</v>
      </c>
      <c r="Y155" s="22">
        <f>VLOOKUP($B155,ESTIMATES!$C$18:$BS$290,56,FALSE)</f>
        <v>32.628999999999998</v>
      </c>
      <c r="Z155" s="22">
        <f>VLOOKUP($B155,ESTIMATES!$C$18:$BS$290,57,FALSE)</f>
        <v>32.933</v>
      </c>
      <c r="AA155" s="22">
        <f>VLOOKUP($B155,ESTIMATES!$C$18:$BS$290,58,FALSE)</f>
        <v>33.314</v>
      </c>
      <c r="AB155" s="22">
        <f>VLOOKUP($B155,ESTIMATES!$C$18:$BS$290,59,FALSE)</f>
        <v>33.792999999999999</v>
      </c>
      <c r="AC155" s="22">
        <f>VLOOKUP($B155,ESTIMATES!$C$18:$BS$290,60,FALSE)</f>
        <v>34.408000000000001</v>
      </c>
      <c r="AD155" s="22">
        <f>VLOOKUP($B155,ESTIMATES!$C$18:$BS$290,61,FALSE)</f>
        <v>35.110999999999997</v>
      </c>
      <c r="AE155" s="22">
        <f>VLOOKUP($B155,ESTIMATES!$C$18:$BS$290,62,FALSE)</f>
        <v>35.853000000000002</v>
      </c>
      <c r="AF155" s="22">
        <f>VLOOKUP($B155,ESTIMATES!$C$18:$BS$290,63,FALSE)</f>
        <v>36.533999999999999</v>
      </c>
      <c r="AG155" s="22">
        <f>VLOOKUP($B155,ESTIMATES!$C$18:$BS$290,64,FALSE)</f>
        <v>37.094000000000001</v>
      </c>
      <c r="AH155" s="22">
        <f>VLOOKUP($B155,ESTIMATES!$C$18:$BS$290,65,FALSE)</f>
        <v>37.497</v>
      </c>
      <c r="AI155" s="22">
        <f>VLOOKUP($B155,ESTIMATES!$C$18:$BS$290,66,FALSE)</f>
        <v>37.783000000000001</v>
      </c>
      <c r="AJ155" s="22">
        <f>VLOOKUP($B155,ESTIMATES!$C$18:$BS$290,67,FALSE)</f>
        <v>37.970999999999997</v>
      </c>
      <c r="AK155" s="22">
        <f>VLOOKUP($B155,ESTIMATES!$C$18:$BS$290,68,FALSE)</f>
        <v>38.131999999999998</v>
      </c>
      <c r="AL155" s="22">
        <f>VLOOKUP($B155,ESTIMATES!$C$18:$BS$290,69,FALSE)</f>
        <v>38.307000000000002</v>
      </c>
      <c r="AM155">
        <f>VLOOKUP($B155,'MEDIUM VARIANT'!$C$18:$AE$290,5,FALSE)</f>
        <v>38.499000000000002</v>
      </c>
      <c r="AN155">
        <f>VLOOKUP($B155,'MEDIUM VARIANT'!$C$18:$AE$290,6,FALSE)</f>
        <v>38.695</v>
      </c>
      <c r="AO155">
        <f>VLOOKUP($B155,'MEDIUM VARIANT'!$C$18:$AE$290,7,FALSE)</f>
        <v>38.896999999999998</v>
      </c>
      <c r="AP155">
        <f>VLOOKUP($B155,'MEDIUM VARIANT'!$C$18:$AE$290,8,FALSE)</f>
        <v>39.101999999999997</v>
      </c>
      <c r="AQ155">
        <f>VLOOKUP($B155,'MEDIUM VARIANT'!$C$18:$AE$290,9,FALSE)</f>
        <v>39.296999999999997</v>
      </c>
      <c r="AR155">
        <f>VLOOKUP($B155,'MEDIUM VARIANT'!$C$18:$AE$290,10,FALSE)</f>
        <v>39.494999999999997</v>
      </c>
      <c r="AS155">
        <f>VLOOKUP($B155,'MEDIUM VARIANT'!$C$18:$AE$290,11,FALSE)</f>
        <v>39.683999999999997</v>
      </c>
      <c r="AT155">
        <f>VLOOKUP($B155,'MEDIUM VARIANT'!$C$18:$AE$290,12,FALSE)</f>
        <v>39.89</v>
      </c>
      <c r="AU155">
        <f>VLOOKUP($B155,'MEDIUM VARIANT'!$C$18:$AE$290,13,FALSE)</f>
        <v>40.085999999999999</v>
      </c>
      <c r="AV155">
        <f>VLOOKUP($B155,'MEDIUM VARIANT'!$C$18:$AE$290,14,FALSE)</f>
        <v>40.293999999999997</v>
      </c>
      <c r="AW155">
        <f>VLOOKUP($B155,'MEDIUM VARIANT'!$C$18:$AE$290,15,FALSE)</f>
        <v>40.499000000000002</v>
      </c>
      <c r="AX155">
        <f>VLOOKUP($B155,'MEDIUM VARIANT'!$C$18:$AE$290,16,FALSE)</f>
        <v>40.713000000000001</v>
      </c>
      <c r="AY155">
        <f>VLOOKUP($B155,'MEDIUM VARIANT'!$C$18:$AE$290,17,FALSE)</f>
        <v>40.918999999999997</v>
      </c>
      <c r="AZ155">
        <f>VLOOKUP($B155,'MEDIUM VARIANT'!$C$18:$AE$290,18,FALSE)</f>
        <v>41.143000000000001</v>
      </c>
      <c r="BA155">
        <f>VLOOKUP($B155,'MEDIUM VARIANT'!$C$18:$AE$290,19,FALSE)</f>
        <v>41.362000000000002</v>
      </c>
      <c r="BB155">
        <f>VLOOKUP($B155,'MEDIUM VARIANT'!$C$18:$AE$290,20,FALSE)</f>
        <v>41.576999999999998</v>
      </c>
      <c r="BC155">
        <f>VLOOKUP($B155,'MEDIUM VARIANT'!$C$18:$AE$290,21,FALSE)</f>
        <v>41.798000000000002</v>
      </c>
      <c r="BD155">
        <f>VLOOKUP($B155,'MEDIUM VARIANT'!$C$18:$AE$290,22,FALSE)</f>
        <v>42.027000000000001</v>
      </c>
      <c r="BE155">
        <f>VLOOKUP($B155,'MEDIUM VARIANT'!$C$18:$AE$290,23,FALSE)</f>
        <v>42.25</v>
      </c>
      <c r="BF155">
        <f>VLOOKUP($B155,'MEDIUM VARIANT'!$C$18:$AE$290,24,FALSE)</f>
        <v>42.462000000000003</v>
      </c>
      <c r="BG155">
        <f>VLOOKUP($B155,'MEDIUM VARIANT'!$C$18:$AE$290,25,FALSE)</f>
        <v>42.674999999999997</v>
      </c>
      <c r="BH155">
        <f>VLOOKUP($B155,'MEDIUM VARIANT'!$C$18:$AE$290,26,FALSE)</f>
        <v>42.884999999999998</v>
      </c>
      <c r="BI155">
        <f>VLOOKUP($B155,'MEDIUM VARIANT'!$C$18:$AE$290,27,FALSE)</f>
        <v>43.088999999999999</v>
      </c>
      <c r="BJ155">
        <f>VLOOKUP($B155,'MEDIUM VARIANT'!$C$18:$AE$290,28,FALSE)</f>
        <v>43.289000000000001</v>
      </c>
      <c r="BK155">
        <f>VLOOKUP($B155,'MEDIUM VARIANT'!$C$18:$AE$290,29,FALSE)</f>
        <v>43.487000000000002</v>
      </c>
      <c r="BL155">
        <f>VLOOKUP($B155,'MEDIUM VARIANT'!$C$18:$AE$290,29,FALSE)</f>
        <v>43.487000000000002</v>
      </c>
      <c r="BM155">
        <f>VLOOKUP($B155,'MEDIUM VARIANT'!$C$18:$AE$290,29,FALSE)</f>
        <v>43.487000000000002</v>
      </c>
      <c r="BN155">
        <f>VLOOKUP($B155,'MEDIUM VARIANT'!$C$18:$AE$290,29,FALSE)</f>
        <v>43.487000000000002</v>
      </c>
      <c r="BO155">
        <f>VLOOKUP($B155,'MEDIUM VARIANT'!$C$18:$AE$290,29,FALSE)</f>
        <v>43.487000000000002</v>
      </c>
      <c r="BP155">
        <f>VLOOKUP($B155,'MEDIUM VARIANT'!$C$18:$AE$290,29,FALSE)</f>
        <v>43.487000000000002</v>
      </c>
      <c r="BQ155">
        <f>VLOOKUP($B155,'MEDIUM VARIANT'!$C$18:$AE$290,29,FALSE)</f>
        <v>43.487000000000002</v>
      </c>
      <c r="BR155">
        <f>VLOOKUP($B155,'MEDIUM VARIANT'!$C$18:$AE$290,29,FALSE)</f>
        <v>43.487000000000002</v>
      </c>
      <c r="BS155">
        <f>VLOOKUP($B155,'MEDIUM VARIANT'!$C$18:$AE$290,29,FALSE)</f>
        <v>43.487000000000002</v>
      </c>
      <c r="BT155">
        <f>VLOOKUP($B155,'MEDIUM VARIANT'!$C$18:$AE$290,29,FALSE)</f>
        <v>43.487000000000002</v>
      </c>
      <c r="BU155">
        <f>VLOOKUP($B155,'MEDIUM VARIANT'!$C$18:$AE$290,29,FALSE)</f>
        <v>43.487000000000002</v>
      </c>
    </row>
    <row r="156" spans="1:73" ht="11.4" x14ac:dyDescent="0.2">
      <c r="A156" t="str">
        <f>VLOOKUP(B156,Codes_ISO!A$2:C$270,3,FALSE)</f>
        <v>MN</v>
      </c>
      <c r="B156" s="3" t="s">
        <v>146</v>
      </c>
      <c r="C156" s="22">
        <f>VLOOKUP($B156,ESTIMATES!$C$18:$BS$290,34,FALSE)</f>
        <v>1689.6220000000001</v>
      </c>
      <c r="D156" s="22">
        <f>VLOOKUP($B156,ESTIMATES!$C$18:$BS$290,35,FALSE)</f>
        <v>1733.4749999999999</v>
      </c>
      <c r="E156" s="22">
        <f>VLOOKUP($B156,ESTIMATES!$C$18:$BS$290,36,FALSE)</f>
        <v>1777.7270000000001</v>
      </c>
      <c r="F156" s="22">
        <f>VLOOKUP($B156,ESTIMATES!$C$18:$BS$290,37,FALSE)</f>
        <v>1823.2159999999999</v>
      </c>
      <c r="G156" s="22">
        <f>VLOOKUP($B156,ESTIMATES!$C$18:$BS$290,38,FALSE)</f>
        <v>1871.09</v>
      </c>
      <c r="H156" s="22">
        <f>VLOOKUP($B156,ESTIMATES!$C$18:$BS$290,39,FALSE)</f>
        <v>1921.8810000000001</v>
      </c>
      <c r="I156" s="22">
        <f>VLOOKUP($B156,ESTIMATES!$C$18:$BS$290,40,FALSE)</f>
        <v>1976.309</v>
      </c>
      <c r="J156" s="22">
        <f>VLOOKUP($B156,ESTIMATES!$C$18:$BS$290,41,FALSE)</f>
        <v>2033.3430000000001</v>
      </c>
      <c r="K156" s="22">
        <f>VLOOKUP($B156,ESTIMATES!$C$18:$BS$290,42,FALSE)</f>
        <v>2089.7139999999999</v>
      </c>
      <c r="L156" s="22">
        <f>VLOOKUP($B156,ESTIMATES!$C$18:$BS$290,43,FALSE)</f>
        <v>2141.0079999999998</v>
      </c>
      <c r="M156" s="22">
        <f>VLOOKUP($B156,ESTIMATES!$C$18:$BS$290,44,FALSE)</f>
        <v>2184.145</v>
      </c>
      <c r="N156" s="22">
        <f>VLOOKUP($B156,ESTIMATES!$C$18:$BS$290,45,FALSE)</f>
        <v>2217.9180000000001</v>
      </c>
      <c r="O156" s="22">
        <f>VLOOKUP($B156,ESTIMATES!$C$18:$BS$290,46,FALSE)</f>
        <v>2243.502</v>
      </c>
      <c r="P156" s="22">
        <f>VLOOKUP($B156,ESTIMATES!$C$18:$BS$290,47,FALSE)</f>
        <v>2263.1999999999998</v>
      </c>
      <c r="Q156" s="22">
        <f>VLOOKUP($B156,ESTIMATES!$C$18:$BS$290,48,FALSE)</f>
        <v>2280.4960000000001</v>
      </c>
      <c r="R156" s="22">
        <f>VLOOKUP($B156,ESTIMATES!$C$18:$BS$290,49,FALSE)</f>
        <v>2298.0390000000002</v>
      </c>
      <c r="S156" s="22">
        <f>VLOOKUP($B156,ESTIMATES!$C$18:$BS$290,50,FALSE)</f>
        <v>2316.567</v>
      </c>
      <c r="T156" s="22">
        <f>VLOOKUP($B156,ESTIMATES!$C$18:$BS$290,51,FALSE)</f>
        <v>2335.6950000000002</v>
      </c>
      <c r="U156" s="22">
        <f>VLOOKUP($B156,ESTIMATES!$C$18:$BS$290,52,FALSE)</f>
        <v>2355.59</v>
      </c>
      <c r="V156" s="22">
        <f>VLOOKUP($B156,ESTIMATES!$C$18:$BS$290,53,FALSE)</f>
        <v>2376.1619999999998</v>
      </c>
      <c r="W156" s="22">
        <f>VLOOKUP($B156,ESTIMATES!$C$18:$BS$290,54,FALSE)</f>
        <v>2397.4360000000001</v>
      </c>
      <c r="X156" s="22">
        <f>VLOOKUP($B156,ESTIMATES!$C$18:$BS$290,55,FALSE)</f>
        <v>2419.7759999999998</v>
      </c>
      <c r="Y156" s="22">
        <f>VLOOKUP($B156,ESTIMATES!$C$18:$BS$290,56,FALSE)</f>
        <v>2443.6590000000001</v>
      </c>
      <c r="Z156" s="22">
        <f>VLOOKUP($B156,ESTIMATES!$C$18:$BS$290,57,FALSE)</f>
        <v>2469.2860000000001</v>
      </c>
      <c r="AA156" s="22">
        <f>VLOOKUP($B156,ESTIMATES!$C$18:$BS$290,58,FALSE)</f>
        <v>2496.8319999999999</v>
      </c>
      <c r="AB156" s="22">
        <f>VLOOKUP($B156,ESTIMATES!$C$18:$BS$290,59,FALSE)</f>
        <v>2526.4459999999999</v>
      </c>
      <c r="AC156" s="22">
        <f>VLOOKUP($B156,ESTIMATES!$C$18:$BS$290,60,FALSE)</f>
        <v>2558.0120000000002</v>
      </c>
      <c r="AD156" s="22">
        <f>VLOOKUP($B156,ESTIMATES!$C$18:$BS$290,61,FALSE)</f>
        <v>2591.67</v>
      </c>
      <c r="AE156" s="22">
        <f>VLOOKUP($B156,ESTIMATES!$C$18:$BS$290,62,FALSE)</f>
        <v>2628.1309999999999</v>
      </c>
      <c r="AF156" s="22">
        <f>VLOOKUP($B156,ESTIMATES!$C$18:$BS$290,63,FALSE)</f>
        <v>2668.2890000000002</v>
      </c>
      <c r="AG156" s="22">
        <f>VLOOKUP($B156,ESTIMATES!$C$18:$BS$290,64,FALSE)</f>
        <v>2712.65</v>
      </c>
      <c r="AH156" s="22">
        <f>VLOOKUP($B156,ESTIMATES!$C$18:$BS$290,65,FALSE)</f>
        <v>2761.5160000000001</v>
      </c>
      <c r="AI156" s="22">
        <f>VLOOKUP($B156,ESTIMATES!$C$18:$BS$290,66,FALSE)</f>
        <v>2814.2260000000001</v>
      </c>
      <c r="AJ156" s="22">
        <f>VLOOKUP($B156,ESTIMATES!$C$18:$BS$290,67,FALSE)</f>
        <v>2869.107</v>
      </c>
      <c r="AK156" s="22">
        <f>VLOOKUP($B156,ESTIMATES!$C$18:$BS$290,68,FALSE)</f>
        <v>2923.8960000000002</v>
      </c>
      <c r="AL156" s="22">
        <f>VLOOKUP($B156,ESTIMATES!$C$18:$BS$290,69,FALSE)</f>
        <v>2976.877</v>
      </c>
      <c r="AM156">
        <f>VLOOKUP($B156,'MEDIUM VARIANT'!$C$18:$AE$290,5,FALSE)</f>
        <v>3027.3980000000001</v>
      </c>
      <c r="AN156">
        <f>VLOOKUP($B156,'MEDIUM VARIANT'!$C$18:$AE$290,6,FALSE)</f>
        <v>3075.6469999999999</v>
      </c>
      <c r="AO156">
        <f>VLOOKUP($B156,'MEDIUM VARIANT'!$C$18:$AE$290,7,FALSE)</f>
        <v>3121.7719999999999</v>
      </c>
      <c r="AP156">
        <f>VLOOKUP($B156,'MEDIUM VARIANT'!$C$18:$AE$290,8,FALSE)</f>
        <v>3166.2440000000001</v>
      </c>
      <c r="AQ156">
        <f>VLOOKUP($B156,'MEDIUM VARIANT'!$C$18:$AE$290,9,FALSE)</f>
        <v>3209.404</v>
      </c>
      <c r="AR156">
        <f>VLOOKUP($B156,'MEDIUM VARIANT'!$C$18:$AE$290,10,FALSE)</f>
        <v>3251.1460000000002</v>
      </c>
      <c r="AS156">
        <f>VLOOKUP($B156,'MEDIUM VARIANT'!$C$18:$AE$290,11,FALSE)</f>
        <v>3291.2429999999999</v>
      </c>
      <c r="AT156">
        <f>VLOOKUP($B156,'MEDIUM VARIANT'!$C$18:$AE$290,12,FALSE)</f>
        <v>3329.7460000000001</v>
      </c>
      <c r="AU156">
        <f>VLOOKUP($B156,'MEDIUM VARIANT'!$C$18:$AE$290,13,FALSE)</f>
        <v>3366.7130000000002</v>
      </c>
      <c r="AV156">
        <f>VLOOKUP($B156,'MEDIUM VARIANT'!$C$18:$AE$290,14,FALSE)</f>
        <v>3402.2579999999998</v>
      </c>
      <c r="AW156">
        <f>VLOOKUP($B156,'MEDIUM VARIANT'!$C$18:$AE$290,15,FALSE)</f>
        <v>3436.4169999999999</v>
      </c>
      <c r="AX156">
        <f>VLOOKUP($B156,'MEDIUM VARIANT'!$C$18:$AE$290,16,FALSE)</f>
        <v>3469.2370000000001</v>
      </c>
      <c r="AY156">
        <f>VLOOKUP($B156,'MEDIUM VARIANT'!$C$18:$AE$290,17,FALSE)</f>
        <v>3500.8449999999998</v>
      </c>
      <c r="AZ156">
        <f>VLOOKUP($B156,'MEDIUM VARIANT'!$C$18:$AE$290,18,FALSE)</f>
        <v>3531.3670000000002</v>
      </c>
      <c r="BA156">
        <f>VLOOKUP($B156,'MEDIUM VARIANT'!$C$18:$AE$290,19,FALSE)</f>
        <v>3560.9589999999998</v>
      </c>
      <c r="BB156">
        <f>VLOOKUP($B156,'MEDIUM VARIANT'!$C$18:$AE$290,20,FALSE)</f>
        <v>3589.6660000000002</v>
      </c>
      <c r="BC156">
        <f>VLOOKUP($B156,'MEDIUM VARIANT'!$C$18:$AE$290,21,FALSE)</f>
        <v>3617.5770000000002</v>
      </c>
      <c r="BD156">
        <f>VLOOKUP($B156,'MEDIUM VARIANT'!$C$18:$AE$290,22,FALSE)</f>
        <v>3644.86</v>
      </c>
      <c r="BE156">
        <f>VLOOKUP($B156,'MEDIUM VARIANT'!$C$18:$AE$290,23,FALSE)</f>
        <v>3671.6390000000001</v>
      </c>
      <c r="BF156">
        <f>VLOOKUP($B156,'MEDIUM VARIANT'!$C$18:$AE$290,24,FALSE)</f>
        <v>3698.058</v>
      </c>
      <c r="BG156">
        <f>VLOOKUP($B156,'MEDIUM VARIANT'!$C$18:$AE$290,25,FALSE)</f>
        <v>3724.192</v>
      </c>
      <c r="BH156">
        <f>VLOOKUP($B156,'MEDIUM VARIANT'!$C$18:$AE$290,26,FALSE)</f>
        <v>3750.0859999999998</v>
      </c>
      <c r="BI156">
        <f>VLOOKUP($B156,'MEDIUM VARIANT'!$C$18:$AE$290,27,FALSE)</f>
        <v>3775.81</v>
      </c>
      <c r="BJ156">
        <f>VLOOKUP($B156,'MEDIUM VARIANT'!$C$18:$AE$290,28,FALSE)</f>
        <v>3801.444</v>
      </c>
      <c r="BK156">
        <f>VLOOKUP($B156,'MEDIUM VARIANT'!$C$18:$AE$290,29,FALSE)</f>
        <v>3827.0039999999999</v>
      </c>
      <c r="BL156">
        <f>VLOOKUP($B156,'MEDIUM VARIANT'!$C$18:$AE$290,29,FALSE)</f>
        <v>3827.0039999999999</v>
      </c>
      <c r="BM156">
        <f>VLOOKUP($B156,'MEDIUM VARIANT'!$C$18:$AE$290,29,FALSE)</f>
        <v>3827.0039999999999</v>
      </c>
      <c r="BN156">
        <f>VLOOKUP($B156,'MEDIUM VARIANT'!$C$18:$AE$290,29,FALSE)</f>
        <v>3827.0039999999999</v>
      </c>
      <c r="BO156">
        <f>VLOOKUP($B156,'MEDIUM VARIANT'!$C$18:$AE$290,29,FALSE)</f>
        <v>3827.0039999999999</v>
      </c>
      <c r="BP156">
        <f>VLOOKUP($B156,'MEDIUM VARIANT'!$C$18:$AE$290,29,FALSE)</f>
        <v>3827.0039999999999</v>
      </c>
      <c r="BQ156">
        <f>VLOOKUP($B156,'MEDIUM VARIANT'!$C$18:$AE$290,29,FALSE)</f>
        <v>3827.0039999999999</v>
      </c>
      <c r="BR156">
        <f>VLOOKUP($B156,'MEDIUM VARIANT'!$C$18:$AE$290,29,FALSE)</f>
        <v>3827.0039999999999</v>
      </c>
      <c r="BS156">
        <f>VLOOKUP($B156,'MEDIUM VARIANT'!$C$18:$AE$290,29,FALSE)</f>
        <v>3827.0039999999999</v>
      </c>
      <c r="BT156">
        <f>VLOOKUP($B156,'MEDIUM VARIANT'!$C$18:$AE$290,29,FALSE)</f>
        <v>3827.0039999999999</v>
      </c>
      <c r="BU156">
        <f>VLOOKUP($B156,'MEDIUM VARIANT'!$C$18:$AE$290,29,FALSE)</f>
        <v>3827.0039999999999</v>
      </c>
    </row>
    <row r="157" spans="1:73" ht="11.4" x14ac:dyDescent="0.2">
      <c r="A157" t="str">
        <f>VLOOKUP(B157,Codes_ISO!A$2:C$270,3,FALSE)</f>
        <v>ME</v>
      </c>
      <c r="B157" s="3" t="s">
        <v>232</v>
      </c>
      <c r="C157" s="22">
        <f>VLOOKUP($B157,ESTIMATES!$C$18:$BS$290,34,FALSE)</f>
        <v>580.75400000000002</v>
      </c>
      <c r="D157" s="22">
        <f>VLOOKUP($B157,ESTIMATES!$C$18:$BS$290,35,FALSE)</f>
        <v>587.68700000000001</v>
      </c>
      <c r="E157" s="22">
        <f>VLOOKUP($B157,ESTIMATES!$C$18:$BS$290,36,FALSE)</f>
        <v>595.35400000000004</v>
      </c>
      <c r="F157" s="22">
        <f>VLOOKUP($B157,ESTIMATES!$C$18:$BS$290,37,FALSE)</f>
        <v>602.96699999999998</v>
      </c>
      <c r="G157" s="22">
        <f>VLOOKUP($B157,ESTIMATES!$C$18:$BS$290,38,FALSE)</f>
        <v>609.43100000000004</v>
      </c>
      <c r="H157" s="22">
        <f>VLOOKUP($B157,ESTIMATES!$C$18:$BS$290,39,FALSE)</f>
        <v>614.01599999999996</v>
      </c>
      <c r="I157" s="22">
        <f>VLOOKUP($B157,ESTIMATES!$C$18:$BS$290,40,FALSE)</f>
        <v>616.35699999999997</v>
      </c>
      <c r="J157" s="22">
        <f>VLOOKUP($B157,ESTIMATES!$C$18:$BS$290,41,FALSE)</f>
        <v>616.79700000000003</v>
      </c>
      <c r="K157" s="22">
        <f>VLOOKUP($B157,ESTIMATES!$C$18:$BS$290,42,FALSE)</f>
        <v>616.053</v>
      </c>
      <c r="L157" s="22">
        <f>VLOOKUP($B157,ESTIMATES!$C$18:$BS$290,43,FALSE)</f>
        <v>615.20299999999997</v>
      </c>
      <c r="M157" s="22">
        <f>VLOOKUP($B157,ESTIMATES!$C$18:$BS$290,44,FALSE)</f>
        <v>615.00199999999995</v>
      </c>
      <c r="N157" s="22">
        <f>VLOOKUP($B157,ESTIMATES!$C$18:$BS$290,45,FALSE)</f>
        <v>615.74099999999999</v>
      </c>
      <c r="O157" s="22">
        <f>VLOOKUP($B157,ESTIMATES!$C$18:$BS$290,46,FALSE)</f>
        <v>617.17200000000003</v>
      </c>
      <c r="P157" s="22">
        <f>VLOOKUP($B157,ESTIMATES!$C$18:$BS$290,47,FALSE)</f>
        <v>618.85199999999998</v>
      </c>
      <c r="Q157" s="22">
        <f>VLOOKUP($B157,ESTIMATES!$C$18:$BS$290,48,FALSE)</f>
        <v>620.08399999999995</v>
      </c>
      <c r="R157" s="22">
        <f>VLOOKUP($B157,ESTIMATES!$C$18:$BS$290,49,FALSE)</f>
        <v>620.41399999999999</v>
      </c>
      <c r="S157" s="22">
        <f>VLOOKUP($B157,ESTIMATES!$C$18:$BS$290,50,FALSE)</f>
        <v>619.70699999999999</v>
      </c>
      <c r="T157" s="22">
        <f>VLOOKUP($B157,ESTIMATES!$C$18:$BS$290,51,FALSE)</f>
        <v>618.21600000000001</v>
      </c>
      <c r="U157" s="22">
        <f>VLOOKUP($B157,ESTIMATES!$C$18:$BS$290,52,FALSE)</f>
        <v>616.34</v>
      </c>
      <c r="V157" s="22">
        <f>VLOOKUP($B157,ESTIMATES!$C$18:$BS$290,53,FALSE)</f>
        <v>614.65</v>
      </c>
      <c r="W157" s="22">
        <f>VLOOKUP($B157,ESTIMATES!$C$18:$BS$290,54,FALSE)</f>
        <v>613.55999999999995</v>
      </c>
      <c r="X157" s="22">
        <f>VLOOKUP($B157,ESTIMATES!$C$18:$BS$290,55,FALSE)</f>
        <v>613.17499999999995</v>
      </c>
      <c r="Y157" s="22">
        <f>VLOOKUP($B157,ESTIMATES!$C$18:$BS$290,56,FALSE)</f>
        <v>613.38199999999995</v>
      </c>
      <c r="Z157" s="22">
        <f>VLOOKUP($B157,ESTIMATES!$C$18:$BS$290,57,FALSE)</f>
        <v>614.09699999999998</v>
      </c>
      <c r="AA157" s="22">
        <f>VLOOKUP($B157,ESTIMATES!$C$18:$BS$290,58,FALSE)</f>
        <v>615.14499999999998</v>
      </c>
      <c r="AB157" s="22">
        <f>VLOOKUP($B157,ESTIMATES!$C$18:$BS$290,59,FALSE)</f>
        <v>616.38800000000003</v>
      </c>
      <c r="AC157" s="22">
        <f>VLOOKUP($B157,ESTIMATES!$C$18:$BS$290,60,FALSE)</f>
        <v>617.83199999999999</v>
      </c>
      <c r="AD157" s="22">
        <f>VLOOKUP($B157,ESTIMATES!$C$18:$BS$290,61,FALSE)</f>
        <v>619.48400000000004</v>
      </c>
      <c r="AE157" s="22">
        <f>VLOOKUP($B157,ESTIMATES!$C$18:$BS$290,62,FALSE)</f>
        <v>621.20500000000004</v>
      </c>
      <c r="AF157" s="22">
        <f>VLOOKUP($B157,ESTIMATES!$C$18:$BS$290,63,FALSE)</f>
        <v>622.85199999999998</v>
      </c>
      <c r="AG157" s="22">
        <f>VLOOKUP($B157,ESTIMATES!$C$18:$BS$290,64,FALSE)</f>
        <v>624.28499999999997</v>
      </c>
      <c r="AH157" s="22">
        <f>VLOOKUP($B157,ESTIMATES!$C$18:$BS$290,65,FALSE)</f>
        <v>625.46600000000001</v>
      </c>
      <c r="AI157" s="22">
        <f>VLOOKUP($B157,ESTIMATES!$C$18:$BS$290,66,FALSE)</f>
        <v>626.38599999999997</v>
      </c>
      <c r="AJ157" s="22">
        <f>VLOOKUP($B157,ESTIMATES!$C$18:$BS$290,67,FALSE)</f>
        <v>627.09400000000005</v>
      </c>
      <c r="AK157" s="22">
        <f>VLOOKUP($B157,ESTIMATES!$C$18:$BS$290,68,FALSE)</f>
        <v>627.67399999999998</v>
      </c>
      <c r="AL157" s="22">
        <f>VLOOKUP($B157,ESTIMATES!$C$18:$BS$290,69,FALSE)</f>
        <v>628.178</v>
      </c>
      <c r="AM157">
        <f>VLOOKUP($B157,'MEDIUM VARIANT'!$C$18:$AE$290,5,FALSE)</f>
        <v>628.61500000000001</v>
      </c>
      <c r="AN157">
        <f>VLOOKUP($B157,'MEDIUM VARIANT'!$C$18:$AE$290,6,FALSE)</f>
        <v>628.96</v>
      </c>
      <c r="AO157">
        <f>VLOOKUP($B157,'MEDIUM VARIANT'!$C$18:$AE$290,7,FALSE)</f>
        <v>629.21900000000005</v>
      </c>
      <c r="AP157">
        <f>VLOOKUP($B157,'MEDIUM VARIANT'!$C$18:$AE$290,8,FALSE)</f>
        <v>629.35500000000002</v>
      </c>
      <c r="AQ157">
        <f>VLOOKUP($B157,'MEDIUM VARIANT'!$C$18:$AE$290,9,FALSE)</f>
        <v>629.39700000000005</v>
      </c>
      <c r="AR157">
        <f>VLOOKUP($B157,'MEDIUM VARIANT'!$C$18:$AE$290,10,FALSE)</f>
        <v>629.33299999999997</v>
      </c>
      <c r="AS157">
        <f>VLOOKUP($B157,'MEDIUM VARIANT'!$C$18:$AE$290,11,FALSE)</f>
        <v>629.16099999999994</v>
      </c>
      <c r="AT157">
        <f>VLOOKUP($B157,'MEDIUM VARIANT'!$C$18:$AE$290,12,FALSE)</f>
        <v>628.89300000000003</v>
      </c>
      <c r="AU157">
        <f>VLOOKUP($B157,'MEDIUM VARIANT'!$C$18:$AE$290,13,FALSE)</f>
        <v>628.53800000000001</v>
      </c>
      <c r="AV157">
        <f>VLOOKUP($B157,'MEDIUM VARIANT'!$C$18:$AE$290,14,FALSE)</f>
        <v>628.10900000000004</v>
      </c>
      <c r="AW157">
        <f>VLOOKUP($B157,'MEDIUM VARIANT'!$C$18:$AE$290,15,FALSE)</f>
        <v>627.60400000000004</v>
      </c>
      <c r="AX157">
        <f>VLOOKUP($B157,'MEDIUM VARIANT'!$C$18:$AE$290,16,FALSE)</f>
        <v>627.00699999999995</v>
      </c>
      <c r="AY157">
        <f>VLOOKUP($B157,'MEDIUM VARIANT'!$C$18:$AE$290,17,FALSE)</f>
        <v>626.33600000000001</v>
      </c>
      <c r="AZ157">
        <f>VLOOKUP($B157,'MEDIUM VARIANT'!$C$18:$AE$290,18,FALSE)</f>
        <v>625.56700000000001</v>
      </c>
      <c r="BA157">
        <f>VLOOKUP($B157,'MEDIUM VARIANT'!$C$18:$AE$290,19,FALSE)</f>
        <v>624.702</v>
      </c>
      <c r="BB157">
        <f>VLOOKUP($B157,'MEDIUM VARIANT'!$C$18:$AE$290,20,FALSE)</f>
        <v>623.74</v>
      </c>
      <c r="BC157">
        <f>VLOOKUP($B157,'MEDIUM VARIANT'!$C$18:$AE$290,21,FALSE)</f>
        <v>622.68399999999997</v>
      </c>
      <c r="BD157">
        <f>VLOOKUP($B157,'MEDIUM VARIANT'!$C$18:$AE$290,22,FALSE)</f>
        <v>621.529</v>
      </c>
      <c r="BE157">
        <f>VLOOKUP($B157,'MEDIUM VARIANT'!$C$18:$AE$290,23,FALSE)</f>
        <v>620.26800000000003</v>
      </c>
      <c r="BF157">
        <f>VLOOKUP($B157,'MEDIUM VARIANT'!$C$18:$AE$290,24,FALSE)</f>
        <v>618.89499999999998</v>
      </c>
      <c r="BG157">
        <f>VLOOKUP($B157,'MEDIUM VARIANT'!$C$18:$AE$290,25,FALSE)</f>
        <v>617.41499999999996</v>
      </c>
      <c r="BH157">
        <f>VLOOKUP($B157,'MEDIUM VARIANT'!$C$18:$AE$290,26,FALSE)</f>
        <v>615.82600000000002</v>
      </c>
      <c r="BI157">
        <f>VLOOKUP($B157,'MEDIUM VARIANT'!$C$18:$AE$290,27,FALSE)</f>
        <v>614.14</v>
      </c>
      <c r="BJ157">
        <f>VLOOKUP($B157,'MEDIUM VARIANT'!$C$18:$AE$290,28,FALSE)</f>
        <v>612.35199999999998</v>
      </c>
      <c r="BK157">
        <f>VLOOKUP($B157,'MEDIUM VARIANT'!$C$18:$AE$290,29,FALSE)</f>
        <v>610.46500000000003</v>
      </c>
      <c r="BL157">
        <f>VLOOKUP($B157,'MEDIUM VARIANT'!$C$18:$AE$290,29,FALSE)</f>
        <v>610.46500000000003</v>
      </c>
      <c r="BM157">
        <f>VLOOKUP($B157,'MEDIUM VARIANT'!$C$18:$AE$290,29,FALSE)</f>
        <v>610.46500000000003</v>
      </c>
      <c r="BN157">
        <f>VLOOKUP($B157,'MEDIUM VARIANT'!$C$18:$AE$290,29,FALSE)</f>
        <v>610.46500000000003</v>
      </c>
      <c r="BO157">
        <f>VLOOKUP($B157,'MEDIUM VARIANT'!$C$18:$AE$290,29,FALSE)</f>
        <v>610.46500000000003</v>
      </c>
      <c r="BP157">
        <f>VLOOKUP($B157,'MEDIUM VARIANT'!$C$18:$AE$290,29,FALSE)</f>
        <v>610.46500000000003</v>
      </c>
      <c r="BQ157">
        <f>VLOOKUP($B157,'MEDIUM VARIANT'!$C$18:$AE$290,29,FALSE)</f>
        <v>610.46500000000003</v>
      </c>
      <c r="BR157">
        <f>VLOOKUP($B157,'MEDIUM VARIANT'!$C$18:$AE$290,29,FALSE)</f>
        <v>610.46500000000003</v>
      </c>
      <c r="BS157">
        <f>VLOOKUP($B157,'MEDIUM VARIANT'!$C$18:$AE$290,29,FALSE)</f>
        <v>610.46500000000003</v>
      </c>
      <c r="BT157">
        <f>VLOOKUP($B157,'MEDIUM VARIANT'!$C$18:$AE$290,29,FALSE)</f>
        <v>610.46500000000003</v>
      </c>
      <c r="BU157">
        <f>VLOOKUP($B157,'MEDIUM VARIANT'!$C$18:$AE$290,29,FALSE)</f>
        <v>610.46500000000003</v>
      </c>
    </row>
    <row r="158" spans="1:73" ht="11.4" hidden="1" x14ac:dyDescent="0.2">
      <c r="A158" t="str">
        <f>VLOOKUP(B158,Codes_ISO!A$2:C$270,3,FALSE)</f>
        <v/>
      </c>
      <c r="B158" s="3" t="s">
        <v>267</v>
      </c>
      <c r="C158" s="22">
        <f>VLOOKUP($B158,ESTIMATES!$C$18:$BS$290,34,FALSE)</f>
        <v>11.92</v>
      </c>
      <c r="D158" s="22">
        <f>VLOOKUP($B158,ESTIMATES!$C$18:$BS$290,35,FALSE)</f>
        <v>11.846</v>
      </c>
      <c r="E158" s="22">
        <f>VLOOKUP($B158,ESTIMATES!$C$18:$BS$290,36,FALSE)</f>
        <v>11.749000000000001</v>
      </c>
      <c r="F158" s="22">
        <f>VLOOKUP($B158,ESTIMATES!$C$18:$BS$290,37,FALSE)</f>
        <v>11.61</v>
      </c>
      <c r="G158" s="22">
        <f>VLOOKUP($B158,ESTIMATES!$C$18:$BS$290,38,FALSE)</f>
        <v>11.461</v>
      </c>
      <c r="H158" s="22">
        <f>VLOOKUP($B158,ESTIMATES!$C$18:$BS$290,39,FALSE)</f>
        <v>11.324</v>
      </c>
      <c r="I158" s="22">
        <f>VLOOKUP($B158,ESTIMATES!$C$18:$BS$290,40,FALSE)</f>
        <v>11.179</v>
      </c>
      <c r="J158" s="22">
        <f>VLOOKUP($B158,ESTIMATES!$C$18:$BS$290,41,FALSE)</f>
        <v>11.028</v>
      </c>
      <c r="K158" s="22">
        <f>VLOOKUP($B158,ESTIMATES!$C$18:$BS$290,42,FALSE)</f>
        <v>10.888</v>
      </c>
      <c r="L158" s="22">
        <f>VLOOKUP($B158,ESTIMATES!$C$18:$BS$290,43,FALSE)</f>
        <v>10.785</v>
      </c>
      <c r="M158" s="22">
        <f>VLOOKUP($B158,ESTIMATES!$C$18:$BS$290,44,FALSE)</f>
        <v>10.73</v>
      </c>
      <c r="N158" s="22">
        <f>VLOOKUP($B158,ESTIMATES!$C$18:$BS$290,45,FALSE)</f>
        <v>10.766</v>
      </c>
      <c r="O158" s="22">
        <f>VLOOKUP($B158,ESTIMATES!$C$18:$BS$290,46,FALSE)</f>
        <v>10.851000000000001</v>
      </c>
      <c r="P158" s="22">
        <f>VLOOKUP($B158,ESTIMATES!$C$18:$BS$290,47,FALSE)</f>
        <v>10.885999999999999</v>
      </c>
      <c r="Q158" s="22">
        <f>VLOOKUP($B158,ESTIMATES!$C$18:$BS$290,48,FALSE)</f>
        <v>10.717000000000001</v>
      </c>
      <c r="R158" s="22">
        <f>VLOOKUP($B158,ESTIMATES!$C$18:$BS$290,49,FALSE)</f>
        <v>10.233000000000001</v>
      </c>
      <c r="S158" s="22">
        <f>VLOOKUP($B158,ESTIMATES!$C$18:$BS$290,50,FALSE)</f>
        <v>9.3759999999999994</v>
      </c>
      <c r="T158" s="22">
        <f>VLOOKUP($B158,ESTIMATES!$C$18:$BS$290,51,FALSE)</f>
        <v>8.2159999999999993</v>
      </c>
      <c r="U158" s="22">
        <f>VLOOKUP($B158,ESTIMATES!$C$18:$BS$290,52,FALSE)</f>
        <v>6.9359999999999999</v>
      </c>
      <c r="V158" s="22">
        <f>VLOOKUP($B158,ESTIMATES!$C$18:$BS$290,53,FALSE)</f>
        <v>5.7869999999999999</v>
      </c>
      <c r="W158" s="22">
        <f>VLOOKUP($B158,ESTIMATES!$C$18:$BS$290,54,FALSE)</f>
        <v>4.9550000000000001</v>
      </c>
      <c r="X158" s="22">
        <f>VLOOKUP($B158,ESTIMATES!$C$18:$BS$290,55,FALSE)</f>
        <v>4.5049999999999999</v>
      </c>
      <c r="Y158" s="22">
        <f>VLOOKUP($B158,ESTIMATES!$C$18:$BS$290,56,FALSE)</f>
        <v>4.3760000000000003</v>
      </c>
      <c r="Z158" s="22">
        <f>VLOOKUP($B158,ESTIMATES!$C$18:$BS$290,57,FALSE)</f>
        <v>4.4710000000000001</v>
      </c>
      <c r="AA158" s="22">
        <f>VLOOKUP($B158,ESTIMATES!$C$18:$BS$290,58,FALSE)</f>
        <v>4.6440000000000001</v>
      </c>
      <c r="AB158" s="22">
        <f>VLOOKUP($B158,ESTIMATES!$C$18:$BS$290,59,FALSE)</f>
        <v>4.7779999999999996</v>
      </c>
      <c r="AC158" s="22">
        <f>VLOOKUP($B158,ESTIMATES!$C$18:$BS$290,60,FALSE)</f>
        <v>4.8460000000000001</v>
      </c>
      <c r="AD158" s="22">
        <f>VLOOKUP($B158,ESTIMATES!$C$18:$BS$290,61,FALSE)</f>
        <v>4.8890000000000002</v>
      </c>
      <c r="AE158" s="22">
        <f>VLOOKUP($B158,ESTIMATES!$C$18:$BS$290,62,FALSE)</f>
        <v>4.9080000000000004</v>
      </c>
      <c r="AF158" s="22">
        <f>VLOOKUP($B158,ESTIMATES!$C$18:$BS$290,63,FALSE)</f>
        <v>4.923</v>
      </c>
      <c r="AG158" s="22">
        <f>VLOOKUP($B158,ESTIMATES!$C$18:$BS$290,64,FALSE)</f>
        <v>4.944</v>
      </c>
      <c r="AH158" s="22">
        <f>VLOOKUP($B158,ESTIMATES!$C$18:$BS$290,65,FALSE)</f>
        <v>4.9939999999999998</v>
      </c>
      <c r="AI158" s="22">
        <f>VLOOKUP($B158,ESTIMATES!$C$18:$BS$290,66,FALSE)</f>
        <v>5.0309999999999997</v>
      </c>
      <c r="AJ158" s="22">
        <f>VLOOKUP($B158,ESTIMATES!$C$18:$BS$290,67,FALSE)</f>
        <v>5.0679999999999996</v>
      </c>
      <c r="AK158" s="22">
        <f>VLOOKUP($B158,ESTIMATES!$C$18:$BS$290,68,FALSE)</f>
        <v>5.0979999999999999</v>
      </c>
      <c r="AL158" s="22">
        <f>VLOOKUP($B158,ESTIMATES!$C$18:$BS$290,69,FALSE)</f>
        <v>5.1239999999999997</v>
      </c>
      <c r="AM158">
        <f>VLOOKUP($B158,'MEDIUM VARIANT'!$C$18:$AE$290,5,FALSE)</f>
        <v>5.1520000000000001</v>
      </c>
      <c r="AN158">
        <f>VLOOKUP($B158,'MEDIUM VARIANT'!$C$18:$AE$290,6,FALSE)</f>
        <v>5.1769999999999996</v>
      </c>
      <c r="AO158">
        <f>VLOOKUP($B158,'MEDIUM VARIANT'!$C$18:$AE$290,7,FALSE)</f>
        <v>5.2030000000000003</v>
      </c>
      <c r="AP158">
        <f>VLOOKUP($B158,'MEDIUM VARIANT'!$C$18:$AE$290,8,FALSE)</f>
        <v>5.22</v>
      </c>
      <c r="AQ158">
        <f>VLOOKUP($B158,'MEDIUM VARIANT'!$C$18:$AE$290,9,FALSE)</f>
        <v>5.2430000000000003</v>
      </c>
      <c r="AR158">
        <f>VLOOKUP($B158,'MEDIUM VARIANT'!$C$18:$AE$290,10,FALSE)</f>
        <v>5.2679999999999998</v>
      </c>
      <c r="AS158">
        <f>VLOOKUP($B158,'MEDIUM VARIANT'!$C$18:$AE$290,11,FALSE)</f>
        <v>5.2850000000000001</v>
      </c>
      <c r="AT158">
        <f>VLOOKUP($B158,'MEDIUM VARIANT'!$C$18:$AE$290,12,FALSE)</f>
        <v>5.2939999999999996</v>
      </c>
      <c r="AU158">
        <f>VLOOKUP($B158,'MEDIUM VARIANT'!$C$18:$AE$290,13,FALSE)</f>
        <v>5.3170000000000002</v>
      </c>
      <c r="AV158">
        <f>VLOOKUP($B158,'MEDIUM VARIANT'!$C$18:$AE$290,14,FALSE)</f>
        <v>5.3360000000000003</v>
      </c>
      <c r="AW158">
        <f>VLOOKUP($B158,'MEDIUM VARIANT'!$C$18:$AE$290,15,FALSE)</f>
        <v>5.35</v>
      </c>
      <c r="AX158">
        <f>VLOOKUP($B158,'MEDIUM VARIANT'!$C$18:$AE$290,16,FALSE)</f>
        <v>5.3609999999999998</v>
      </c>
      <c r="AY158">
        <f>VLOOKUP($B158,'MEDIUM VARIANT'!$C$18:$AE$290,17,FALSE)</f>
        <v>5.3739999999999997</v>
      </c>
      <c r="AZ158">
        <f>VLOOKUP($B158,'MEDIUM VARIANT'!$C$18:$AE$290,18,FALSE)</f>
        <v>5.3879999999999999</v>
      </c>
      <c r="BA158">
        <f>VLOOKUP($B158,'MEDIUM VARIANT'!$C$18:$AE$290,19,FALSE)</f>
        <v>5.3979999999999997</v>
      </c>
      <c r="BB158">
        <f>VLOOKUP($B158,'MEDIUM VARIANT'!$C$18:$AE$290,20,FALSE)</f>
        <v>5.4059999999999997</v>
      </c>
      <c r="BC158">
        <f>VLOOKUP($B158,'MEDIUM VARIANT'!$C$18:$AE$290,21,FALSE)</f>
        <v>5.4240000000000004</v>
      </c>
      <c r="BD158">
        <f>VLOOKUP($B158,'MEDIUM VARIANT'!$C$18:$AE$290,22,FALSE)</f>
        <v>5.431</v>
      </c>
      <c r="BE158">
        <f>VLOOKUP($B158,'MEDIUM VARIANT'!$C$18:$AE$290,23,FALSE)</f>
        <v>5.4359999999999999</v>
      </c>
      <c r="BF158">
        <f>VLOOKUP($B158,'MEDIUM VARIANT'!$C$18:$AE$290,24,FALSE)</f>
        <v>5.4409999999999998</v>
      </c>
      <c r="BG158">
        <f>VLOOKUP($B158,'MEDIUM VARIANT'!$C$18:$AE$290,25,FALSE)</f>
        <v>5.4489999999999998</v>
      </c>
      <c r="BH158">
        <f>VLOOKUP($B158,'MEDIUM VARIANT'!$C$18:$AE$290,26,FALSE)</f>
        <v>5.4480000000000004</v>
      </c>
      <c r="BI158">
        <f>VLOOKUP($B158,'MEDIUM VARIANT'!$C$18:$AE$290,27,FALSE)</f>
        <v>5.452</v>
      </c>
      <c r="BJ158">
        <f>VLOOKUP($B158,'MEDIUM VARIANT'!$C$18:$AE$290,28,FALSE)</f>
        <v>5.4539999999999997</v>
      </c>
      <c r="BK158">
        <f>VLOOKUP($B158,'MEDIUM VARIANT'!$C$18:$AE$290,29,FALSE)</f>
        <v>5.4550000000000001</v>
      </c>
      <c r="BL158">
        <f>VLOOKUP($B158,'MEDIUM VARIANT'!$C$18:$AE$290,29,FALSE)</f>
        <v>5.4550000000000001</v>
      </c>
      <c r="BM158">
        <f>VLOOKUP($B158,'MEDIUM VARIANT'!$C$18:$AE$290,29,FALSE)</f>
        <v>5.4550000000000001</v>
      </c>
      <c r="BN158">
        <f>VLOOKUP($B158,'MEDIUM VARIANT'!$C$18:$AE$290,29,FALSE)</f>
        <v>5.4550000000000001</v>
      </c>
      <c r="BO158">
        <f>VLOOKUP($B158,'MEDIUM VARIANT'!$C$18:$AE$290,29,FALSE)</f>
        <v>5.4550000000000001</v>
      </c>
      <c r="BP158">
        <f>VLOOKUP($B158,'MEDIUM VARIANT'!$C$18:$AE$290,29,FALSE)</f>
        <v>5.4550000000000001</v>
      </c>
      <c r="BQ158">
        <f>VLOOKUP($B158,'MEDIUM VARIANT'!$C$18:$AE$290,29,FALSE)</f>
        <v>5.4550000000000001</v>
      </c>
      <c r="BR158">
        <f>VLOOKUP($B158,'MEDIUM VARIANT'!$C$18:$AE$290,29,FALSE)</f>
        <v>5.4550000000000001</v>
      </c>
      <c r="BS158">
        <f>VLOOKUP($B158,'MEDIUM VARIANT'!$C$18:$AE$290,29,FALSE)</f>
        <v>5.4550000000000001</v>
      </c>
      <c r="BT158">
        <f>VLOOKUP($B158,'MEDIUM VARIANT'!$C$18:$AE$290,29,FALSE)</f>
        <v>5.4550000000000001</v>
      </c>
      <c r="BU158">
        <f>VLOOKUP($B158,'MEDIUM VARIANT'!$C$18:$AE$290,29,FALSE)</f>
        <v>5.4550000000000001</v>
      </c>
    </row>
    <row r="159" spans="1:73" ht="11.4" hidden="1" x14ac:dyDescent="0.2">
      <c r="A159" t="str">
        <f>VLOOKUP(B159,Codes_ISO!A$2:C$270,3,FALSE)</f>
        <v/>
      </c>
      <c r="B159" s="2" t="s">
        <v>66</v>
      </c>
      <c r="C159" s="22">
        <f>VLOOKUP($B159,ESTIMATES!$C$18:$BS$290,34,FALSE)</f>
        <v>1084244.071</v>
      </c>
      <c r="D159" s="22">
        <f>VLOOKUP($B159,ESTIMATES!$C$18:$BS$290,35,FALSE)</f>
        <v>1090731.49</v>
      </c>
      <c r="E159" s="22">
        <f>VLOOKUP($B159,ESTIMATES!$C$18:$BS$290,36,FALSE)</f>
        <v>1097083.5079999999</v>
      </c>
      <c r="F159" s="22">
        <f>VLOOKUP($B159,ESTIMATES!$C$18:$BS$290,37,FALSE)</f>
        <v>1103357.689</v>
      </c>
      <c r="G159" s="22">
        <f>VLOOKUP($B159,ESTIMATES!$C$18:$BS$290,38,FALSE)</f>
        <v>1109626.831</v>
      </c>
      <c r="H159" s="22">
        <f>VLOOKUP($B159,ESTIMATES!$C$18:$BS$290,39,FALSE)</f>
        <v>1115935.023</v>
      </c>
      <c r="I159" s="22">
        <f>VLOOKUP($B159,ESTIMATES!$C$18:$BS$290,40,FALSE)</f>
        <v>1122313.4240000001</v>
      </c>
      <c r="J159" s="22">
        <f>VLOOKUP($B159,ESTIMATES!$C$18:$BS$290,41,FALSE)</f>
        <v>1128726.9979999999</v>
      </c>
      <c r="K159" s="22">
        <f>VLOOKUP($B159,ESTIMATES!$C$18:$BS$290,42,FALSE)</f>
        <v>1135070.3529999999</v>
      </c>
      <c r="L159" s="22">
        <f>VLOOKUP($B159,ESTIMATES!$C$18:$BS$290,43,FALSE)</f>
        <v>1141196.6569999999</v>
      </c>
      <c r="M159" s="22">
        <f>VLOOKUP($B159,ESTIMATES!$C$18:$BS$290,44,FALSE)</f>
        <v>1146999.1910000001</v>
      </c>
      <c r="N159" s="22">
        <f>VLOOKUP($B159,ESTIMATES!$C$18:$BS$290,45,FALSE)</f>
        <v>1152454.6040000001</v>
      </c>
      <c r="O159" s="22">
        <f>VLOOKUP($B159,ESTIMATES!$C$18:$BS$290,46,FALSE)</f>
        <v>1157593.1629999999</v>
      </c>
      <c r="P159" s="22">
        <f>VLOOKUP($B159,ESTIMATES!$C$18:$BS$290,47,FALSE)</f>
        <v>1162429.26</v>
      </c>
      <c r="Q159" s="22">
        <f>VLOOKUP($B159,ESTIMATES!$C$18:$BS$290,48,FALSE)</f>
        <v>1166995.3700000001</v>
      </c>
      <c r="R159" s="22">
        <f>VLOOKUP($B159,ESTIMATES!$C$18:$BS$290,49,FALSE)</f>
        <v>1171325.4709999999</v>
      </c>
      <c r="S159" s="22">
        <f>VLOOKUP($B159,ESTIMATES!$C$18:$BS$290,50,FALSE)</f>
        <v>1175426.24</v>
      </c>
      <c r="T159" s="22">
        <f>VLOOKUP($B159,ESTIMATES!$C$18:$BS$290,51,FALSE)</f>
        <v>1179318.726</v>
      </c>
      <c r="U159" s="22">
        <f>VLOOKUP($B159,ESTIMATES!$C$18:$BS$290,52,FALSE)</f>
        <v>1183072.825</v>
      </c>
      <c r="V159" s="22">
        <f>VLOOKUP($B159,ESTIMATES!$C$18:$BS$290,53,FALSE)</f>
        <v>1186777.0889999999</v>
      </c>
      <c r="W159" s="22">
        <f>VLOOKUP($B159,ESTIMATES!$C$18:$BS$290,54,FALSE)</f>
        <v>1190504.7350000001</v>
      </c>
      <c r="X159" s="22">
        <f>VLOOKUP($B159,ESTIMATES!$C$18:$BS$290,55,FALSE)</f>
        <v>1194258.743</v>
      </c>
      <c r="Y159" s="22">
        <f>VLOOKUP($B159,ESTIMATES!$C$18:$BS$290,56,FALSE)</f>
        <v>1198050.412</v>
      </c>
      <c r="Z159" s="22">
        <f>VLOOKUP($B159,ESTIMATES!$C$18:$BS$290,57,FALSE)</f>
        <v>1201966.7309999999</v>
      </c>
      <c r="AA159" s="22">
        <f>VLOOKUP($B159,ESTIMATES!$C$18:$BS$290,58,FALSE)</f>
        <v>1206111.93</v>
      </c>
      <c r="AB159" s="22">
        <f>VLOOKUP($B159,ESTIMATES!$C$18:$BS$290,59,FALSE)</f>
        <v>1210545.53</v>
      </c>
      <c r="AC159" s="22">
        <f>VLOOKUP($B159,ESTIMATES!$C$18:$BS$290,60,FALSE)</f>
        <v>1215324.5589999999</v>
      </c>
      <c r="AD159" s="22">
        <f>VLOOKUP($B159,ESTIMATES!$C$18:$BS$290,61,FALSE)</f>
        <v>1220392.0090000001</v>
      </c>
      <c r="AE159" s="22">
        <f>VLOOKUP($B159,ESTIMATES!$C$18:$BS$290,62,FALSE)</f>
        <v>1225552.166</v>
      </c>
      <c r="AF159" s="22">
        <f>VLOOKUP($B159,ESTIMATES!$C$18:$BS$290,63,FALSE)</f>
        <v>1230533.8570000001</v>
      </c>
      <c r="AG159" s="22">
        <f>VLOOKUP($B159,ESTIMATES!$C$18:$BS$290,64,FALSE)</f>
        <v>1235142.5060000001</v>
      </c>
      <c r="AH159" s="22">
        <f>VLOOKUP($B159,ESTIMATES!$C$18:$BS$290,65,FALSE)</f>
        <v>1239297.7690000001</v>
      </c>
      <c r="AI159" s="22">
        <f>VLOOKUP($B159,ESTIMATES!$C$18:$BS$290,66,FALSE)</f>
        <v>1243054.571</v>
      </c>
      <c r="AJ159" s="22">
        <f>VLOOKUP($B159,ESTIMATES!$C$18:$BS$290,67,FALSE)</f>
        <v>1246519.987</v>
      </c>
      <c r="AK159" s="22">
        <f>VLOOKUP($B159,ESTIMATES!$C$18:$BS$290,68,FALSE)</f>
        <v>1249863.5190000001</v>
      </c>
      <c r="AL159" s="22">
        <f>VLOOKUP($B159,ESTIMATES!$C$18:$BS$290,69,FALSE)</f>
        <v>1253206.5460000001</v>
      </c>
      <c r="AM159">
        <f>VLOOKUP($B159,'MEDIUM VARIANT'!$C$18:$AE$290,5,FALSE)</f>
        <v>1256576.162</v>
      </c>
      <c r="AN159">
        <f>VLOOKUP($B159,'MEDIUM VARIANT'!$C$18:$AE$290,6,FALSE)</f>
        <v>1259922.493</v>
      </c>
      <c r="AO159">
        <f>VLOOKUP($B159,'MEDIUM VARIANT'!$C$18:$AE$290,7,FALSE)</f>
        <v>1263199.6769999999</v>
      </c>
      <c r="AP159">
        <f>VLOOKUP($B159,'MEDIUM VARIANT'!$C$18:$AE$290,8,FALSE)</f>
        <v>1266335.192</v>
      </c>
      <c r="AQ159">
        <f>VLOOKUP($B159,'MEDIUM VARIANT'!$C$18:$AE$290,9,FALSE)</f>
        <v>1269276.8459999999</v>
      </c>
      <c r="AR159">
        <f>VLOOKUP($B159,'MEDIUM VARIANT'!$C$18:$AE$290,10,FALSE)</f>
        <v>1272012.817</v>
      </c>
      <c r="AS159">
        <f>VLOOKUP($B159,'MEDIUM VARIANT'!$C$18:$AE$290,11,FALSE)</f>
        <v>1274562.777</v>
      </c>
      <c r="AT159">
        <f>VLOOKUP($B159,'MEDIUM VARIANT'!$C$18:$AE$290,12,FALSE)</f>
        <v>1276943.1769999999</v>
      </c>
      <c r="AU159">
        <f>VLOOKUP($B159,'MEDIUM VARIANT'!$C$18:$AE$290,13,FALSE)</f>
        <v>1279181</v>
      </c>
      <c r="AV159">
        <f>VLOOKUP($B159,'MEDIUM VARIANT'!$C$18:$AE$290,14,FALSE)</f>
        <v>1281295.8400000001</v>
      </c>
      <c r="AW159">
        <f>VLOOKUP($B159,'MEDIUM VARIANT'!$C$18:$AE$290,15,FALSE)</f>
        <v>1283293.6540000001</v>
      </c>
      <c r="AX159">
        <f>VLOOKUP($B159,'MEDIUM VARIANT'!$C$18:$AE$290,16,FALSE)</f>
        <v>1285167.2790000001</v>
      </c>
      <c r="AY159">
        <f>VLOOKUP($B159,'MEDIUM VARIANT'!$C$18:$AE$290,17,FALSE)</f>
        <v>1286907.4110000001</v>
      </c>
      <c r="AZ159">
        <f>VLOOKUP($B159,'MEDIUM VARIANT'!$C$18:$AE$290,18,FALSE)</f>
        <v>1288500.0319999999</v>
      </c>
      <c r="BA159">
        <f>VLOOKUP($B159,'MEDIUM VARIANT'!$C$18:$AE$290,19,FALSE)</f>
        <v>1289936.5530000001</v>
      </c>
      <c r="BB159">
        <f>VLOOKUP($B159,'MEDIUM VARIANT'!$C$18:$AE$290,20,FALSE)</f>
        <v>1291216.898</v>
      </c>
      <c r="BC159">
        <f>VLOOKUP($B159,'MEDIUM VARIANT'!$C$18:$AE$290,21,FALSE)</f>
        <v>1292350.314</v>
      </c>
      <c r="BD159">
        <f>VLOOKUP($B159,'MEDIUM VARIANT'!$C$18:$AE$290,22,FALSE)</f>
        <v>1293348.3430000001</v>
      </c>
      <c r="BE159">
        <f>VLOOKUP($B159,'MEDIUM VARIANT'!$C$18:$AE$290,23,FALSE)</f>
        <v>1294226.9110000001</v>
      </c>
      <c r="BF159">
        <f>VLOOKUP($B159,'MEDIUM VARIANT'!$C$18:$AE$290,24,FALSE)</f>
        <v>1294999.564</v>
      </c>
      <c r="BG159">
        <f>VLOOKUP($B159,'MEDIUM VARIANT'!$C$18:$AE$290,25,FALSE)</f>
        <v>1295672.422</v>
      </c>
      <c r="BH159">
        <f>VLOOKUP($B159,'MEDIUM VARIANT'!$C$18:$AE$290,26,FALSE)</f>
        <v>1296249.5090000001</v>
      </c>
      <c r="BI159">
        <f>VLOOKUP($B159,'MEDIUM VARIANT'!$C$18:$AE$290,27,FALSE)</f>
        <v>1296739.679</v>
      </c>
      <c r="BJ159">
        <f>VLOOKUP($B159,'MEDIUM VARIANT'!$C$18:$AE$290,28,FALSE)</f>
        <v>1297152.3870000001</v>
      </c>
      <c r="BK159">
        <f>VLOOKUP($B159,'MEDIUM VARIANT'!$C$18:$AE$290,29,FALSE)</f>
        <v>1297495.7139999999</v>
      </c>
      <c r="BL159">
        <f>VLOOKUP($B159,'MEDIUM VARIANT'!$C$18:$AE$290,29,FALSE)</f>
        <v>1297495.7139999999</v>
      </c>
      <c r="BM159">
        <f>VLOOKUP($B159,'MEDIUM VARIANT'!$C$18:$AE$290,29,FALSE)</f>
        <v>1297495.7139999999</v>
      </c>
      <c r="BN159">
        <f>VLOOKUP($B159,'MEDIUM VARIANT'!$C$18:$AE$290,29,FALSE)</f>
        <v>1297495.7139999999</v>
      </c>
      <c r="BO159">
        <f>VLOOKUP($B159,'MEDIUM VARIANT'!$C$18:$AE$290,29,FALSE)</f>
        <v>1297495.7139999999</v>
      </c>
      <c r="BP159">
        <f>VLOOKUP($B159,'MEDIUM VARIANT'!$C$18:$AE$290,29,FALSE)</f>
        <v>1297495.7139999999</v>
      </c>
      <c r="BQ159">
        <f>VLOOKUP($B159,'MEDIUM VARIANT'!$C$18:$AE$290,29,FALSE)</f>
        <v>1297495.7139999999</v>
      </c>
      <c r="BR159">
        <f>VLOOKUP($B159,'MEDIUM VARIANT'!$C$18:$AE$290,29,FALSE)</f>
        <v>1297495.7139999999</v>
      </c>
      <c r="BS159">
        <f>VLOOKUP($B159,'MEDIUM VARIANT'!$C$18:$AE$290,29,FALSE)</f>
        <v>1297495.7139999999</v>
      </c>
      <c r="BT159">
        <f>VLOOKUP($B159,'MEDIUM VARIANT'!$C$18:$AE$290,29,FALSE)</f>
        <v>1297495.7139999999</v>
      </c>
      <c r="BU159">
        <f>VLOOKUP($B159,'MEDIUM VARIANT'!$C$18:$AE$290,29,FALSE)</f>
        <v>1297495.7139999999</v>
      </c>
    </row>
    <row r="160" spans="1:73" ht="11.4" x14ac:dyDescent="0.2">
      <c r="A160" t="str">
        <f>VLOOKUP(B160,Codes_ISO!A$2:C$270,3,FALSE)</f>
        <v>MA</v>
      </c>
      <c r="B160" s="3" t="s">
        <v>112</v>
      </c>
      <c r="C160" s="22">
        <f>VLOOKUP($B160,ESTIMATES!$C$18:$BS$290,34,FALSE)</f>
        <v>20019.847000000002</v>
      </c>
      <c r="D160" s="22">
        <f>VLOOKUP($B160,ESTIMATES!$C$18:$BS$290,35,FALSE)</f>
        <v>20511.600999999999</v>
      </c>
      <c r="E160" s="22">
        <f>VLOOKUP($B160,ESTIMATES!$C$18:$BS$290,36,FALSE)</f>
        <v>21016.817999999999</v>
      </c>
      <c r="F160" s="22">
        <f>VLOOKUP($B160,ESTIMATES!$C$18:$BS$290,37,FALSE)</f>
        <v>21528.502</v>
      </c>
      <c r="G160" s="22">
        <f>VLOOKUP($B160,ESTIMATES!$C$18:$BS$290,38,FALSE)</f>
        <v>22037.61</v>
      </c>
      <c r="H160" s="22">
        <f>VLOOKUP($B160,ESTIMATES!$C$18:$BS$290,39,FALSE)</f>
        <v>22537.376</v>
      </c>
      <c r="I160" s="22">
        <f>VLOOKUP($B160,ESTIMATES!$C$18:$BS$290,40,FALSE)</f>
        <v>23023.935000000001</v>
      </c>
      <c r="J160" s="22">
        <f>VLOOKUP($B160,ESTIMATES!$C$18:$BS$290,41,FALSE)</f>
        <v>23497.766</v>
      </c>
      <c r="K160" s="22">
        <f>VLOOKUP($B160,ESTIMATES!$C$18:$BS$290,42,FALSE)</f>
        <v>23961.82</v>
      </c>
      <c r="L160" s="22">
        <f>VLOOKUP($B160,ESTIMATES!$C$18:$BS$290,43,FALSE)</f>
        <v>24421.190999999999</v>
      </c>
      <c r="M160" s="22">
        <f>VLOOKUP($B160,ESTIMATES!$C$18:$BS$290,44,FALSE)</f>
        <v>24879.135999999999</v>
      </c>
      <c r="N160" s="22">
        <f>VLOOKUP($B160,ESTIMATES!$C$18:$BS$290,45,FALSE)</f>
        <v>25336.862000000001</v>
      </c>
      <c r="O160" s="22">
        <f>VLOOKUP($B160,ESTIMATES!$C$18:$BS$290,46,FALSE)</f>
        <v>25791.493999999999</v>
      </c>
      <c r="P160" s="22">
        <f>VLOOKUP($B160,ESTIMATES!$C$18:$BS$290,47,FALSE)</f>
        <v>26237.417000000001</v>
      </c>
      <c r="Q160" s="22">
        <f>VLOOKUP($B160,ESTIMATES!$C$18:$BS$290,48,FALSE)</f>
        <v>26667.047999999999</v>
      </c>
      <c r="R160" s="22">
        <f>VLOOKUP($B160,ESTIMATES!$C$18:$BS$290,49,FALSE)</f>
        <v>27075.232</v>
      </c>
      <c r="S160" s="22">
        <f>VLOOKUP($B160,ESTIMATES!$C$18:$BS$290,50,FALSE)</f>
        <v>27460.602999999999</v>
      </c>
      <c r="T160" s="22">
        <f>VLOOKUP($B160,ESTIMATES!$C$18:$BS$290,51,FALSE)</f>
        <v>27825.901000000002</v>
      </c>
      <c r="U160" s="22">
        <f>VLOOKUP($B160,ESTIMATES!$C$18:$BS$290,52,FALSE)</f>
        <v>28175.262999999999</v>
      </c>
      <c r="V160" s="22">
        <f>VLOOKUP($B160,ESTIMATES!$C$18:$BS$290,53,FALSE)</f>
        <v>28514.797999999999</v>
      </c>
      <c r="W160" s="22">
        <f>VLOOKUP($B160,ESTIMATES!$C$18:$BS$290,54,FALSE)</f>
        <v>28849.620999999999</v>
      </c>
      <c r="X160" s="22">
        <f>VLOOKUP($B160,ESTIMATES!$C$18:$BS$290,55,FALSE)</f>
        <v>29181.831999999999</v>
      </c>
      <c r="Y160" s="22">
        <f>VLOOKUP($B160,ESTIMATES!$C$18:$BS$290,56,FALSE)</f>
        <v>29512.367999999999</v>
      </c>
      <c r="Z160" s="22">
        <f>VLOOKUP($B160,ESTIMATES!$C$18:$BS$290,57,FALSE)</f>
        <v>29843.937000000002</v>
      </c>
      <c r="AA160" s="22">
        <f>VLOOKUP($B160,ESTIMATES!$C$18:$BS$290,58,FALSE)</f>
        <v>30179.285</v>
      </c>
      <c r="AB160" s="22">
        <f>VLOOKUP($B160,ESTIMATES!$C$18:$BS$290,59,FALSE)</f>
        <v>30521.07</v>
      </c>
      <c r="AC160" s="22">
        <f>VLOOKUP($B160,ESTIMATES!$C$18:$BS$290,60,FALSE)</f>
        <v>30869.346000000001</v>
      </c>
      <c r="AD160" s="22">
        <f>VLOOKUP($B160,ESTIMATES!$C$18:$BS$290,61,FALSE)</f>
        <v>31225.881000000001</v>
      </c>
      <c r="AE160" s="22">
        <f>VLOOKUP($B160,ESTIMATES!$C$18:$BS$290,62,FALSE)</f>
        <v>31596.855</v>
      </c>
      <c r="AF160" s="22">
        <f>VLOOKUP($B160,ESTIMATES!$C$18:$BS$290,63,FALSE)</f>
        <v>31989.897000000001</v>
      </c>
      <c r="AG160" s="22">
        <f>VLOOKUP($B160,ESTIMATES!$C$18:$BS$290,64,FALSE)</f>
        <v>32409.638999999999</v>
      </c>
      <c r="AH160" s="22">
        <f>VLOOKUP($B160,ESTIMATES!$C$18:$BS$290,65,FALSE)</f>
        <v>32858.822999999997</v>
      </c>
      <c r="AI160" s="22">
        <f>VLOOKUP($B160,ESTIMATES!$C$18:$BS$290,66,FALSE)</f>
        <v>33333.788999999997</v>
      </c>
      <c r="AJ160" s="22">
        <f>VLOOKUP($B160,ESTIMATES!$C$18:$BS$290,67,FALSE)</f>
        <v>33824.769</v>
      </c>
      <c r="AK160" s="22">
        <f>VLOOKUP($B160,ESTIMATES!$C$18:$BS$290,68,FALSE)</f>
        <v>34318.082000000002</v>
      </c>
      <c r="AL160" s="22">
        <f>VLOOKUP($B160,ESTIMATES!$C$18:$BS$290,69,FALSE)</f>
        <v>34803.322</v>
      </c>
      <c r="AM160">
        <f>VLOOKUP($B160,'MEDIUM VARIANT'!$C$18:$AE$290,5,FALSE)</f>
        <v>35276.786</v>
      </c>
      <c r="AN160">
        <f>VLOOKUP($B160,'MEDIUM VARIANT'!$C$18:$AE$290,6,FALSE)</f>
        <v>35739.58</v>
      </c>
      <c r="AO160">
        <f>VLOOKUP($B160,'MEDIUM VARIANT'!$C$18:$AE$290,7,FALSE)</f>
        <v>36191.805</v>
      </c>
      <c r="AP160">
        <f>VLOOKUP($B160,'MEDIUM VARIANT'!$C$18:$AE$290,8,FALSE)</f>
        <v>36635.156000000003</v>
      </c>
      <c r="AQ160">
        <f>VLOOKUP($B160,'MEDIUM VARIANT'!$C$18:$AE$290,9,FALSE)</f>
        <v>37070.718000000001</v>
      </c>
      <c r="AR160">
        <f>VLOOKUP($B160,'MEDIUM VARIANT'!$C$18:$AE$290,10,FALSE)</f>
        <v>37497.502</v>
      </c>
      <c r="AS160">
        <f>VLOOKUP($B160,'MEDIUM VARIANT'!$C$18:$AE$290,11,FALSE)</f>
        <v>37913.853000000003</v>
      </c>
      <c r="AT160">
        <f>VLOOKUP($B160,'MEDIUM VARIANT'!$C$18:$AE$290,12,FALSE)</f>
        <v>38319.726000000002</v>
      </c>
      <c r="AU160">
        <f>VLOOKUP($B160,'MEDIUM VARIANT'!$C$18:$AE$290,13,FALSE)</f>
        <v>38715.277999999998</v>
      </c>
      <c r="AV160">
        <f>VLOOKUP($B160,'MEDIUM VARIANT'!$C$18:$AE$290,14,FALSE)</f>
        <v>39100.641000000003</v>
      </c>
      <c r="AW160">
        <f>VLOOKUP($B160,'MEDIUM VARIANT'!$C$18:$AE$290,15,FALSE)</f>
        <v>39475.652999999998</v>
      </c>
      <c r="AX160">
        <f>VLOOKUP($B160,'MEDIUM VARIANT'!$C$18:$AE$290,16,FALSE)</f>
        <v>39840.14</v>
      </c>
      <c r="AY160">
        <f>VLOOKUP($B160,'MEDIUM VARIANT'!$C$18:$AE$290,17,FALSE)</f>
        <v>40194.377</v>
      </c>
      <c r="AZ160">
        <f>VLOOKUP($B160,'MEDIUM VARIANT'!$C$18:$AE$290,18,FALSE)</f>
        <v>40538.76</v>
      </c>
      <c r="BA160">
        <f>VLOOKUP($B160,'MEDIUM VARIANT'!$C$18:$AE$290,19,FALSE)</f>
        <v>40873.591999999997</v>
      </c>
      <c r="BB160">
        <f>VLOOKUP($B160,'MEDIUM VARIANT'!$C$18:$AE$290,20,FALSE)</f>
        <v>41198.982000000004</v>
      </c>
      <c r="BC160">
        <f>VLOOKUP($B160,'MEDIUM VARIANT'!$C$18:$AE$290,21,FALSE)</f>
        <v>41514.923000000003</v>
      </c>
      <c r="BD160">
        <f>VLOOKUP($B160,'MEDIUM VARIANT'!$C$18:$AE$290,22,FALSE)</f>
        <v>41821.531000000003</v>
      </c>
      <c r="BE160">
        <f>VLOOKUP($B160,'MEDIUM VARIANT'!$C$18:$AE$290,23,FALSE)</f>
        <v>42118.915999999997</v>
      </c>
      <c r="BF160">
        <f>VLOOKUP($B160,'MEDIUM VARIANT'!$C$18:$AE$290,24,FALSE)</f>
        <v>42407.173999999999</v>
      </c>
      <c r="BG160">
        <f>VLOOKUP($B160,'MEDIUM VARIANT'!$C$18:$AE$290,25,FALSE)</f>
        <v>42686.375999999997</v>
      </c>
      <c r="BH160">
        <f>VLOOKUP($B160,'MEDIUM VARIANT'!$C$18:$AE$290,26,FALSE)</f>
        <v>42956.584000000003</v>
      </c>
      <c r="BI160">
        <f>VLOOKUP($B160,'MEDIUM VARIANT'!$C$18:$AE$290,27,FALSE)</f>
        <v>43217.847999999998</v>
      </c>
      <c r="BJ160">
        <f>VLOOKUP($B160,'MEDIUM VARIANT'!$C$18:$AE$290,28,FALSE)</f>
        <v>43470.212</v>
      </c>
      <c r="BK160">
        <f>VLOOKUP($B160,'MEDIUM VARIANT'!$C$18:$AE$290,29,FALSE)</f>
        <v>43713.705000000002</v>
      </c>
      <c r="BL160">
        <f>VLOOKUP($B160,'MEDIUM VARIANT'!$C$18:$AE$290,29,FALSE)</f>
        <v>43713.705000000002</v>
      </c>
      <c r="BM160">
        <f>VLOOKUP($B160,'MEDIUM VARIANT'!$C$18:$AE$290,29,FALSE)</f>
        <v>43713.705000000002</v>
      </c>
      <c r="BN160">
        <f>VLOOKUP($B160,'MEDIUM VARIANT'!$C$18:$AE$290,29,FALSE)</f>
        <v>43713.705000000002</v>
      </c>
      <c r="BO160">
        <f>VLOOKUP($B160,'MEDIUM VARIANT'!$C$18:$AE$290,29,FALSE)</f>
        <v>43713.705000000002</v>
      </c>
      <c r="BP160">
        <f>VLOOKUP($B160,'MEDIUM VARIANT'!$C$18:$AE$290,29,FALSE)</f>
        <v>43713.705000000002</v>
      </c>
      <c r="BQ160">
        <f>VLOOKUP($B160,'MEDIUM VARIANT'!$C$18:$AE$290,29,FALSE)</f>
        <v>43713.705000000002</v>
      </c>
      <c r="BR160">
        <f>VLOOKUP($B160,'MEDIUM VARIANT'!$C$18:$AE$290,29,FALSE)</f>
        <v>43713.705000000002</v>
      </c>
      <c r="BS160">
        <f>VLOOKUP($B160,'MEDIUM VARIANT'!$C$18:$AE$290,29,FALSE)</f>
        <v>43713.705000000002</v>
      </c>
      <c r="BT160">
        <f>VLOOKUP($B160,'MEDIUM VARIANT'!$C$18:$AE$290,29,FALSE)</f>
        <v>43713.705000000002</v>
      </c>
      <c r="BU160">
        <f>VLOOKUP($B160,'MEDIUM VARIANT'!$C$18:$AE$290,29,FALSE)</f>
        <v>43713.705000000002</v>
      </c>
    </row>
    <row r="161" spans="1:73" ht="11.4" x14ac:dyDescent="0.2">
      <c r="A161" t="str">
        <f>VLOOKUP(B161,Codes_ISO!A$2:C$270,3,FALSE)</f>
        <v>MZ</v>
      </c>
      <c r="B161" s="3" t="s">
        <v>88</v>
      </c>
      <c r="C161" s="22">
        <f>VLOOKUP($B161,ESTIMATES!$C$18:$BS$290,34,FALSE)</f>
        <v>11848.331</v>
      </c>
      <c r="D161" s="22">
        <f>VLOOKUP($B161,ESTIMATES!$C$18:$BS$290,35,FALSE)</f>
        <v>12133.074000000001</v>
      </c>
      <c r="E161" s="22">
        <f>VLOOKUP($B161,ESTIMATES!$C$18:$BS$290,36,FALSE)</f>
        <v>12409.243</v>
      </c>
      <c r="F161" s="22">
        <f>VLOOKUP($B161,ESTIMATES!$C$18:$BS$290,37,FALSE)</f>
        <v>12657.708000000001</v>
      </c>
      <c r="G161" s="22">
        <f>VLOOKUP($B161,ESTIMATES!$C$18:$BS$290,38,FALSE)</f>
        <v>12853.78</v>
      </c>
      <c r="H161" s="22">
        <f>VLOOKUP($B161,ESTIMATES!$C$18:$BS$290,39,FALSE)</f>
        <v>12984.405000000001</v>
      </c>
      <c r="I161" s="22">
        <f>VLOOKUP($B161,ESTIMATES!$C$18:$BS$290,40,FALSE)</f>
        <v>13034.385</v>
      </c>
      <c r="J161" s="22">
        <f>VLOOKUP($B161,ESTIMATES!$C$18:$BS$290,41,FALSE)</f>
        <v>13020.861000000001</v>
      </c>
      <c r="K161" s="22">
        <f>VLOOKUP($B161,ESTIMATES!$C$18:$BS$290,42,FALSE)</f>
        <v>13002.553</v>
      </c>
      <c r="L161" s="22">
        <f>VLOOKUP($B161,ESTIMATES!$C$18:$BS$290,43,FALSE)</f>
        <v>13059.612999999999</v>
      </c>
      <c r="M161" s="22">
        <f>VLOOKUP($B161,ESTIMATES!$C$18:$BS$290,44,FALSE)</f>
        <v>13247.648999999999</v>
      </c>
      <c r="N161" s="22">
        <f>VLOOKUP($B161,ESTIMATES!$C$18:$BS$290,45,FALSE)</f>
        <v>13591.97</v>
      </c>
      <c r="O161" s="22">
        <f>VLOOKUP($B161,ESTIMATES!$C$18:$BS$290,46,FALSE)</f>
        <v>14071.231</v>
      </c>
      <c r="P161" s="22">
        <f>VLOOKUP($B161,ESTIMATES!$C$18:$BS$290,47,FALSE)</f>
        <v>14636.995000000001</v>
      </c>
      <c r="Q161" s="22">
        <f>VLOOKUP($B161,ESTIMATES!$C$18:$BS$290,48,FALSE)</f>
        <v>15217.044</v>
      </c>
      <c r="R161" s="22">
        <f>VLOOKUP($B161,ESTIMATES!$C$18:$BS$290,49,FALSE)</f>
        <v>15759.132</v>
      </c>
      <c r="S161" s="22">
        <f>VLOOKUP($B161,ESTIMATES!$C$18:$BS$290,50,FALSE)</f>
        <v>16248.232</v>
      </c>
      <c r="T161" s="22">
        <f>VLOOKUP($B161,ESTIMATES!$C$18:$BS$290,51,FALSE)</f>
        <v>16701.350999999999</v>
      </c>
      <c r="U161" s="22">
        <f>VLOOKUP($B161,ESTIMATES!$C$18:$BS$290,52,FALSE)</f>
        <v>17136.78</v>
      </c>
      <c r="V161" s="22">
        <f>VLOOKUP($B161,ESTIMATES!$C$18:$BS$290,53,FALSE)</f>
        <v>17584.868999999999</v>
      </c>
      <c r="W161" s="22">
        <f>VLOOKUP($B161,ESTIMATES!$C$18:$BS$290,54,FALSE)</f>
        <v>18067.687000000002</v>
      </c>
      <c r="X161" s="22">
        <f>VLOOKUP($B161,ESTIMATES!$C$18:$BS$290,55,FALSE)</f>
        <v>18588.758000000002</v>
      </c>
      <c r="Y161" s="22">
        <f>VLOOKUP($B161,ESTIMATES!$C$18:$BS$290,56,FALSE)</f>
        <v>19139.657999999999</v>
      </c>
      <c r="Z161" s="22">
        <f>VLOOKUP($B161,ESTIMATES!$C$18:$BS$290,57,FALSE)</f>
        <v>19716.598000000002</v>
      </c>
      <c r="AA161" s="22">
        <f>VLOOKUP($B161,ESTIMATES!$C$18:$BS$290,58,FALSE)</f>
        <v>20312.705000000002</v>
      </c>
      <c r="AB161" s="22">
        <f>VLOOKUP($B161,ESTIMATES!$C$18:$BS$290,59,FALSE)</f>
        <v>20923.07</v>
      </c>
      <c r="AC161" s="22">
        <f>VLOOKUP($B161,ESTIMATES!$C$18:$BS$290,60,FALSE)</f>
        <v>21547.463</v>
      </c>
      <c r="AD161" s="22">
        <f>VLOOKUP($B161,ESTIMATES!$C$18:$BS$290,61,FALSE)</f>
        <v>22188.386999999999</v>
      </c>
      <c r="AE161" s="22">
        <f>VLOOKUP($B161,ESTIMATES!$C$18:$BS$290,62,FALSE)</f>
        <v>22846.758000000002</v>
      </c>
      <c r="AF161" s="22">
        <f>VLOOKUP($B161,ESTIMATES!$C$18:$BS$290,63,FALSE)</f>
        <v>23524.062999999998</v>
      </c>
      <c r="AG161" s="22">
        <f>VLOOKUP($B161,ESTIMATES!$C$18:$BS$290,64,FALSE)</f>
        <v>24221.404999999999</v>
      </c>
      <c r="AH161" s="22">
        <f>VLOOKUP($B161,ESTIMATES!$C$18:$BS$290,65,FALSE)</f>
        <v>24939.005000000001</v>
      </c>
      <c r="AI161" s="22">
        <f>VLOOKUP($B161,ESTIMATES!$C$18:$BS$290,66,FALSE)</f>
        <v>25676.606</v>
      </c>
      <c r="AJ161" s="22">
        <f>VLOOKUP($B161,ESTIMATES!$C$18:$BS$290,67,FALSE)</f>
        <v>26434.371999999999</v>
      </c>
      <c r="AK161" s="22">
        <f>VLOOKUP($B161,ESTIMATES!$C$18:$BS$290,68,FALSE)</f>
        <v>27212.382000000001</v>
      </c>
      <c r="AL161" s="22">
        <f>VLOOKUP($B161,ESTIMATES!$C$18:$BS$290,69,FALSE)</f>
        <v>28010.690999999999</v>
      </c>
      <c r="AM161">
        <f>VLOOKUP($B161,'MEDIUM VARIANT'!$C$18:$AE$290,5,FALSE)</f>
        <v>28829.475999999999</v>
      </c>
      <c r="AN161">
        <f>VLOOKUP($B161,'MEDIUM VARIANT'!$C$18:$AE$290,6,FALSE)</f>
        <v>29668.833999999999</v>
      </c>
      <c r="AO161">
        <f>VLOOKUP($B161,'MEDIUM VARIANT'!$C$18:$AE$290,7,FALSE)</f>
        <v>30528.672999999999</v>
      </c>
      <c r="AP161">
        <f>VLOOKUP($B161,'MEDIUM VARIANT'!$C$18:$AE$290,8,FALSE)</f>
        <v>31408.823</v>
      </c>
      <c r="AQ161">
        <f>VLOOKUP($B161,'MEDIUM VARIANT'!$C$18:$AE$290,9,FALSE)</f>
        <v>32309.195</v>
      </c>
      <c r="AR161">
        <f>VLOOKUP($B161,'MEDIUM VARIANT'!$C$18:$AE$290,10,FALSE)</f>
        <v>33229.663999999997</v>
      </c>
      <c r="AS161">
        <f>VLOOKUP($B161,'MEDIUM VARIANT'!$C$18:$AE$290,11,FALSE)</f>
        <v>34170.326000000001</v>
      </c>
      <c r="AT161">
        <f>VLOOKUP($B161,'MEDIUM VARIANT'!$C$18:$AE$290,12,FALSE)</f>
        <v>35131.42</v>
      </c>
      <c r="AU161">
        <f>VLOOKUP($B161,'MEDIUM VARIANT'!$C$18:$AE$290,13,FALSE)</f>
        <v>36113.311000000002</v>
      </c>
      <c r="AV161">
        <f>VLOOKUP($B161,'MEDIUM VARIANT'!$C$18:$AE$290,14,FALSE)</f>
        <v>37116.197999999997</v>
      </c>
      <c r="AW161">
        <f>VLOOKUP($B161,'MEDIUM VARIANT'!$C$18:$AE$290,15,FALSE)</f>
        <v>38139.962</v>
      </c>
      <c r="AX161">
        <f>VLOOKUP($B161,'MEDIUM VARIANT'!$C$18:$AE$290,16,FALSE)</f>
        <v>39184.31</v>
      </c>
      <c r="AY161">
        <f>VLOOKUP($B161,'MEDIUM VARIANT'!$C$18:$AE$290,17,FALSE)</f>
        <v>40249.061999999998</v>
      </c>
      <c r="AZ161">
        <f>VLOOKUP($B161,'MEDIUM VARIANT'!$C$18:$AE$290,18,FALSE)</f>
        <v>41333.97</v>
      </c>
      <c r="BA161">
        <f>VLOOKUP($B161,'MEDIUM VARIANT'!$C$18:$AE$290,19,FALSE)</f>
        <v>42438.703000000001</v>
      </c>
      <c r="BB161">
        <f>VLOOKUP($B161,'MEDIUM VARIANT'!$C$18:$AE$290,20,FALSE)</f>
        <v>43562.982000000004</v>
      </c>
      <c r="BC161">
        <f>VLOOKUP($B161,'MEDIUM VARIANT'!$C$18:$AE$290,21,FALSE)</f>
        <v>44706.339</v>
      </c>
      <c r="BD161">
        <f>VLOOKUP($B161,'MEDIUM VARIANT'!$C$18:$AE$290,22,FALSE)</f>
        <v>45867.925000000003</v>
      </c>
      <c r="BE161">
        <f>VLOOKUP($B161,'MEDIUM VARIANT'!$C$18:$AE$290,23,FALSE)</f>
        <v>47046.694000000003</v>
      </c>
      <c r="BF161">
        <f>VLOOKUP($B161,'MEDIUM VARIANT'!$C$18:$AE$290,24,FALSE)</f>
        <v>48241.764000000003</v>
      </c>
      <c r="BG161">
        <f>VLOOKUP($B161,'MEDIUM VARIANT'!$C$18:$AE$290,25,FALSE)</f>
        <v>49452.538</v>
      </c>
      <c r="BH161">
        <f>VLOOKUP($B161,'MEDIUM VARIANT'!$C$18:$AE$290,26,FALSE)</f>
        <v>50678.58</v>
      </c>
      <c r="BI161">
        <f>VLOOKUP($B161,'MEDIUM VARIANT'!$C$18:$AE$290,27,FALSE)</f>
        <v>51919.357000000004</v>
      </c>
      <c r="BJ161">
        <f>VLOOKUP($B161,'MEDIUM VARIANT'!$C$18:$AE$290,28,FALSE)</f>
        <v>53174.368000000002</v>
      </c>
      <c r="BK161">
        <f>VLOOKUP($B161,'MEDIUM VARIANT'!$C$18:$AE$290,29,FALSE)</f>
        <v>54443.112999999998</v>
      </c>
      <c r="BL161">
        <f>VLOOKUP($B161,'MEDIUM VARIANT'!$C$18:$AE$290,29,FALSE)</f>
        <v>54443.112999999998</v>
      </c>
      <c r="BM161">
        <f>VLOOKUP($B161,'MEDIUM VARIANT'!$C$18:$AE$290,29,FALSE)</f>
        <v>54443.112999999998</v>
      </c>
      <c r="BN161">
        <f>VLOOKUP($B161,'MEDIUM VARIANT'!$C$18:$AE$290,29,FALSE)</f>
        <v>54443.112999999998</v>
      </c>
      <c r="BO161">
        <f>VLOOKUP($B161,'MEDIUM VARIANT'!$C$18:$AE$290,29,FALSE)</f>
        <v>54443.112999999998</v>
      </c>
      <c r="BP161">
        <f>VLOOKUP($B161,'MEDIUM VARIANT'!$C$18:$AE$290,29,FALSE)</f>
        <v>54443.112999999998</v>
      </c>
      <c r="BQ161">
        <f>VLOOKUP($B161,'MEDIUM VARIANT'!$C$18:$AE$290,29,FALSE)</f>
        <v>54443.112999999998</v>
      </c>
      <c r="BR161">
        <f>VLOOKUP($B161,'MEDIUM VARIANT'!$C$18:$AE$290,29,FALSE)</f>
        <v>54443.112999999998</v>
      </c>
      <c r="BS161">
        <f>VLOOKUP($B161,'MEDIUM VARIANT'!$C$18:$AE$290,29,FALSE)</f>
        <v>54443.112999999998</v>
      </c>
      <c r="BT161">
        <f>VLOOKUP($B161,'MEDIUM VARIANT'!$C$18:$AE$290,29,FALSE)</f>
        <v>54443.112999999998</v>
      </c>
      <c r="BU161">
        <f>VLOOKUP($B161,'MEDIUM VARIANT'!$C$18:$AE$290,29,FALSE)</f>
        <v>54443.112999999998</v>
      </c>
    </row>
    <row r="162" spans="1:73" ht="11.4" x14ac:dyDescent="0.2">
      <c r="A162" t="str">
        <f>VLOOKUP(B162,Codes_ISO!A$2:C$270,3,FALSE)</f>
        <v>MM</v>
      </c>
      <c r="B162" s="3" t="s">
        <v>172</v>
      </c>
      <c r="C162" s="22">
        <f>VLOOKUP($B162,ESTIMATES!$C$18:$BS$290,34,FALSE)</f>
        <v>33369.712</v>
      </c>
      <c r="D162" s="22">
        <f>VLOOKUP($B162,ESTIMATES!$C$18:$BS$290,35,FALSE)</f>
        <v>34139.129999999997</v>
      </c>
      <c r="E162" s="22">
        <f>VLOOKUP($B162,ESTIMATES!$C$18:$BS$290,36,FALSE)</f>
        <v>34917.894999999997</v>
      </c>
      <c r="F162" s="22">
        <f>VLOOKUP($B162,ESTIMATES!$C$18:$BS$290,37,FALSE)</f>
        <v>35697.942999999999</v>
      </c>
      <c r="G162" s="22">
        <f>VLOOKUP($B162,ESTIMATES!$C$18:$BS$290,38,FALSE)</f>
        <v>36468.887999999999</v>
      </c>
      <c r="H162" s="22">
        <f>VLOOKUP($B162,ESTIMATES!$C$18:$BS$290,39,FALSE)</f>
        <v>37222.296000000002</v>
      </c>
      <c r="I162" s="22">
        <f>VLOOKUP($B162,ESTIMATES!$C$18:$BS$290,40,FALSE)</f>
        <v>37957.332000000002</v>
      </c>
      <c r="J162" s="22">
        <f>VLOOKUP($B162,ESTIMATES!$C$18:$BS$290,41,FALSE)</f>
        <v>38673.241000000002</v>
      </c>
      <c r="K162" s="22">
        <f>VLOOKUP($B162,ESTIMATES!$C$18:$BS$290,42,FALSE)</f>
        <v>39362.142</v>
      </c>
      <c r="L162" s="22">
        <f>VLOOKUP($B162,ESTIMATES!$C$18:$BS$290,43,FALSE)</f>
        <v>40014.862000000001</v>
      </c>
      <c r="M162" s="22">
        <f>VLOOKUP($B162,ESTIMATES!$C$18:$BS$290,44,FALSE)</f>
        <v>40626.25</v>
      </c>
      <c r="N162" s="22">
        <f>VLOOKUP($B162,ESTIMATES!$C$18:$BS$290,45,FALSE)</f>
        <v>41190.156000000003</v>
      </c>
      <c r="O162" s="22">
        <f>VLOOKUP($B162,ESTIMATES!$C$18:$BS$290,46,FALSE)</f>
        <v>41711.464999999997</v>
      </c>
      <c r="P162" s="22">
        <f>VLOOKUP($B162,ESTIMATES!$C$18:$BS$290,47,FALSE)</f>
        <v>42209.777999999998</v>
      </c>
      <c r="Q162" s="22">
        <f>VLOOKUP($B162,ESTIMATES!$C$18:$BS$290,48,FALSE)</f>
        <v>42712.222999999998</v>
      </c>
      <c r="R162" s="22">
        <f>VLOOKUP($B162,ESTIMATES!$C$18:$BS$290,49,FALSE)</f>
        <v>43237.792000000001</v>
      </c>
      <c r="S162" s="22">
        <f>VLOOKUP($B162,ESTIMATES!$C$18:$BS$290,50,FALSE)</f>
        <v>43793.31</v>
      </c>
      <c r="T162" s="22">
        <f>VLOOKUP($B162,ESTIMATES!$C$18:$BS$290,51,FALSE)</f>
        <v>44371.525000000001</v>
      </c>
      <c r="U162" s="22">
        <f>VLOOKUP($B162,ESTIMATES!$C$18:$BS$290,52,FALSE)</f>
        <v>44959.934999999998</v>
      </c>
      <c r="V162" s="22">
        <f>VLOOKUP($B162,ESTIMATES!$C$18:$BS$290,53,FALSE)</f>
        <v>45539.434999999998</v>
      </c>
      <c r="W162" s="22">
        <f>VLOOKUP($B162,ESTIMATES!$C$18:$BS$290,54,FALSE)</f>
        <v>46095.462</v>
      </c>
      <c r="X162" s="22">
        <f>VLOOKUP($B162,ESTIMATES!$C$18:$BS$290,55,FALSE)</f>
        <v>46627.993999999999</v>
      </c>
      <c r="Y162" s="22">
        <f>VLOOKUP($B162,ESTIMATES!$C$18:$BS$290,56,FALSE)</f>
        <v>47140.22</v>
      </c>
      <c r="Z162" s="22">
        <f>VLOOKUP($B162,ESTIMATES!$C$18:$BS$290,57,FALSE)</f>
        <v>47624.894</v>
      </c>
      <c r="AA162" s="22">
        <f>VLOOKUP($B162,ESTIMATES!$C$18:$BS$290,58,FALSE)</f>
        <v>48073.707000000002</v>
      </c>
      <c r="AB162" s="22">
        <f>VLOOKUP($B162,ESTIMATES!$C$18:$BS$290,59,FALSE)</f>
        <v>48482.614000000001</v>
      </c>
      <c r="AC162" s="22">
        <f>VLOOKUP($B162,ESTIMATES!$C$18:$BS$290,60,FALSE)</f>
        <v>48846.474000000002</v>
      </c>
      <c r="AD162" s="22">
        <f>VLOOKUP($B162,ESTIMATES!$C$18:$BS$290,61,FALSE)</f>
        <v>49171.586000000003</v>
      </c>
      <c r="AE162" s="22">
        <f>VLOOKUP($B162,ESTIMATES!$C$18:$BS$290,62,FALSE)</f>
        <v>49479.752</v>
      </c>
      <c r="AF162" s="22">
        <f>VLOOKUP($B162,ESTIMATES!$C$18:$BS$290,63,FALSE)</f>
        <v>49800.69</v>
      </c>
      <c r="AG162" s="22">
        <f>VLOOKUP($B162,ESTIMATES!$C$18:$BS$290,64,FALSE)</f>
        <v>50155.896000000001</v>
      </c>
      <c r="AH162" s="22">
        <f>VLOOKUP($B162,ESTIMATES!$C$18:$BS$290,65,FALSE)</f>
        <v>50553.031000000003</v>
      </c>
      <c r="AI162" s="22">
        <f>VLOOKUP($B162,ESTIMATES!$C$18:$BS$290,66,FALSE)</f>
        <v>50986.514000000003</v>
      </c>
      <c r="AJ162" s="22">
        <f>VLOOKUP($B162,ESTIMATES!$C$18:$BS$290,67,FALSE)</f>
        <v>51448.196000000004</v>
      </c>
      <c r="AK162" s="22">
        <f>VLOOKUP($B162,ESTIMATES!$C$18:$BS$290,68,FALSE)</f>
        <v>51924.182000000001</v>
      </c>
      <c r="AL162" s="22">
        <f>VLOOKUP($B162,ESTIMATES!$C$18:$BS$290,69,FALSE)</f>
        <v>52403.669000000002</v>
      </c>
      <c r="AM162">
        <f>VLOOKUP($B162,'MEDIUM VARIANT'!$C$18:$AE$290,5,FALSE)</f>
        <v>52885.222999999998</v>
      </c>
      <c r="AN162">
        <f>VLOOKUP($B162,'MEDIUM VARIANT'!$C$18:$AE$290,6,FALSE)</f>
        <v>53370.608999999997</v>
      </c>
      <c r="AO162">
        <f>VLOOKUP($B162,'MEDIUM VARIANT'!$C$18:$AE$290,7,FALSE)</f>
        <v>53855.735000000001</v>
      </c>
      <c r="AP162">
        <f>VLOOKUP($B162,'MEDIUM VARIANT'!$C$18:$AE$290,8,FALSE)</f>
        <v>54336.137999999999</v>
      </c>
      <c r="AQ162">
        <f>VLOOKUP($B162,'MEDIUM VARIANT'!$C$18:$AE$290,9,FALSE)</f>
        <v>54808.275999999998</v>
      </c>
      <c r="AR162">
        <f>VLOOKUP($B162,'MEDIUM VARIANT'!$C$18:$AE$290,10,FALSE)</f>
        <v>55269.36</v>
      </c>
      <c r="AS162">
        <f>VLOOKUP($B162,'MEDIUM VARIANT'!$C$18:$AE$290,11,FALSE)</f>
        <v>55718.362999999998</v>
      </c>
      <c r="AT162">
        <f>VLOOKUP($B162,'MEDIUM VARIANT'!$C$18:$AE$290,12,FALSE)</f>
        <v>56155.777000000002</v>
      </c>
      <c r="AU162">
        <f>VLOOKUP($B162,'MEDIUM VARIANT'!$C$18:$AE$290,13,FALSE)</f>
        <v>56583.19</v>
      </c>
      <c r="AV162">
        <f>VLOOKUP($B162,'MEDIUM VARIANT'!$C$18:$AE$290,14,FALSE)</f>
        <v>57001.493999999999</v>
      </c>
      <c r="AW162">
        <f>VLOOKUP($B162,'MEDIUM VARIANT'!$C$18:$AE$290,15,FALSE)</f>
        <v>57410.076000000001</v>
      </c>
      <c r="AX162">
        <f>VLOOKUP($B162,'MEDIUM VARIANT'!$C$18:$AE$290,16,FALSE)</f>
        <v>57807.267</v>
      </c>
      <c r="AY162">
        <f>VLOOKUP($B162,'MEDIUM VARIANT'!$C$18:$AE$290,17,FALSE)</f>
        <v>58191.690999999999</v>
      </c>
      <c r="AZ162">
        <f>VLOOKUP($B162,'MEDIUM VARIANT'!$C$18:$AE$290,18,FALSE)</f>
        <v>58561.680999999997</v>
      </c>
      <c r="BA162">
        <f>VLOOKUP($B162,'MEDIUM VARIANT'!$C$18:$AE$290,19,FALSE)</f>
        <v>58915.868999999999</v>
      </c>
      <c r="BB162">
        <f>VLOOKUP($B162,'MEDIUM VARIANT'!$C$18:$AE$290,20,FALSE)</f>
        <v>59253.608</v>
      </c>
      <c r="BC162">
        <f>VLOOKUP($B162,'MEDIUM VARIANT'!$C$18:$AE$290,21,FALSE)</f>
        <v>59574.525999999998</v>
      </c>
      <c r="BD162">
        <f>VLOOKUP($B162,'MEDIUM VARIANT'!$C$18:$AE$290,22,FALSE)</f>
        <v>59878.046000000002</v>
      </c>
      <c r="BE162">
        <f>VLOOKUP($B162,'MEDIUM VARIANT'!$C$18:$AE$290,23,FALSE)</f>
        <v>60163.633999999998</v>
      </c>
      <c r="BF162">
        <f>VLOOKUP($B162,'MEDIUM VARIANT'!$C$18:$AE$290,24,FALSE)</f>
        <v>60430.923999999999</v>
      </c>
      <c r="BG162">
        <f>VLOOKUP($B162,'MEDIUM VARIANT'!$C$18:$AE$290,25,FALSE)</f>
        <v>60679.667999999998</v>
      </c>
      <c r="BH162">
        <f>VLOOKUP($B162,'MEDIUM VARIANT'!$C$18:$AE$290,26,FALSE)</f>
        <v>60909.762999999999</v>
      </c>
      <c r="BI162">
        <f>VLOOKUP($B162,'MEDIUM VARIANT'!$C$18:$AE$290,27,FALSE)</f>
        <v>61121.24</v>
      </c>
      <c r="BJ162">
        <f>VLOOKUP($B162,'MEDIUM VARIANT'!$C$18:$AE$290,28,FALSE)</f>
        <v>61314.273000000001</v>
      </c>
      <c r="BK162">
        <f>VLOOKUP($B162,'MEDIUM VARIANT'!$C$18:$AE$290,29,FALSE)</f>
        <v>61489.087</v>
      </c>
      <c r="BL162">
        <f>VLOOKUP($B162,'MEDIUM VARIANT'!$C$18:$AE$290,29,FALSE)</f>
        <v>61489.087</v>
      </c>
      <c r="BM162">
        <f>VLOOKUP($B162,'MEDIUM VARIANT'!$C$18:$AE$290,29,FALSE)</f>
        <v>61489.087</v>
      </c>
      <c r="BN162">
        <f>VLOOKUP($B162,'MEDIUM VARIANT'!$C$18:$AE$290,29,FALSE)</f>
        <v>61489.087</v>
      </c>
      <c r="BO162">
        <f>VLOOKUP($B162,'MEDIUM VARIANT'!$C$18:$AE$290,29,FALSE)</f>
        <v>61489.087</v>
      </c>
      <c r="BP162">
        <f>VLOOKUP($B162,'MEDIUM VARIANT'!$C$18:$AE$290,29,FALSE)</f>
        <v>61489.087</v>
      </c>
      <c r="BQ162">
        <f>VLOOKUP($B162,'MEDIUM VARIANT'!$C$18:$AE$290,29,FALSE)</f>
        <v>61489.087</v>
      </c>
      <c r="BR162">
        <f>VLOOKUP($B162,'MEDIUM VARIANT'!$C$18:$AE$290,29,FALSE)</f>
        <v>61489.087</v>
      </c>
      <c r="BS162">
        <f>VLOOKUP($B162,'MEDIUM VARIANT'!$C$18:$AE$290,29,FALSE)</f>
        <v>61489.087</v>
      </c>
      <c r="BT162">
        <f>VLOOKUP($B162,'MEDIUM VARIANT'!$C$18:$AE$290,29,FALSE)</f>
        <v>61489.087</v>
      </c>
      <c r="BU162">
        <f>VLOOKUP($B162,'MEDIUM VARIANT'!$C$18:$AE$290,29,FALSE)</f>
        <v>61489.087</v>
      </c>
    </row>
    <row r="163" spans="1:73" ht="11.4" x14ac:dyDescent="0.2">
      <c r="A163" t="str">
        <f>VLOOKUP(B163,Codes_ISO!A$2:C$270,3,FALSE)</f>
        <v>NA</v>
      </c>
      <c r="B163" s="3" t="s">
        <v>119</v>
      </c>
      <c r="C163" s="22">
        <f>VLOOKUP($B163,ESTIMATES!$C$18:$BS$290,34,FALSE)</f>
        <v>1012.672</v>
      </c>
      <c r="D163" s="22">
        <f>VLOOKUP($B163,ESTIMATES!$C$18:$BS$290,35,FALSE)</f>
        <v>1034.2639999999999</v>
      </c>
      <c r="E163" s="22">
        <f>VLOOKUP($B163,ESTIMATES!$C$18:$BS$290,36,FALSE)</f>
        <v>1056.366</v>
      </c>
      <c r="F163" s="22">
        <f>VLOOKUP($B163,ESTIMATES!$C$18:$BS$290,37,FALSE)</f>
        <v>1081.0809999999999</v>
      </c>
      <c r="G163" s="22">
        <f>VLOOKUP($B163,ESTIMATES!$C$18:$BS$290,38,FALSE)</f>
        <v>1111.1320000000001</v>
      </c>
      <c r="H163" s="22">
        <f>VLOOKUP($B163,ESTIMATES!$C$18:$BS$290,39,FALSE)</f>
        <v>1148.3019999999999</v>
      </c>
      <c r="I163" s="22">
        <f>VLOOKUP($B163,ESTIMATES!$C$18:$BS$290,40,FALSE)</f>
        <v>1193.5920000000001</v>
      </c>
      <c r="J163" s="22">
        <f>VLOOKUP($B163,ESTIMATES!$C$18:$BS$290,41,FALSE)</f>
        <v>1245.99</v>
      </c>
      <c r="K163" s="22">
        <f>VLOOKUP($B163,ESTIMATES!$C$18:$BS$290,42,FALSE)</f>
        <v>1302.741</v>
      </c>
      <c r="L163" s="22">
        <f>VLOOKUP($B163,ESTIMATES!$C$18:$BS$290,43,FALSE)</f>
        <v>1359.933</v>
      </c>
      <c r="M163" s="22">
        <f>VLOOKUP($B163,ESTIMATES!$C$18:$BS$290,44,FALSE)</f>
        <v>1414.692</v>
      </c>
      <c r="N163" s="22">
        <f>VLOOKUP($B163,ESTIMATES!$C$18:$BS$290,45,FALSE)</f>
        <v>1465.74</v>
      </c>
      <c r="O163" s="22">
        <f>VLOOKUP($B163,ESTIMATES!$C$18:$BS$290,46,FALSE)</f>
        <v>1513.721</v>
      </c>
      <c r="P163" s="22">
        <f>VLOOKUP($B163,ESTIMATES!$C$18:$BS$290,47,FALSE)</f>
        <v>1559.9829999999999</v>
      </c>
      <c r="Q163" s="22">
        <f>VLOOKUP($B163,ESTIMATES!$C$18:$BS$290,48,FALSE)</f>
        <v>1606.7180000000001</v>
      </c>
      <c r="R163" s="22">
        <f>VLOOKUP($B163,ESTIMATES!$C$18:$BS$290,49,FALSE)</f>
        <v>1655.3589999999999</v>
      </c>
      <c r="S163" s="22">
        <f>VLOOKUP($B163,ESTIMATES!$C$18:$BS$290,50,FALSE)</f>
        <v>1706.489</v>
      </c>
      <c r="T163" s="22">
        <f>VLOOKUP($B163,ESTIMATES!$C$18:$BS$290,51,FALSE)</f>
        <v>1758.9939999999999</v>
      </c>
      <c r="U163" s="22">
        <f>VLOOKUP($B163,ESTIMATES!$C$18:$BS$290,52,FALSE)</f>
        <v>1810.566</v>
      </c>
      <c r="V163" s="22">
        <f>VLOOKUP($B163,ESTIMATES!$C$18:$BS$290,53,FALSE)</f>
        <v>1858.0419999999999</v>
      </c>
      <c r="W163" s="22">
        <f>VLOOKUP($B163,ESTIMATES!$C$18:$BS$290,54,FALSE)</f>
        <v>1899.2570000000001</v>
      </c>
      <c r="X163" s="22">
        <f>VLOOKUP($B163,ESTIMATES!$C$18:$BS$290,55,FALSE)</f>
        <v>1933.596</v>
      </c>
      <c r="Y163" s="22">
        <f>VLOOKUP($B163,ESTIMATES!$C$18:$BS$290,56,FALSE)</f>
        <v>1962.1469999999999</v>
      </c>
      <c r="Z163" s="22">
        <f>VLOOKUP($B163,ESTIMATES!$C$18:$BS$290,57,FALSE)</f>
        <v>1986.5350000000001</v>
      </c>
      <c r="AA163" s="22">
        <f>VLOOKUP($B163,ESTIMATES!$C$18:$BS$290,58,FALSE)</f>
        <v>2009.2280000000001</v>
      </c>
      <c r="AB163" s="22">
        <f>VLOOKUP($B163,ESTIMATES!$C$18:$BS$290,59,FALSE)</f>
        <v>2032.1959999999999</v>
      </c>
      <c r="AC163" s="22">
        <f>VLOOKUP($B163,ESTIMATES!$C$18:$BS$290,60,FALSE)</f>
        <v>2055.7339999999999</v>
      </c>
      <c r="AD163" s="22">
        <f>VLOOKUP($B163,ESTIMATES!$C$18:$BS$290,61,FALSE)</f>
        <v>2079.915</v>
      </c>
      <c r="AE163" s="22">
        <f>VLOOKUP($B163,ESTIMATES!$C$18:$BS$290,62,FALSE)</f>
        <v>2106.375</v>
      </c>
      <c r="AF163" s="22">
        <f>VLOOKUP($B163,ESTIMATES!$C$18:$BS$290,63,FALSE)</f>
        <v>2137.04</v>
      </c>
      <c r="AG163" s="22">
        <f>VLOOKUP($B163,ESTIMATES!$C$18:$BS$290,64,FALSE)</f>
        <v>2173.17</v>
      </c>
      <c r="AH163" s="22">
        <f>VLOOKUP($B163,ESTIMATES!$C$18:$BS$290,65,FALSE)</f>
        <v>2215.6210000000001</v>
      </c>
      <c r="AI163" s="22">
        <f>VLOOKUP($B163,ESTIMATES!$C$18:$BS$290,66,FALSE)</f>
        <v>2263.9340000000002</v>
      </c>
      <c r="AJ163" s="22">
        <f>VLOOKUP($B163,ESTIMATES!$C$18:$BS$290,67,FALSE)</f>
        <v>2316.52</v>
      </c>
      <c r="AK163" s="22">
        <f>VLOOKUP($B163,ESTIMATES!$C$18:$BS$290,68,FALSE)</f>
        <v>2370.9920000000002</v>
      </c>
      <c r="AL163" s="22">
        <f>VLOOKUP($B163,ESTIMATES!$C$18:$BS$290,69,FALSE)</f>
        <v>2425.5610000000001</v>
      </c>
      <c r="AM163">
        <f>VLOOKUP($B163,'MEDIUM VARIANT'!$C$18:$AE$290,5,FALSE)</f>
        <v>2479.7130000000002</v>
      </c>
      <c r="AN163">
        <f>VLOOKUP($B163,'MEDIUM VARIANT'!$C$18:$AE$290,6,FALSE)</f>
        <v>2533.7939999999999</v>
      </c>
      <c r="AO163">
        <f>VLOOKUP($B163,'MEDIUM VARIANT'!$C$18:$AE$290,7,FALSE)</f>
        <v>2587.8009999999999</v>
      </c>
      <c r="AP163">
        <f>VLOOKUP($B163,'MEDIUM VARIANT'!$C$18:$AE$290,8,FALSE)</f>
        <v>2641.9960000000001</v>
      </c>
      <c r="AQ163">
        <f>VLOOKUP($B163,'MEDIUM VARIANT'!$C$18:$AE$290,9,FALSE)</f>
        <v>2696.5369999999998</v>
      </c>
      <c r="AR163">
        <f>VLOOKUP($B163,'MEDIUM VARIANT'!$C$18:$AE$290,10,FALSE)</f>
        <v>2751.25</v>
      </c>
      <c r="AS163">
        <f>VLOOKUP($B163,'MEDIUM VARIANT'!$C$18:$AE$290,11,FALSE)</f>
        <v>2805.9290000000001</v>
      </c>
      <c r="AT163">
        <f>VLOOKUP($B163,'MEDIUM VARIANT'!$C$18:$AE$290,12,FALSE)</f>
        <v>2860.5929999999998</v>
      </c>
      <c r="AU163">
        <f>VLOOKUP($B163,'MEDIUM VARIANT'!$C$18:$AE$290,13,FALSE)</f>
        <v>2915.328</v>
      </c>
      <c r="AV163">
        <f>VLOOKUP($B163,'MEDIUM VARIANT'!$C$18:$AE$290,14,FALSE)</f>
        <v>2970.2139999999999</v>
      </c>
      <c r="AW163">
        <f>VLOOKUP($B163,'MEDIUM VARIANT'!$C$18:$AE$290,15,FALSE)</f>
        <v>3025.2269999999999</v>
      </c>
      <c r="AX163">
        <f>VLOOKUP($B163,'MEDIUM VARIANT'!$C$18:$AE$290,16,FALSE)</f>
        <v>3080.3090000000002</v>
      </c>
      <c r="AY163">
        <f>VLOOKUP($B163,'MEDIUM VARIANT'!$C$18:$AE$290,17,FALSE)</f>
        <v>3135.433</v>
      </c>
      <c r="AZ163">
        <f>VLOOKUP($B163,'MEDIUM VARIANT'!$C$18:$AE$290,18,FALSE)</f>
        <v>3190.5619999999999</v>
      </c>
      <c r="BA163">
        <f>VLOOKUP($B163,'MEDIUM VARIANT'!$C$18:$AE$290,19,FALSE)</f>
        <v>3245.6590000000001</v>
      </c>
      <c r="BB163">
        <f>VLOOKUP($B163,'MEDIUM VARIANT'!$C$18:$AE$290,20,FALSE)</f>
        <v>3300.7060000000001</v>
      </c>
      <c r="BC163">
        <f>VLOOKUP($B163,'MEDIUM VARIANT'!$C$18:$AE$290,21,FALSE)</f>
        <v>3355.7130000000002</v>
      </c>
      <c r="BD163">
        <f>VLOOKUP($B163,'MEDIUM VARIANT'!$C$18:$AE$290,22,FALSE)</f>
        <v>3410.6970000000001</v>
      </c>
      <c r="BE163">
        <f>VLOOKUP($B163,'MEDIUM VARIANT'!$C$18:$AE$290,23,FALSE)</f>
        <v>3465.6930000000002</v>
      </c>
      <c r="BF163">
        <f>VLOOKUP($B163,'MEDIUM VARIANT'!$C$18:$AE$290,24,FALSE)</f>
        <v>3520.74</v>
      </c>
      <c r="BG163">
        <f>VLOOKUP($B163,'MEDIUM VARIANT'!$C$18:$AE$290,25,FALSE)</f>
        <v>3575.8220000000001</v>
      </c>
      <c r="BH163">
        <f>VLOOKUP($B163,'MEDIUM VARIANT'!$C$18:$AE$290,26,FALSE)</f>
        <v>3630.913</v>
      </c>
      <c r="BI163">
        <f>VLOOKUP($B163,'MEDIUM VARIANT'!$C$18:$AE$290,27,FALSE)</f>
        <v>3686.0250000000001</v>
      </c>
      <c r="BJ163">
        <f>VLOOKUP($B163,'MEDIUM VARIANT'!$C$18:$AE$290,28,FALSE)</f>
        <v>3741.17</v>
      </c>
      <c r="BK163">
        <f>VLOOKUP($B163,'MEDIUM VARIANT'!$C$18:$AE$290,29,FALSE)</f>
        <v>3796.319</v>
      </c>
      <c r="BL163">
        <f>VLOOKUP($B163,'MEDIUM VARIANT'!$C$18:$AE$290,29,FALSE)</f>
        <v>3796.319</v>
      </c>
      <c r="BM163">
        <f>VLOOKUP($B163,'MEDIUM VARIANT'!$C$18:$AE$290,29,FALSE)</f>
        <v>3796.319</v>
      </c>
      <c r="BN163">
        <f>VLOOKUP($B163,'MEDIUM VARIANT'!$C$18:$AE$290,29,FALSE)</f>
        <v>3796.319</v>
      </c>
      <c r="BO163">
        <f>VLOOKUP($B163,'MEDIUM VARIANT'!$C$18:$AE$290,29,FALSE)</f>
        <v>3796.319</v>
      </c>
      <c r="BP163">
        <f>VLOOKUP($B163,'MEDIUM VARIANT'!$C$18:$AE$290,29,FALSE)</f>
        <v>3796.319</v>
      </c>
      <c r="BQ163">
        <f>VLOOKUP($B163,'MEDIUM VARIANT'!$C$18:$AE$290,29,FALSE)</f>
        <v>3796.319</v>
      </c>
      <c r="BR163">
        <f>VLOOKUP($B163,'MEDIUM VARIANT'!$C$18:$AE$290,29,FALSE)</f>
        <v>3796.319</v>
      </c>
      <c r="BS163">
        <f>VLOOKUP($B163,'MEDIUM VARIANT'!$C$18:$AE$290,29,FALSE)</f>
        <v>3796.319</v>
      </c>
      <c r="BT163">
        <f>VLOOKUP($B163,'MEDIUM VARIANT'!$C$18:$AE$290,29,FALSE)</f>
        <v>3796.319</v>
      </c>
      <c r="BU163">
        <f>VLOOKUP($B163,'MEDIUM VARIANT'!$C$18:$AE$290,29,FALSE)</f>
        <v>3796.319</v>
      </c>
    </row>
    <row r="164" spans="1:73" ht="11.4" hidden="1" x14ac:dyDescent="0.2">
      <c r="A164" t="str">
        <f>VLOOKUP(B164,Codes_ISO!A$2:C$270,3,FALSE)</f>
        <v/>
      </c>
      <c r="B164" s="3" t="s">
        <v>319</v>
      </c>
      <c r="C164" s="22">
        <f>VLOOKUP($B164,ESTIMATES!$C$18:$BS$290,34,FALSE)</f>
        <v>7.4880000000000004</v>
      </c>
      <c r="D164" s="22">
        <f>VLOOKUP($B164,ESTIMATES!$C$18:$BS$290,35,FALSE)</f>
        <v>7.5919999999999996</v>
      </c>
      <c r="E164" s="22">
        <f>VLOOKUP($B164,ESTIMATES!$C$18:$BS$290,36,FALSE)</f>
        <v>7.7169999999999996</v>
      </c>
      <c r="F164" s="22">
        <f>VLOOKUP($B164,ESTIMATES!$C$18:$BS$290,37,FALSE)</f>
        <v>7.8540000000000001</v>
      </c>
      <c r="G164" s="22">
        <f>VLOOKUP($B164,ESTIMATES!$C$18:$BS$290,38,FALSE)</f>
        <v>8.0050000000000008</v>
      </c>
      <c r="H164" s="22">
        <f>VLOOKUP($B164,ESTIMATES!$C$18:$BS$290,39,FALSE)</f>
        <v>8.173</v>
      </c>
      <c r="I164" s="22">
        <f>VLOOKUP($B164,ESTIMATES!$C$18:$BS$290,40,FALSE)</f>
        <v>8.3529999999999998</v>
      </c>
      <c r="J164" s="22">
        <f>VLOOKUP($B164,ESTIMATES!$C$18:$BS$290,41,FALSE)</f>
        <v>8.5540000000000003</v>
      </c>
      <c r="K164" s="22">
        <f>VLOOKUP($B164,ESTIMATES!$C$18:$BS$290,42,FALSE)</f>
        <v>8.7550000000000008</v>
      </c>
      <c r="L164" s="22">
        <f>VLOOKUP($B164,ESTIMATES!$C$18:$BS$290,43,FALSE)</f>
        <v>8.9540000000000006</v>
      </c>
      <c r="M164" s="22">
        <f>VLOOKUP($B164,ESTIMATES!$C$18:$BS$290,44,FALSE)</f>
        <v>9.1549999999999994</v>
      </c>
      <c r="N164" s="22">
        <f>VLOOKUP($B164,ESTIMATES!$C$18:$BS$290,45,FALSE)</f>
        <v>9.3480000000000008</v>
      </c>
      <c r="O164" s="22">
        <f>VLOOKUP($B164,ESTIMATES!$C$18:$BS$290,46,FALSE)</f>
        <v>9.5459999999999994</v>
      </c>
      <c r="P164" s="22">
        <f>VLOOKUP($B164,ESTIMATES!$C$18:$BS$290,47,FALSE)</f>
        <v>9.7189999999999994</v>
      </c>
      <c r="Q164" s="22">
        <f>VLOOKUP($B164,ESTIMATES!$C$18:$BS$290,48,FALSE)</f>
        <v>9.8569999999999993</v>
      </c>
      <c r="R164" s="22">
        <f>VLOOKUP($B164,ESTIMATES!$C$18:$BS$290,49,FALSE)</f>
        <v>9.9689999999999994</v>
      </c>
      <c r="S164" s="22">
        <f>VLOOKUP($B164,ESTIMATES!$C$18:$BS$290,50,FALSE)</f>
        <v>10.029</v>
      </c>
      <c r="T164" s="22">
        <f>VLOOKUP($B164,ESTIMATES!$C$18:$BS$290,51,FALSE)</f>
        <v>10.057</v>
      </c>
      <c r="U164" s="22">
        <f>VLOOKUP($B164,ESTIMATES!$C$18:$BS$290,52,FALSE)</f>
        <v>10.045999999999999</v>
      </c>
      <c r="V164" s="22">
        <f>VLOOKUP($B164,ESTIMATES!$C$18:$BS$290,53,FALSE)</f>
        <v>10.039999999999999</v>
      </c>
      <c r="W164" s="22">
        <f>VLOOKUP($B164,ESTIMATES!$C$18:$BS$290,54,FALSE)</f>
        <v>10.037000000000001</v>
      </c>
      <c r="X164" s="22">
        <f>VLOOKUP($B164,ESTIMATES!$C$18:$BS$290,55,FALSE)</f>
        <v>10.052</v>
      </c>
      <c r="Y164" s="22">
        <f>VLOOKUP($B164,ESTIMATES!$C$18:$BS$290,56,FALSE)</f>
        <v>10.08</v>
      </c>
      <c r="Z164" s="22">
        <f>VLOOKUP($B164,ESTIMATES!$C$18:$BS$290,57,FALSE)</f>
        <v>10.106</v>
      </c>
      <c r="AA164" s="22">
        <f>VLOOKUP($B164,ESTIMATES!$C$18:$BS$290,58,FALSE)</f>
        <v>10.125999999999999</v>
      </c>
      <c r="AB164" s="22">
        <f>VLOOKUP($B164,ESTIMATES!$C$18:$BS$290,59,FALSE)</f>
        <v>10.114000000000001</v>
      </c>
      <c r="AC164" s="22">
        <f>VLOOKUP($B164,ESTIMATES!$C$18:$BS$290,60,FALSE)</f>
        <v>10.071</v>
      </c>
      <c r="AD164" s="22">
        <f>VLOOKUP($B164,ESTIMATES!$C$18:$BS$290,61,FALSE)</f>
        <v>10.002000000000001</v>
      </c>
      <c r="AE164" s="22">
        <f>VLOOKUP($B164,ESTIMATES!$C$18:$BS$290,62,FALSE)</f>
        <v>9.9469999999999992</v>
      </c>
      <c r="AF164" s="22">
        <f>VLOOKUP($B164,ESTIMATES!$C$18:$BS$290,63,FALSE)</f>
        <v>9.9450000000000003</v>
      </c>
      <c r="AG164" s="22">
        <f>VLOOKUP($B164,ESTIMATES!$C$18:$BS$290,64,FALSE)</f>
        <v>10.025</v>
      </c>
      <c r="AH164" s="22">
        <f>VLOOKUP($B164,ESTIMATES!$C$18:$BS$290,65,FALSE)</f>
        <v>10.208</v>
      </c>
      <c r="AI164" s="22">
        <f>VLOOKUP($B164,ESTIMATES!$C$18:$BS$290,66,FALSE)</f>
        <v>10.478</v>
      </c>
      <c r="AJ164" s="22">
        <f>VLOOKUP($B164,ESTIMATES!$C$18:$BS$290,67,FALSE)</f>
        <v>10.79</v>
      </c>
      <c r="AK164" s="22">
        <f>VLOOKUP($B164,ESTIMATES!$C$18:$BS$290,68,FALSE)</f>
        <v>11.07</v>
      </c>
      <c r="AL164" s="22">
        <f>VLOOKUP($B164,ESTIMATES!$C$18:$BS$290,69,FALSE)</f>
        <v>11.26</v>
      </c>
      <c r="AM164">
        <f>VLOOKUP($B164,'MEDIUM VARIANT'!$C$18:$AE$290,5,FALSE)</f>
        <v>11.347</v>
      </c>
      <c r="AN164">
        <f>VLOOKUP($B164,'MEDIUM VARIANT'!$C$18:$AE$290,6,FALSE)</f>
        <v>11.359</v>
      </c>
      <c r="AO164">
        <f>VLOOKUP($B164,'MEDIUM VARIANT'!$C$18:$AE$290,7,FALSE)</f>
        <v>11.311999999999999</v>
      </c>
      <c r="AP164">
        <f>VLOOKUP($B164,'MEDIUM VARIANT'!$C$18:$AE$290,8,FALSE)</f>
        <v>11.26</v>
      </c>
      <c r="AQ164">
        <f>VLOOKUP($B164,'MEDIUM VARIANT'!$C$18:$AE$290,9,FALSE)</f>
        <v>11.227</v>
      </c>
      <c r="AR164">
        <f>VLOOKUP($B164,'MEDIUM VARIANT'!$C$18:$AE$290,10,FALSE)</f>
        <v>11.222</v>
      </c>
      <c r="AS164">
        <f>VLOOKUP($B164,'MEDIUM VARIANT'!$C$18:$AE$290,11,FALSE)</f>
        <v>11.231999999999999</v>
      </c>
      <c r="AT164">
        <f>VLOOKUP($B164,'MEDIUM VARIANT'!$C$18:$AE$290,12,FALSE)</f>
        <v>11.260999999999999</v>
      </c>
      <c r="AU164">
        <f>VLOOKUP($B164,'MEDIUM VARIANT'!$C$18:$AE$290,13,FALSE)</f>
        <v>11.291</v>
      </c>
      <c r="AV164">
        <f>VLOOKUP($B164,'MEDIUM VARIANT'!$C$18:$AE$290,14,FALSE)</f>
        <v>11.326000000000001</v>
      </c>
      <c r="AW164">
        <f>VLOOKUP($B164,'MEDIUM VARIANT'!$C$18:$AE$290,15,FALSE)</f>
        <v>11.351000000000001</v>
      </c>
      <c r="AX164">
        <f>VLOOKUP($B164,'MEDIUM VARIANT'!$C$18:$AE$290,16,FALSE)</f>
        <v>11.381</v>
      </c>
      <c r="AY164">
        <f>VLOOKUP($B164,'MEDIUM VARIANT'!$C$18:$AE$290,17,FALSE)</f>
        <v>11.407</v>
      </c>
      <c r="AZ164">
        <f>VLOOKUP($B164,'MEDIUM VARIANT'!$C$18:$AE$290,18,FALSE)</f>
        <v>11.429</v>
      </c>
      <c r="BA164">
        <f>VLOOKUP($B164,'MEDIUM VARIANT'!$C$18:$AE$290,19,FALSE)</f>
        <v>11.454000000000001</v>
      </c>
      <c r="BB164">
        <f>VLOOKUP($B164,'MEDIUM VARIANT'!$C$18:$AE$290,20,FALSE)</f>
        <v>11.473000000000001</v>
      </c>
      <c r="BC164">
        <f>VLOOKUP($B164,'MEDIUM VARIANT'!$C$18:$AE$290,21,FALSE)</f>
        <v>11.494</v>
      </c>
      <c r="BD164">
        <f>VLOOKUP($B164,'MEDIUM VARIANT'!$C$18:$AE$290,22,FALSE)</f>
        <v>11.507</v>
      </c>
      <c r="BE164">
        <f>VLOOKUP($B164,'MEDIUM VARIANT'!$C$18:$AE$290,23,FALSE)</f>
        <v>11.519</v>
      </c>
      <c r="BF164">
        <f>VLOOKUP($B164,'MEDIUM VARIANT'!$C$18:$AE$290,24,FALSE)</f>
        <v>11.526999999999999</v>
      </c>
      <c r="BG164">
        <f>VLOOKUP($B164,'MEDIUM VARIANT'!$C$18:$AE$290,25,FALSE)</f>
        <v>11.531000000000001</v>
      </c>
      <c r="BH164">
        <f>VLOOKUP($B164,'MEDIUM VARIANT'!$C$18:$AE$290,26,FALSE)</f>
        <v>11.532</v>
      </c>
      <c r="BI164">
        <f>VLOOKUP($B164,'MEDIUM VARIANT'!$C$18:$AE$290,27,FALSE)</f>
        <v>11.532</v>
      </c>
      <c r="BJ164">
        <f>VLOOKUP($B164,'MEDIUM VARIANT'!$C$18:$AE$290,28,FALSE)</f>
        <v>11.526999999999999</v>
      </c>
      <c r="BK164">
        <f>VLOOKUP($B164,'MEDIUM VARIANT'!$C$18:$AE$290,29,FALSE)</f>
        <v>11.522</v>
      </c>
      <c r="BL164">
        <f>VLOOKUP($B164,'MEDIUM VARIANT'!$C$18:$AE$290,29,FALSE)</f>
        <v>11.522</v>
      </c>
      <c r="BM164">
        <f>VLOOKUP($B164,'MEDIUM VARIANT'!$C$18:$AE$290,29,FALSE)</f>
        <v>11.522</v>
      </c>
      <c r="BN164">
        <f>VLOOKUP($B164,'MEDIUM VARIANT'!$C$18:$AE$290,29,FALSE)</f>
        <v>11.522</v>
      </c>
      <c r="BO164">
        <f>VLOOKUP($B164,'MEDIUM VARIANT'!$C$18:$AE$290,29,FALSE)</f>
        <v>11.522</v>
      </c>
      <c r="BP164">
        <f>VLOOKUP($B164,'MEDIUM VARIANT'!$C$18:$AE$290,29,FALSE)</f>
        <v>11.522</v>
      </c>
      <c r="BQ164">
        <f>VLOOKUP($B164,'MEDIUM VARIANT'!$C$18:$AE$290,29,FALSE)</f>
        <v>11.522</v>
      </c>
      <c r="BR164">
        <f>VLOOKUP($B164,'MEDIUM VARIANT'!$C$18:$AE$290,29,FALSE)</f>
        <v>11.522</v>
      </c>
      <c r="BS164">
        <f>VLOOKUP($B164,'MEDIUM VARIANT'!$C$18:$AE$290,29,FALSE)</f>
        <v>11.522</v>
      </c>
      <c r="BT164">
        <f>VLOOKUP($B164,'MEDIUM VARIANT'!$C$18:$AE$290,29,FALSE)</f>
        <v>11.522</v>
      </c>
      <c r="BU164">
        <f>VLOOKUP($B164,'MEDIUM VARIANT'!$C$18:$AE$290,29,FALSE)</f>
        <v>11.522</v>
      </c>
    </row>
    <row r="165" spans="1:73" ht="11.4" x14ac:dyDescent="0.2">
      <c r="A165" t="str">
        <f>VLOOKUP(B165,Codes_ISO!A$2:C$270,3,FALSE)</f>
        <v>NP</v>
      </c>
      <c r="B165" s="3" t="s">
        <v>163</v>
      </c>
      <c r="C165" s="22">
        <f>VLOOKUP($B165,ESTIMATES!$C$18:$BS$290,34,FALSE)</f>
        <v>14902.163</v>
      </c>
      <c r="D165" s="22">
        <f>VLOOKUP($B165,ESTIMATES!$C$18:$BS$290,35,FALSE)</f>
        <v>15249.01</v>
      </c>
      <c r="E165" s="22">
        <f>VLOOKUP($B165,ESTIMATES!$C$18:$BS$290,36,FALSE)</f>
        <v>15607.236000000001</v>
      </c>
      <c r="F165" s="22">
        <f>VLOOKUP($B165,ESTIMATES!$C$18:$BS$290,37,FALSE)</f>
        <v>15974.42</v>
      </c>
      <c r="G165" s="22">
        <f>VLOOKUP($B165,ESTIMATES!$C$18:$BS$290,38,FALSE)</f>
        <v>16347.242</v>
      </c>
      <c r="H165" s="22">
        <f>VLOOKUP($B165,ESTIMATES!$C$18:$BS$290,39,FALSE)</f>
        <v>16723.955999999998</v>
      </c>
      <c r="I165" s="22">
        <f>VLOOKUP($B165,ESTIMATES!$C$18:$BS$290,40,FALSE)</f>
        <v>17101.135999999999</v>
      </c>
      <c r="J165" s="22">
        <f>VLOOKUP($B165,ESTIMATES!$C$18:$BS$290,41,FALSE)</f>
        <v>17480.920999999998</v>
      </c>
      <c r="K165" s="22">
        <f>VLOOKUP($B165,ESTIMATES!$C$18:$BS$290,42,FALSE)</f>
        <v>17873.667000000001</v>
      </c>
      <c r="L165" s="22">
        <f>VLOOKUP($B165,ESTIMATES!$C$18:$BS$290,43,FALSE)</f>
        <v>18293.513999999999</v>
      </c>
      <c r="M165" s="22">
        <f>VLOOKUP($B165,ESTIMATES!$C$18:$BS$290,44,FALSE)</f>
        <v>18749.405999999999</v>
      </c>
      <c r="N165" s="22">
        <f>VLOOKUP($B165,ESTIMATES!$C$18:$BS$290,45,FALSE)</f>
        <v>19245.054</v>
      </c>
      <c r="O165" s="22">
        <f>VLOOKUP($B165,ESTIMATES!$C$18:$BS$290,46,FALSE)</f>
        <v>19773.772000000001</v>
      </c>
      <c r="P165" s="22">
        <f>VLOOKUP($B165,ESTIMATES!$C$18:$BS$290,47,FALSE)</f>
        <v>20321.174999999999</v>
      </c>
      <c r="Q165" s="22">
        <f>VLOOKUP($B165,ESTIMATES!$C$18:$BS$290,48,FALSE)</f>
        <v>20867.13</v>
      </c>
      <c r="R165" s="22">
        <f>VLOOKUP($B165,ESTIMATES!$C$18:$BS$290,49,FALSE)</f>
        <v>21396.383999999998</v>
      </c>
      <c r="S165" s="22">
        <f>VLOOKUP($B165,ESTIMATES!$C$18:$BS$290,50,FALSE)</f>
        <v>21903.379000000001</v>
      </c>
      <c r="T165" s="22">
        <f>VLOOKUP($B165,ESTIMATES!$C$18:$BS$290,51,FALSE)</f>
        <v>22389.803</v>
      </c>
      <c r="U165" s="22">
        <f>VLOOKUP($B165,ESTIMATES!$C$18:$BS$290,52,FALSE)</f>
        <v>22856.305</v>
      </c>
      <c r="V165" s="22">
        <f>VLOOKUP($B165,ESTIMATES!$C$18:$BS$290,53,FALSE)</f>
        <v>23305.993999999999</v>
      </c>
      <c r="W165" s="22">
        <f>VLOOKUP($B165,ESTIMATES!$C$18:$BS$290,54,FALSE)</f>
        <v>23740.911</v>
      </c>
      <c r="X165" s="22">
        <f>VLOOKUP($B165,ESTIMATES!$C$18:$BS$290,55,FALSE)</f>
        <v>24161.776999999998</v>
      </c>
      <c r="Y165" s="22">
        <f>VLOOKUP($B165,ESTIMATES!$C$18:$BS$290,56,FALSE)</f>
        <v>24566.342000000001</v>
      </c>
      <c r="Z165" s="22">
        <f>VLOOKUP($B165,ESTIMATES!$C$18:$BS$290,57,FALSE)</f>
        <v>24950.623</v>
      </c>
      <c r="AA165" s="22">
        <f>VLOOKUP($B165,ESTIMATES!$C$18:$BS$290,58,FALSE)</f>
        <v>25309.449000000001</v>
      </c>
      <c r="AB165" s="22">
        <f>VLOOKUP($B165,ESTIMATES!$C$18:$BS$290,59,FALSE)</f>
        <v>25640.287</v>
      </c>
      <c r="AC165" s="22">
        <f>VLOOKUP($B165,ESTIMATES!$C$18:$BS$290,60,FALSE)</f>
        <v>25940.617999999999</v>
      </c>
      <c r="AD165" s="22">
        <f>VLOOKUP($B165,ESTIMATES!$C$18:$BS$290,61,FALSE)</f>
        <v>26214.847000000002</v>
      </c>
      <c r="AE165" s="22">
        <f>VLOOKUP($B165,ESTIMATES!$C$18:$BS$290,62,FALSE)</f>
        <v>26475.859</v>
      </c>
      <c r="AF165" s="22">
        <f>VLOOKUP($B165,ESTIMATES!$C$18:$BS$290,63,FALSE)</f>
        <v>26741.102999999999</v>
      </c>
      <c r="AG165" s="22">
        <f>VLOOKUP($B165,ESTIMATES!$C$18:$BS$290,64,FALSE)</f>
        <v>27023.136999999999</v>
      </c>
      <c r="AH165" s="22">
        <f>VLOOKUP($B165,ESTIMATES!$C$18:$BS$290,65,FALSE)</f>
        <v>27327.147000000001</v>
      </c>
      <c r="AI165" s="22">
        <f>VLOOKUP($B165,ESTIMATES!$C$18:$BS$290,66,FALSE)</f>
        <v>27649.924999999999</v>
      </c>
      <c r="AJ165" s="22">
        <f>VLOOKUP($B165,ESTIMATES!$C$18:$BS$290,67,FALSE)</f>
        <v>27985.31</v>
      </c>
      <c r="AK165" s="22">
        <f>VLOOKUP($B165,ESTIMATES!$C$18:$BS$290,68,FALSE)</f>
        <v>28323.241000000002</v>
      </c>
      <c r="AL165" s="22">
        <f>VLOOKUP($B165,ESTIMATES!$C$18:$BS$290,69,FALSE)</f>
        <v>28656.281999999999</v>
      </c>
      <c r="AM165">
        <f>VLOOKUP($B165,'MEDIUM VARIANT'!$C$18:$AE$290,5,FALSE)</f>
        <v>28982.771000000001</v>
      </c>
      <c r="AN165">
        <f>VLOOKUP($B165,'MEDIUM VARIANT'!$C$18:$AE$290,6,FALSE)</f>
        <v>29304.998</v>
      </c>
      <c r="AO165">
        <f>VLOOKUP($B165,'MEDIUM VARIANT'!$C$18:$AE$290,7,FALSE)</f>
        <v>29624.035</v>
      </c>
      <c r="AP165">
        <f>VLOOKUP($B165,'MEDIUM VARIANT'!$C$18:$AE$290,8,FALSE)</f>
        <v>29942.018</v>
      </c>
      <c r="AQ165">
        <f>VLOOKUP($B165,'MEDIUM VARIANT'!$C$18:$AE$290,9,FALSE)</f>
        <v>30260.243999999999</v>
      </c>
      <c r="AR165">
        <f>VLOOKUP($B165,'MEDIUM VARIANT'!$C$18:$AE$290,10,FALSE)</f>
        <v>30578.436000000002</v>
      </c>
      <c r="AS165">
        <f>VLOOKUP($B165,'MEDIUM VARIANT'!$C$18:$AE$290,11,FALSE)</f>
        <v>30894.880000000001</v>
      </c>
      <c r="AT165">
        <f>VLOOKUP($B165,'MEDIUM VARIANT'!$C$18:$AE$290,12,FALSE)</f>
        <v>31207.745999999999</v>
      </c>
      <c r="AU165">
        <f>VLOOKUP($B165,'MEDIUM VARIANT'!$C$18:$AE$290,13,FALSE)</f>
        <v>31514.633999999998</v>
      </c>
      <c r="AV165">
        <f>VLOOKUP($B165,'MEDIUM VARIANT'!$C$18:$AE$290,14,FALSE)</f>
        <v>31813.598000000002</v>
      </c>
      <c r="AW165">
        <f>VLOOKUP($B165,'MEDIUM VARIANT'!$C$18:$AE$290,15,FALSE)</f>
        <v>32103.873</v>
      </c>
      <c r="AX165">
        <f>VLOOKUP($B165,'MEDIUM VARIANT'!$C$18:$AE$290,16,FALSE)</f>
        <v>32385.154999999999</v>
      </c>
      <c r="AY165">
        <f>VLOOKUP($B165,'MEDIUM VARIANT'!$C$18:$AE$290,17,FALSE)</f>
        <v>32656.654999999999</v>
      </c>
      <c r="AZ165">
        <f>VLOOKUP($B165,'MEDIUM VARIANT'!$C$18:$AE$290,18,FALSE)</f>
        <v>32917.661</v>
      </c>
      <c r="BA165">
        <f>VLOOKUP($B165,'MEDIUM VARIANT'!$C$18:$AE$290,19,FALSE)</f>
        <v>33167.612000000001</v>
      </c>
      <c r="BB165">
        <f>VLOOKUP($B165,'MEDIUM VARIANT'!$C$18:$AE$290,20,FALSE)</f>
        <v>33406.080000000002</v>
      </c>
      <c r="BC165">
        <f>VLOOKUP($B165,'MEDIUM VARIANT'!$C$18:$AE$290,21,FALSE)</f>
        <v>33632.919000000002</v>
      </c>
      <c r="BD165">
        <f>VLOOKUP($B165,'MEDIUM VARIANT'!$C$18:$AE$290,22,FALSE)</f>
        <v>33848.358</v>
      </c>
      <c r="BE165">
        <f>VLOOKUP($B165,'MEDIUM VARIANT'!$C$18:$AE$290,23,FALSE)</f>
        <v>34052.872000000003</v>
      </c>
      <c r="BF165">
        <f>VLOOKUP($B165,'MEDIUM VARIANT'!$C$18:$AE$290,24,FALSE)</f>
        <v>34246.881000000001</v>
      </c>
      <c r="BG165">
        <f>VLOOKUP($B165,'MEDIUM VARIANT'!$C$18:$AE$290,25,FALSE)</f>
        <v>34430.402999999998</v>
      </c>
      <c r="BH165">
        <f>VLOOKUP($B165,'MEDIUM VARIANT'!$C$18:$AE$290,26,FALSE)</f>
        <v>34603.531999999999</v>
      </c>
      <c r="BI165">
        <f>VLOOKUP($B165,'MEDIUM VARIANT'!$C$18:$AE$290,27,FALSE)</f>
        <v>34767.002</v>
      </c>
      <c r="BJ165">
        <f>VLOOKUP($B165,'MEDIUM VARIANT'!$C$18:$AE$290,28,FALSE)</f>
        <v>34921.735000000001</v>
      </c>
      <c r="BK165">
        <f>VLOOKUP($B165,'MEDIUM VARIANT'!$C$18:$AE$290,29,FALSE)</f>
        <v>35068.440999999999</v>
      </c>
      <c r="BL165">
        <f>VLOOKUP($B165,'MEDIUM VARIANT'!$C$18:$AE$290,29,FALSE)</f>
        <v>35068.440999999999</v>
      </c>
      <c r="BM165">
        <f>VLOOKUP($B165,'MEDIUM VARIANT'!$C$18:$AE$290,29,FALSE)</f>
        <v>35068.440999999999</v>
      </c>
      <c r="BN165">
        <f>VLOOKUP($B165,'MEDIUM VARIANT'!$C$18:$AE$290,29,FALSE)</f>
        <v>35068.440999999999</v>
      </c>
      <c r="BO165">
        <f>VLOOKUP($B165,'MEDIUM VARIANT'!$C$18:$AE$290,29,FALSE)</f>
        <v>35068.440999999999</v>
      </c>
      <c r="BP165">
        <f>VLOOKUP($B165,'MEDIUM VARIANT'!$C$18:$AE$290,29,FALSE)</f>
        <v>35068.440999999999</v>
      </c>
      <c r="BQ165">
        <f>VLOOKUP($B165,'MEDIUM VARIANT'!$C$18:$AE$290,29,FALSE)</f>
        <v>35068.440999999999</v>
      </c>
      <c r="BR165">
        <f>VLOOKUP($B165,'MEDIUM VARIANT'!$C$18:$AE$290,29,FALSE)</f>
        <v>35068.440999999999</v>
      </c>
      <c r="BS165">
        <f>VLOOKUP($B165,'MEDIUM VARIANT'!$C$18:$AE$290,29,FALSE)</f>
        <v>35068.440999999999</v>
      </c>
      <c r="BT165">
        <f>VLOOKUP($B165,'MEDIUM VARIANT'!$C$18:$AE$290,29,FALSE)</f>
        <v>35068.440999999999</v>
      </c>
      <c r="BU165">
        <f>VLOOKUP($B165,'MEDIUM VARIANT'!$C$18:$AE$290,29,FALSE)</f>
        <v>35068.440999999999</v>
      </c>
    </row>
    <row r="166" spans="1:73" ht="11.4" x14ac:dyDescent="0.2">
      <c r="A166" t="str">
        <f>VLOOKUP(B166,Codes_ISO!A$2:C$270,3,FALSE)</f>
        <v>NL</v>
      </c>
      <c r="B166" s="3" t="s">
        <v>247</v>
      </c>
      <c r="C166" s="22">
        <f>VLOOKUP($B166,ESTIMATES!$C$18:$BS$290,34,FALSE)</f>
        <v>14148.415000000001</v>
      </c>
      <c r="D166" s="22">
        <f>VLOOKUP($B166,ESTIMATES!$C$18:$BS$290,35,FALSE)</f>
        <v>14223.763000000001</v>
      </c>
      <c r="E166" s="22">
        <f>VLOOKUP($B166,ESTIMATES!$C$18:$BS$290,36,FALSE)</f>
        <v>14295.217000000001</v>
      </c>
      <c r="F166" s="22">
        <f>VLOOKUP($B166,ESTIMATES!$C$18:$BS$290,37,FALSE)</f>
        <v>14365.385</v>
      </c>
      <c r="G166" s="22">
        <f>VLOOKUP($B166,ESTIMATES!$C$18:$BS$290,38,FALSE)</f>
        <v>14437.505999999999</v>
      </c>
      <c r="H166" s="22">
        <f>VLOOKUP($B166,ESTIMATES!$C$18:$BS$290,39,FALSE)</f>
        <v>14513.949000000001</v>
      </c>
      <c r="I166" s="22">
        <f>VLOOKUP($B166,ESTIMATES!$C$18:$BS$290,40,FALSE)</f>
        <v>14595.754999999999</v>
      </c>
      <c r="J166" s="22">
        <f>VLOOKUP($B166,ESTIMATES!$C$18:$BS$290,41,FALSE)</f>
        <v>14682.648999999999</v>
      </c>
      <c r="K166" s="22">
        <f>VLOOKUP($B166,ESTIMATES!$C$18:$BS$290,42,FALSE)</f>
        <v>14774.038</v>
      </c>
      <c r="L166" s="22">
        <f>VLOOKUP($B166,ESTIMATES!$C$18:$BS$290,43,FALSE)</f>
        <v>14868.655000000001</v>
      </c>
      <c r="M166" s="22">
        <f>VLOOKUP($B166,ESTIMATES!$C$18:$BS$290,44,FALSE)</f>
        <v>14965.448</v>
      </c>
      <c r="N166" s="22">
        <f>VLOOKUP($B166,ESTIMATES!$C$18:$BS$290,45,FALSE)</f>
        <v>15064.519</v>
      </c>
      <c r="O166" s="22">
        <f>VLOOKUP($B166,ESTIMATES!$C$18:$BS$290,46,FALSE)</f>
        <v>15165.861999999999</v>
      </c>
      <c r="P166" s="22">
        <f>VLOOKUP($B166,ESTIMATES!$C$18:$BS$290,47,FALSE)</f>
        <v>15268.005999999999</v>
      </c>
      <c r="Q166" s="22">
        <f>VLOOKUP($B166,ESTIMATES!$C$18:$BS$290,48,FALSE)</f>
        <v>15369.12</v>
      </c>
      <c r="R166" s="22">
        <f>VLOOKUP($B166,ESTIMATES!$C$18:$BS$290,49,FALSE)</f>
        <v>15467.851000000001</v>
      </c>
      <c r="S166" s="22">
        <f>VLOOKUP($B166,ESTIMATES!$C$18:$BS$290,50,FALSE)</f>
        <v>15563.254999999999</v>
      </c>
      <c r="T166" s="22">
        <f>VLOOKUP($B166,ESTIMATES!$C$18:$BS$290,51,FALSE)</f>
        <v>15655.475</v>
      </c>
      <c r="U166" s="22">
        <f>VLOOKUP($B166,ESTIMATES!$C$18:$BS$290,52,FALSE)</f>
        <v>15745.647000000001</v>
      </c>
      <c r="V166" s="22">
        <f>VLOOKUP($B166,ESTIMATES!$C$18:$BS$290,53,FALSE)</f>
        <v>15835.522999999999</v>
      </c>
      <c r="W166" s="22">
        <f>VLOOKUP($B166,ESTIMATES!$C$18:$BS$290,54,FALSE)</f>
        <v>15926.188</v>
      </c>
      <c r="X166" s="22">
        <f>VLOOKUP($B166,ESTIMATES!$C$18:$BS$290,55,FALSE)</f>
        <v>16018.114</v>
      </c>
      <c r="Y166" s="22">
        <f>VLOOKUP($B166,ESTIMATES!$C$18:$BS$290,56,FALSE)</f>
        <v>16110.355</v>
      </c>
      <c r="Z166" s="22">
        <f>VLOOKUP($B166,ESTIMATES!$C$18:$BS$290,57,FALSE)</f>
        <v>16200.950999999999</v>
      </c>
      <c r="AA166" s="22">
        <f>VLOOKUP($B166,ESTIMATES!$C$18:$BS$290,58,FALSE)</f>
        <v>16287.182000000001</v>
      </c>
      <c r="AB166" s="22">
        <f>VLOOKUP($B166,ESTIMATES!$C$18:$BS$290,59,FALSE)</f>
        <v>16367.157999999999</v>
      </c>
      <c r="AC166" s="22">
        <f>VLOOKUP($B166,ESTIMATES!$C$18:$BS$290,60,FALSE)</f>
        <v>16440.222000000002</v>
      </c>
      <c r="AD166" s="22">
        <f>VLOOKUP($B166,ESTIMATES!$C$18:$BS$290,61,FALSE)</f>
        <v>16507.056</v>
      </c>
      <c r="AE166" s="22">
        <f>VLOOKUP($B166,ESTIMATES!$C$18:$BS$290,62,FALSE)</f>
        <v>16568.734</v>
      </c>
      <c r="AF166" s="22">
        <f>VLOOKUP($B166,ESTIMATES!$C$18:$BS$290,63,FALSE)</f>
        <v>16626.925999999999</v>
      </c>
      <c r="AG166" s="22">
        <f>VLOOKUP($B166,ESTIMATES!$C$18:$BS$290,64,FALSE)</f>
        <v>16682.917000000001</v>
      </c>
      <c r="AH166" s="22">
        <f>VLOOKUP($B166,ESTIMATES!$C$18:$BS$290,65,FALSE)</f>
        <v>16737.002</v>
      </c>
      <c r="AI166" s="22">
        <f>VLOOKUP($B166,ESTIMATES!$C$18:$BS$290,66,FALSE)</f>
        <v>16789.095000000001</v>
      </c>
      <c r="AJ166" s="22">
        <f>VLOOKUP($B166,ESTIMATES!$C$18:$BS$290,67,FALSE)</f>
        <v>16839.699000000001</v>
      </c>
      <c r="AK166" s="22">
        <f>VLOOKUP($B166,ESTIMATES!$C$18:$BS$290,68,FALSE)</f>
        <v>16889.356</v>
      </c>
      <c r="AL166" s="22">
        <f>VLOOKUP($B166,ESTIMATES!$C$18:$BS$290,69,FALSE)</f>
        <v>16938.499</v>
      </c>
      <c r="AM166">
        <f>VLOOKUP($B166,'MEDIUM VARIANT'!$C$18:$AE$290,5,FALSE)</f>
        <v>16987.330000000002</v>
      </c>
      <c r="AN166">
        <f>VLOOKUP($B166,'MEDIUM VARIANT'!$C$18:$AE$290,6,FALSE)</f>
        <v>17035.937999999998</v>
      </c>
      <c r="AO166">
        <f>VLOOKUP($B166,'MEDIUM VARIANT'!$C$18:$AE$290,7,FALSE)</f>
        <v>17084.458999999999</v>
      </c>
      <c r="AP166">
        <f>VLOOKUP($B166,'MEDIUM VARIANT'!$C$18:$AE$290,8,FALSE)</f>
        <v>17132.907999999999</v>
      </c>
      <c r="AQ166">
        <f>VLOOKUP($B166,'MEDIUM VARIANT'!$C$18:$AE$290,9,FALSE)</f>
        <v>17181.248</v>
      </c>
      <c r="AR166">
        <f>VLOOKUP($B166,'MEDIUM VARIANT'!$C$18:$AE$290,10,FALSE)</f>
        <v>17229.539000000001</v>
      </c>
      <c r="AS166">
        <f>VLOOKUP($B166,'MEDIUM VARIANT'!$C$18:$AE$290,11,FALSE)</f>
        <v>17277.608</v>
      </c>
      <c r="AT166">
        <f>VLOOKUP($B166,'MEDIUM VARIANT'!$C$18:$AE$290,12,FALSE)</f>
        <v>17324.898000000001</v>
      </c>
      <c r="AU166">
        <f>VLOOKUP($B166,'MEDIUM VARIANT'!$C$18:$AE$290,13,FALSE)</f>
        <v>17370.682000000001</v>
      </c>
      <c r="AV166">
        <f>VLOOKUP($B166,'MEDIUM VARIANT'!$C$18:$AE$290,14,FALSE)</f>
        <v>17414.353999999999</v>
      </c>
      <c r="AW166">
        <f>VLOOKUP($B166,'MEDIUM VARIANT'!$C$18:$AE$290,15,FALSE)</f>
        <v>17455.642</v>
      </c>
      <c r="AX166">
        <f>VLOOKUP($B166,'MEDIUM VARIANT'!$C$18:$AE$290,16,FALSE)</f>
        <v>17494.467000000001</v>
      </c>
      <c r="AY166">
        <f>VLOOKUP($B166,'MEDIUM VARIANT'!$C$18:$AE$290,17,FALSE)</f>
        <v>17530.599999999999</v>
      </c>
      <c r="AZ166">
        <f>VLOOKUP($B166,'MEDIUM VARIANT'!$C$18:$AE$290,18,FALSE)</f>
        <v>17563.86</v>
      </c>
      <c r="BA166">
        <f>VLOOKUP($B166,'MEDIUM VARIANT'!$C$18:$AE$290,19,FALSE)</f>
        <v>17594.085999999999</v>
      </c>
      <c r="BB166">
        <f>VLOOKUP($B166,'MEDIUM VARIANT'!$C$18:$AE$290,20,FALSE)</f>
        <v>17621.144</v>
      </c>
      <c r="BC166">
        <f>VLOOKUP($B166,'MEDIUM VARIANT'!$C$18:$AE$290,21,FALSE)</f>
        <v>17644.901999999998</v>
      </c>
      <c r="BD166">
        <f>VLOOKUP($B166,'MEDIUM VARIANT'!$C$18:$AE$290,22,FALSE)</f>
        <v>17665.116000000002</v>
      </c>
      <c r="BE166">
        <f>VLOOKUP($B166,'MEDIUM VARIANT'!$C$18:$AE$290,23,FALSE)</f>
        <v>17681.582999999999</v>
      </c>
      <c r="BF166">
        <f>VLOOKUP($B166,'MEDIUM VARIANT'!$C$18:$AE$290,24,FALSE)</f>
        <v>17694.134999999998</v>
      </c>
      <c r="BG166">
        <f>VLOOKUP($B166,'MEDIUM VARIANT'!$C$18:$AE$290,25,FALSE)</f>
        <v>17702.745999999999</v>
      </c>
      <c r="BH166">
        <f>VLOOKUP($B166,'MEDIUM VARIANT'!$C$18:$AE$290,26,FALSE)</f>
        <v>17707.499</v>
      </c>
      <c r="BI166">
        <f>VLOOKUP($B166,'MEDIUM VARIANT'!$C$18:$AE$290,27,FALSE)</f>
        <v>17708.528999999999</v>
      </c>
      <c r="BJ166">
        <f>VLOOKUP($B166,'MEDIUM VARIANT'!$C$18:$AE$290,28,FALSE)</f>
        <v>17706.05</v>
      </c>
      <c r="BK166">
        <f>VLOOKUP($B166,'MEDIUM VARIANT'!$C$18:$AE$290,29,FALSE)</f>
        <v>17700.286</v>
      </c>
      <c r="BL166">
        <f>VLOOKUP($B166,'MEDIUM VARIANT'!$C$18:$AE$290,29,FALSE)</f>
        <v>17700.286</v>
      </c>
      <c r="BM166">
        <f>VLOOKUP($B166,'MEDIUM VARIANT'!$C$18:$AE$290,29,FALSE)</f>
        <v>17700.286</v>
      </c>
      <c r="BN166">
        <f>VLOOKUP($B166,'MEDIUM VARIANT'!$C$18:$AE$290,29,FALSE)</f>
        <v>17700.286</v>
      </c>
      <c r="BO166">
        <f>VLOOKUP($B166,'MEDIUM VARIANT'!$C$18:$AE$290,29,FALSE)</f>
        <v>17700.286</v>
      </c>
      <c r="BP166">
        <f>VLOOKUP($B166,'MEDIUM VARIANT'!$C$18:$AE$290,29,FALSE)</f>
        <v>17700.286</v>
      </c>
      <c r="BQ166">
        <f>VLOOKUP($B166,'MEDIUM VARIANT'!$C$18:$AE$290,29,FALSE)</f>
        <v>17700.286</v>
      </c>
      <c r="BR166">
        <f>VLOOKUP($B166,'MEDIUM VARIANT'!$C$18:$AE$290,29,FALSE)</f>
        <v>17700.286</v>
      </c>
      <c r="BS166">
        <f>VLOOKUP($B166,'MEDIUM VARIANT'!$C$18:$AE$290,29,FALSE)</f>
        <v>17700.286</v>
      </c>
      <c r="BT166">
        <f>VLOOKUP($B166,'MEDIUM VARIANT'!$C$18:$AE$290,29,FALSE)</f>
        <v>17700.286</v>
      </c>
      <c r="BU166">
        <f>VLOOKUP($B166,'MEDIUM VARIANT'!$C$18:$AE$290,29,FALSE)</f>
        <v>17700.286</v>
      </c>
    </row>
    <row r="167" spans="1:73" ht="11.4" hidden="1" x14ac:dyDescent="0.2">
      <c r="A167" t="str">
        <f>VLOOKUP(B167,Codes_ISO!A$2:C$270,3,FALSE)</f>
        <v/>
      </c>
      <c r="B167" s="3" t="s">
        <v>310</v>
      </c>
      <c r="C167" s="22">
        <f>VLOOKUP($B167,ESTIMATES!$C$18:$BS$290,34,FALSE)</f>
        <v>145.14400000000001</v>
      </c>
      <c r="D167" s="22">
        <f>VLOOKUP($B167,ESTIMATES!$C$18:$BS$290,35,FALSE)</f>
        <v>147.41499999999999</v>
      </c>
      <c r="E167" s="22">
        <f>VLOOKUP($B167,ESTIMATES!$C$18:$BS$290,36,FALSE)</f>
        <v>149.56</v>
      </c>
      <c r="F167" s="22">
        <f>VLOOKUP($B167,ESTIMATES!$C$18:$BS$290,37,FALSE)</f>
        <v>151.655</v>
      </c>
      <c r="G167" s="22">
        <f>VLOOKUP($B167,ESTIMATES!$C$18:$BS$290,38,FALSE)</f>
        <v>153.77000000000001</v>
      </c>
      <c r="H167" s="22">
        <f>VLOOKUP($B167,ESTIMATES!$C$18:$BS$290,39,FALSE)</f>
        <v>155.982</v>
      </c>
      <c r="I167" s="22">
        <f>VLOOKUP($B167,ESTIMATES!$C$18:$BS$290,40,FALSE)</f>
        <v>158.31299999999999</v>
      </c>
      <c r="J167" s="22">
        <f>VLOOKUP($B167,ESTIMATES!$C$18:$BS$290,41,FALSE)</f>
        <v>160.78800000000001</v>
      </c>
      <c r="K167" s="22">
        <f>VLOOKUP($B167,ESTIMATES!$C$18:$BS$290,42,FALSE)</f>
        <v>163.48400000000001</v>
      </c>
      <c r="L167" s="22">
        <f>VLOOKUP($B167,ESTIMATES!$C$18:$BS$290,43,FALSE)</f>
        <v>166.465</v>
      </c>
      <c r="M167" s="22">
        <f>VLOOKUP($B167,ESTIMATES!$C$18:$BS$290,44,FALSE)</f>
        <v>169.78700000000001</v>
      </c>
      <c r="N167" s="22">
        <f>VLOOKUP($B167,ESTIMATES!$C$18:$BS$290,45,FALSE)</f>
        <v>173.488</v>
      </c>
      <c r="O167" s="22">
        <f>VLOOKUP($B167,ESTIMATES!$C$18:$BS$290,46,FALSE)</f>
        <v>177.52500000000001</v>
      </c>
      <c r="P167" s="22">
        <f>VLOOKUP($B167,ESTIMATES!$C$18:$BS$290,47,FALSE)</f>
        <v>181.82499999999999</v>
      </c>
      <c r="Q167" s="22">
        <f>VLOOKUP($B167,ESTIMATES!$C$18:$BS$290,48,FALSE)</f>
        <v>186.26400000000001</v>
      </c>
      <c r="R167" s="22">
        <f>VLOOKUP($B167,ESTIMATES!$C$18:$BS$290,49,FALSE)</f>
        <v>190.732</v>
      </c>
      <c r="S167" s="22">
        <f>VLOOKUP($B167,ESTIMATES!$C$18:$BS$290,50,FALSE)</f>
        <v>195.21600000000001</v>
      </c>
      <c r="T167" s="22">
        <f>VLOOKUP($B167,ESTIMATES!$C$18:$BS$290,51,FALSE)</f>
        <v>199.715</v>
      </c>
      <c r="U167" s="22">
        <f>VLOOKUP($B167,ESTIMATES!$C$18:$BS$290,52,FALSE)</f>
        <v>204.18</v>
      </c>
      <c r="V167" s="22">
        <f>VLOOKUP($B167,ESTIMATES!$C$18:$BS$290,53,FALSE)</f>
        <v>208.58199999999999</v>
      </c>
      <c r="W167" s="22">
        <f>VLOOKUP($B167,ESTIMATES!$C$18:$BS$290,54,FALSE)</f>
        <v>212.87100000000001</v>
      </c>
      <c r="X167" s="22">
        <f>VLOOKUP($B167,ESTIMATES!$C$18:$BS$290,55,FALSE)</f>
        <v>217.04</v>
      </c>
      <c r="Y167" s="22">
        <f>VLOOKUP($B167,ESTIMATES!$C$18:$BS$290,56,FALSE)</f>
        <v>221.08799999999999</v>
      </c>
      <c r="Z167" s="22">
        <f>VLOOKUP($B167,ESTIMATES!$C$18:$BS$290,57,FALSE)</f>
        <v>225.02600000000001</v>
      </c>
      <c r="AA167" s="22">
        <f>VLOOKUP($B167,ESTIMATES!$C$18:$BS$290,58,FALSE)</f>
        <v>228.88300000000001</v>
      </c>
      <c r="AB167" s="22">
        <f>VLOOKUP($B167,ESTIMATES!$C$18:$BS$290,59,FALSE)</f>
        <v>232.68600000000001</v>
      </c>
      <c r="AC167" s="22">
        <f>VLOOKUP($B167,ESTIMATES!$C$18:$BS$290,60,FALSE)</f>
        <v>236.435</v>
      </c>
      <c r="AD167" s="22">
        <f>VLOOKUP($B167,ESTIMATES!$C$18:$BS$290,61,FALSE)</f>
        <v>240.12899999999999</v>
      </c>
      <c r="AE167" s="22">
        <f>VLOOKUP($B167,ESTIMATES!$C$18:$BS$290,62,FALSE)</f>
        <v>243.786</v>
      </c>
      <c r="AF167" s="22">
        <f>VLOOKUP($B167,ESTIMATES!$C$18:$BS$290,63,FALSE)</f>
        <v>247.41300000000001</v>
      </c>
      <c r="AG167" s="22">
        <f>VLOOKUP($B167,ESTIMATES!$C$18:$BS$290,64,FALSE)</f>
        <v>251.03700000000001</v>
      </c>
      <c r="AH167" s="22">
        <f>VLOOKUP($B167,ESTIMATES!$C$18:$BS$290,65,FALSE)</f>
        <v>254.65700000000001</v>
      </c>
      <c r="AI167" s="22">
        <f>VLOOKUP($B167,ESTIMATES!$C$18:$BS$290,66,FALSE)</f>
        <v>258.27499999999998</v>
      </c>
      <c r="AJ167" s="22">
        <f>VLOOKUP($B167,ESTIMATES!$C$18:$BS$290,67,FALSE)</f>
        <v>261.88900000000001</v>
      </c>
      <c r="AK167" s="22">
        <f>VLOOKUP($B167,ESTIMATES!$C$18:$BS$290,68,FALSE)</f>
        <v>265.49700000000001</v>
      </c>
      <c r="AL167" s="22">
        <f>VLOOKUP($B167,ESTIMATES!$C$18:$BS$290,69,FALSE)</f>
        <v>269.09100000000001</v>
      </c>
      <c r="AM167">
        <f>VLOOKUP($B167,'MEDIUM VARIANT'!$C$18:$AE$290,5,FALSE)</f>
        <v>272.67700000000002</v>
      </c>
      <c r="AN167">
        <f>VLOOKUP($B167,'MEDIUM VARIANT'!$C$18:$AE$290,6,FALSE)</f>
        <v>276.255</v>
      </c>
      <c r="AO167">
        <f>VLOOKUP($B167,'MEDIUM VARIANT'!$C$18:$AE$290,7,FALSE)</f>
        <v>279.82100000000003</v>
      </c>
      <c r="AP167">
        <f>VLOOKUP($B167,'MEDIUM VARIANT'!$C$18:$AE$290,8,FALSE)</f>
        <v>283.37599999999998</v>
      </c>
      <c r="AQ167">
        <f>VLOOKUP($B167,'MEDIUM VARIANT'!$C$18:$AE$290,9,FALSE)</f>
        <v>286.91300000000001</v>
      </c>
      <c r="AR167">
        <f>VLOOKUP($B167,'MEDIUM VARIANT'!$C$18:$AE$290,10,FALSE)</f>
        <v>290.42500000000001</v>
      </c>
      <c r="AS167">
        <f>VLOOKUP($B167,'MEDIUM VARIANT'!$C$18:$AE$290,11,FALSE)</f>
        <v>293.928</v>
      </c>
      <c r="AT167">
        <f>VLOOKUP($B167,'MEDIUM VARIANT'!$C$18:$AE$290,12,FALSE)</f>
        <v>297.40899999999999</v>
      </c>
      <c r="AU167">
        <f>VLOOKUP($B167,'MEDIUM VARIANT'!$C$18:$AE$290,13,FALSE)</f>
        <v>300.86500000000001</v>
      </c>
      <c r="AV167">
        <f>VLOOKUP($B167,'MEDIUM VARIANT'!$C$18:$AE$290,14,FALSE)</f>
        <v>304.31200000000001</v>
      </c>
      <c r="AW167">
        <f>VLOOKUP($B167,'MEDIUM VARIANT'!$C$18:$AE$290,15,FALSE)</f>
        <v>307.72699999999998</v>
      </c>
      <c r="AX167">
        <f>VLOOKUP($B167,'MEDIUM VARIANT'!$C$18:$AE$290,16,FALSE)</f>
        <v>311.11500000000001</v>
      </c>
      <c r="AY167">
        <f>VLOOKUP($B167,'MEDIUM VARIANT'!$C$18:$AE$290,17,FALSE)</f>
        <v>314.47800000000001</v>
      </c>
      <c r="AZ167">
        <f>VLOOKUP($B167,'MEDIUM VARIANT'!$C$18:$AE$290,18,FALSE)</f>
        <v>317.81400000000002</v>
      </c>
      <c r="BA167">
        <f>VLOOKUP($B167,'MEDIUM VARIANT'!$C$18:$AE$290,19,FALSE)</f>
        <v>321.10199999999998</v>
      </c>
      <c r="BB167">
        <f>VLOOKUP($B167,'MEDIUM VARIANT'!$C$18:$AE$290,20,FALSE)</f>
        <v>324.36599999999999</v>
      </c>
      <c r="BC167">
        <f>VLOOKUP($B167,'MEDIUM VARIANT'!$C$18:$AE$290,21,FALSE)</f>
        <v>327.57900000000001</v>
      </c>
      <c r="BD167">
        <f>VLOOKUP($B167,'MEDIUM VARIANT'!$C$18:$AE$290,22,FALSE)</f>
        <v>330.75700000000001</v>
      </c>
      <c r="BE167">
        <f>VLOOKUP($B167,'MEDIUM VARIANT'!$C$18:$AE$290,23,FALSE)</f>
        <v>333.88200000000001</v>
      </c>
      <c r="BF167">
        <f>VLOOKUP($B167,'MEDIUM VARIANT'!$C$18:$AE$290,24,FALSE)</f>
        <v>336.97699999999998</v>
      </c>
      <c r="BG167">
        <f>VLOOKUP($B167,'MEDIUM VARIANT'!$C$18:$AE$290,25,FALSE)</f>
        <v>340.01299999999998</v>
      </c>
      <c r="BH167">
        <f>VLOOKUP($B167,'MEDIUM VARIANT'!$C$18:$AE$290,26,FALSE)</f>
        <v>342.99700000000001</v>
      </c>
      <c r="BI167">
        <f>VLOOKUP($B167,'MEDIUM VARIANT'!$C$18:$AE$290,27,FALSE)</f>
        <v>345.93400000000003</v>
      </c>
      <c r="BJ167">
        <f>VLOOKUP($B167,'MEDIUM VARIANT'!$C$18:$AE$290,28,FALSE)</f>
        <v>348.82400000000001</v>
      </c>
      <c r="BK167">
        <f>VLOOKUP($B167,'MEDIUM VARIANT'!$C$18:$AE$290,29,FALSE)</f>
        <v>351.66399999999999</v>
      </c>
      <c r="BL167">
        <f>VLOOKUP($B167,'MEDIUM VARIANT'!$C$18:$AE$290,29,FALSE)</f>
        <v>351.66399999999999</v>
      </c>
      <c r="BM167">
        <f>VLOOKUP($B167,'MEDIUM VARIANT'!$C$18:$AE$290,29,FALSE)</f>
        <v>351.66399999999999</v>
      </c>
      <c r="BN167">
        <f>VLOOKUP($B167,'MEDIUM VARIANT'!$C$18:$AE$290,29,FALSE)</f>
        <v>351.66399999999999</v>
      </c>
      <c r="BO167">
        <f>VLOOKUP($B167,'MEDIUM VARIANT'!$C$18:$AE$290,29,FALSE)</f>
        <v>351.66399999999999</v>
      </c>
      <c r="BP167">
        <f>VLOOKUP($B167,'MEDIUM VARIANT'!$C$18:$AE$290,29,FALSE)</f>
        <v>351.66399999999999</v>
      </c>
      <c r="BQ167">
        <f>VLOOKUP($B167,'MEDIUM VARIANT'!$C$18:$AE$290,29,FALSE)</f>
        <v>351.66399999999999</v>
      </c>
      <c r="BR167">
        <f>VLOOKUP($B167,'MEDIUM VARIANT'!$C$18:$AE$290,29,FALSE)</f>
        <v>351.66399999999999</v>
      </c>
      <c r="BS167">
        <f>VLOOKUP($B167,'MEDIUM VARIANT'!$C$18:$AE$290,29,FALSE)</f>
        <v>351.66399999999999</v>
      </c>
      <c r="BT167">
        <f>VLOOKUP($B167,'MEDIUM VARIANT'!$C$18:$AE$290,29,FALSE)</f>
        <v>351.66399999999999</v>
      </c>
      <c r="BU167">
        <f>VLOOKUP($B167,'MEDIUM VARIANT'!$C$18:$AE$290,29,FALSE)</f>
        <v>351.66399999999999</v>
      </c>
    </row>
    <row r="168" spans="1:73" ht="11.4" x14ac:dyDescent="0.2">
      <c r="A168" t="str">
        <f>VLOOKUP(B168,Codes_ISO!A$2:C$270,3,FALSE)</f>
        <v>NZ</v>
      </c>
      <c r="B168" s="3" t="s">
        <v>307</v>
      </c>
      <c r="C168" s="22">
        <f>VLOOKUP($B168,ESTIMATES!$C$18:$BS$290,34,FALSE)</f>
        <v>3146.6190000000001</v>
      </c>
      <c r="D168" s="22">
        <f>VLOOKUP($B168,ESTIMATES!$C$18:$BS$290,35,FALSE)</f>
        <v>3164.828</v>
      </c>
      <c r="E168" s="22">
        <f>VLOOKUP($B168,ESTIMATES!$C$18:$BS$290,36,FALSE)</f>
        <v>3188.5390000000002</v>
      </c>
      <c r="F168" s="22">
        <f>VLOOKUP($B168,ESTIMATES!$C$18:$BS$290,37,FALSE)</f>
        <v>3215.7289999999998</v>
      </c>
      <c r="G168" s="22">
        <f>VLOOKUP($B168,ESTIMATES!$C$18:$BS$290,38,FALSE)</f>
        <v>3243.0360000000001</v>
      </c>
      <c r="H168" s="22">
        <f>VLOOKUP($B168,ESTIMATES!$C$18:$BS$290,39,FALSE)</f>
        <v>3268.2359999999999</v>
      </c>
      <c r="I168" s="22">
        <f>VLOOKUP($B168,ESTIMATES!$C$18:$BS$290,40,FALSE)</f>
        <v>3290.3040000000001</v>
      </c>
      <c r="J168" s="22">
        <f>VLOOKUP($B168,ESTIMATES!$C$18:$BS$290,41,FALSE)</f>
        <v>3310.7429999999999</v>
      </c>
      <c r="K168" s="22">
        <f>VLOOKUP($B168,ESTIMATES!$C$18:$BS$290,42,FALSE)</f>
        <v>3332.7919999999999</v>
      </c>
      <c r="L168" s="22">
        <f>VLOOKUP($B168,ESTIMATES!$C$18:$BS$290,43,FALSE)</f>
        <v>3360.9569999999999</v>
      </c>
      <c r="M168" s="22">
        <f>VLOOKUP($B168,ESTIMATES!$C$18:$BS$290,44,FALSE)</f>
        <v>3398.172</v>
      </c>
      <c r="N168" s="22">
        <f>VLOOKUP($B168,ESTIMATES!$C$18:$BS$290,45,FALSE)</f>
        <v>3446.17</v>
      </c>
      <c r="O168" s="22">
        <f>VLOOKUP($B168,ESTIMATES!$C$18:$BS$290,46,FALSE)</f>
        <v>3503.181</v>
      </c>
      <c r="P168" s="22">
        <f>VLOOKUP($B168,ESTIMATES!$C$18:$BS$290,47,FALSE)</f>
        <v>3564.4639999999999</v>
      </c>
      <c r="Q168" s="22">
        <f>VLOOKUP($B168,ESTIMATES!$C$18:$BS$290,48,FALSE)</f>
        <v>3623.279</v>
      </c>
      <c r="R168" s="22">
        <f>VLOOKUP($B168,ESTIMATES!$C$18:$BS$290,49,FALSE)</f>
        <v>3674.9360000000001</v>
      </c>
      <c r="S168" s="22">
        <f>VLOOKUP($B168,ESTIMATES!$C$18:$BS$290,50,FALSE)</f>
        <v>3717.3490000000002</v>
      </c>
      <c r="T168" s="22">
        <f>VLOOKUP($B168,ESTIMATES!$C$18:$BS$290,51,FALSE)</f>
        <v>3752.3620000000001</v>
      </c>
      <c r="U168" s="22">
        <f>VLOOKUP($B168,ESTIMATES!$C$18:$BS$290,52,FALSE)</f>
        <v>3783.9740000000002</v>
      </c>
      <c r="V168" s="22">
        <f>VLOOKUP($B168,ESTIMATES!$C$18:$BS$290,53,FALSE)</f>
        <v>3818.1309999999999</v>
      </c>
      <c r="W168" s="22">
        <f>VLOOKUP($B168,ESTIMATES!$C$18:$BS$290,54,FALSE)</f>
        <v>3858.9989999999998</v>
      </c>
      <c r="X168" s="22">
        <f>VLOOKUP($B168,ESTIMATES!$C$18:$BS$290,55,FALSE)</f>
        <v>3907.933</v>
      </c>
      <c r="Y168" s="22">
        <f>VLOOKUP($B168,ESTIMATES!$C$18:$BS$290,56,FALSE)</f>
        <v>3963.2060000000001</v>
      </c>
      <c r="Z168" s="22">
        <f>VLOOKUP($B168,ESTIMATES!$C$18:$BS$290,57,FALSE)</f>
        <v>4022.069</v>
      </c>
      <c r="AA168" s="22">
        <f>VLOOKUP($B168,ESTIMATES!$C$18:$BS$290,58,FALSE)</f>
        <v>4080.4380000000001</v>
      </c>
      <c r="AB168" s="22">
        <f>VLOOKUP($B168,ESTIMATES!$C$18:$BS$290,59,FALSE)</f>
        <v>4135.3549999999996</v>
      </c>
      <c r="AC168" s="22">
        <f>VLOOKUP($B168,ESTIMATES!$C$18:$BS$290,60,FALSE)</f>
        <v>4185.9170000000004</v>
      </c>
      <c r="AD168" s="22">
        <f>VLOOKUP($B168,ESTIMATES!$C$18:$BS$290,61,FALSE)</f>
        <v>4233.1509999999998</v>
      </c>
      <c r="AE168" s="22">
        <f>VLOOKUP($B168,ESTIMATES!$C$18:$BS$290,62,FALSE)</f>
        <v>4278.3249999999998</v>
      </c>
      <c r="AF168" s="22">
        <f>VLOOKUP($B168,ESTIMATES!$C$18:$BS$290,63,FALSE)</f>
        <v>4323.482</v>
      </c>
      <c r="AG168" s="22">
        <f>VLOOKUP($B168,ESTIMATES!$C$18:$BS$290,64,FALSE)</f>
        <v>4370.0619999999999</v>
      </c>
      <c r="AH168" s="22">
        <f>VLOOKUP($B168,ESTIMATES!$C$18:$BS$290,65,FALSE)</f>
        <v>4418.3649999999998</v>
      </c>
      <c r="AI168" s="22">
        <f>VLOOKUP($B168,ESTIMATES!$C$18:$BS$290,66,FALSE)</f>
        <v>4467.7430000000004</v>
      </c>
      <c r="AJ168" s="22">
        <f>VLOOKUP($B168,ESTIMATES!$C$18:$BS$290,67,FALSE)</f>
        <v>4517.527</v>
      </c>
      <c r="AK168" s="22">
        <f>VLOOKUP($B168,ESTIMATES!$C$18:$BS$290,68,FALSE)</f>
        <v>4566.7</v>
      </c>
      <c r="AL168" s="22">
        <f>VLOOKUP($B168,ESTIMATES!$C$18:$BS$290,69,FALSE)</f>
        <v>4614.5320000000002</v>
      </c>
      <c r="AM168">
        <f>VLOOKUP($B168,'MEDIUM VARIANT'!$C$18:$AE$290,5,FALSE)</f>
        <v>4660.8329999999996</v>
      </c>
      <c r="AN168">
        <f>VLOOKUP($B168,'MEDIUM VARIANT'!$C$18:$AE$290,6,FALSE)</f>
        <v>4705.8180000000002</v>
      </c>
      <c r="AO168">
        <f>VLOOKUP($B168,'MEDIUM VARIANT'!$C$18:$AE$290,7,FALSE)</f>
        <v>4749.598</v>
      </c>
      <c r="AP168">
        <f>VLOOKUP($B168,'MEDIUM VARIANT'!$C$18:$AE$290,8,FALSE)</f>
        <v>4792.4089999999997</v>
      </c>
      <c r="AQ168">
        <f>VLOOKUP($B168,'MEDIUM VARIANT'!$C$18:$AE$290,9,FALSE)</f>
        <v>4834.42</v>
      </c>
      <c r="AR168">
        <f>VLOOKUP($B168,'MEDIUM VARIANT'!$C$18:$AE$290,10,FALSE)</f>
        <v>4875.5969999999998</v>
      </c>
      <c r="AS168">
        <f>VLOOKUP($B168,'MEDIUM VARIANT'!$C$18:$AE$290,11,FALSE)</f>
        <v>4915.8670000000002</v>
      </c>
      <c r="AT168">
        <f>VLOOKUP($B168,'MEDIUM VARIANT'!$C$18:$AE$290,12,FALSE)</f>
        <v>4955.3320000000003</v>
      </c>
      <c r="AU168">
        <f>VLOOKUP($B168,'MEDIUM VARIANT'!$C$18:$AE$290,13,FALSE)</f>
        <v>4994.1180000000004</v>
      </c>
      <c r="AV168">
        <f>VLOOKUP($B168,'MEDIUM VARIANT'!$C$18:$AE$290,14,FALSE)</f>
        <v>5032.308</v>
      </c>
      <c r="AW168">
        <f>VLOOKUP($B168,'MEDIUM VARIANT'!$C$18:$AE$290,15,FALSE)</f>
        <v>5069.9350000000004</v>
      </c>
      <c r="AX168">
        <f>VLOOKUP($B168,'MEDIUM VARIANT'!$C$18:$AE$290,16,FALSE)</f>
        <v>5106.9660000000003</v>
      </c>
      <c r="AY168">
        <f>VLOOKUP($B168,'MEDIUM VARIANT'!$C$18:$AE$290,17,FALSE)</f>
        <v>5143.2759999999998</v>
      </c>
      <c r="AZ168">
        <f>VLOOKUP($B168,'MEDIUM VARIANT'!$C$18:$AE$290,18,FALSE)</f>
        <v>5178.6970000000001</v>
      </c>
      <c r="BA168">
        <f>VLOOKUP($B168,'MEDIUM VARIANT'!$C$18:$AE$290,19,FALSE)</f>
        <v>5213.1030000000001</v>
      </c>
      <c r="BB168">
        <f>VLOOKUP($B168,'MEDIUM VARIANT'!$C$18:$AE$290,20,FALSE)</f>
        <v>5246.4629999999997</v>
      </c>
      <c r="BC168">
        <f>VLOOKUP($B168,'MEDIUM VARIANT'!$C$18:$AE$290,21,FALSE)</f>
        <v>5278.8119999999999</v>
      </c>
      <c r="BD168">
        <f>VLOOKUP($B168,'MEDIUM VARIANT'!$C$18:$AE$290,22,FALSE)</f>
        <v>5310.1409999999996</v>
      </c>
      <c r="BE168">
        <f>VLOOKUP($B168,'MEDIUM VARIANT'!$C$18:$AE$290,23,FALSE)</f>
        <v>5340.4560000000001</v>
      </c>
      <c r="BF168">
        <f>VLOOKUP($B168,'MEDIUM VARIANT'!$C$18:$AE$290,24,FALSE)</f>
        <v>5369.7849999999999</v>
      </c>
      <c r="BG168">
        <f>VLOOKUP($B168,'MEDIUM VARIANT'!$C$18:$AE$290,25,FALSE)</f>
        <v>5398.1049999999996</v>
      </c>
      <c r="BH168">
        <f>VLOOKUP($B168,'MEDIUM VARIANT'!$C$18:$AE$290,26,FALSE)</f>
        <v>5425.4459999999999</v>
      </c>
      <c r="BI168">
        <f>VLOOKUP($B168,'MEDIUM VARIANT'!$C$18:$AE$290,27,FALSE)</f>
        <v>5451.8689999999997</v>
      </c>
      <c r="BJ168">
        <f>VLOOKUP($B168,'MEDIUM VARIANT'!$C$18:$AE$290,28,FALSE)</f>
        <v>5477.4179999999997</v>
      </c>
      <c r="BK168">
        <f>VLOOKUP($B168,'MEDIUM VARIANT'!$C$18:$AE$290,29,FALSE)</f>
        <v>5502.1719999999996</v>
      </c>
      <c r="BL168">
        <f>VLOOKUP($B168,'MEDIUM VARIANT'!$C$18:$AE$290,29,FALSE)</f>
        <v>5502.1719999999996</v>
      </c>
      <c r="BM168">
        <f>VLOOKUP($B168,'MEDIUM VARIANT'!$C$18:$AE$290,29,FALSE)</f>
        <v>5502.1719999999996</v>
      </c>
      <c r="BN168">
        <f>VLOOKUP($B168,'MEDIUM VARIANT'!$C$18:$AE$290,29,FALSE)</f>
        <v>5502.1719999999996</v>
      </c>
      <c r="BO168">
        <f>VLOOKUP($B168,'MEDIUM VARIANT'!$C$18:$AE$290,29,FALSE)</f>
        <v>5502.1719999999996</v>
      </c>
      <c r="BP168">
        <f>VLOOKUP($B168,'MEDIUM VARIANT'!$C$18:$AE$290,29,FALSE)</f>
        <v>5502.1719999999996</v>
      </c>
      <c r="BQ168">
        <f>VLOOKUP($B168,'MEDIUM VARIANT'!$C$18:$AE$290,29,FALSE)</f>
        <v>5502.1719999999996</v>
      </c>
      <c r="BR168">
        <f>VLOOKUP($B168,'MEDIUM VARIANT'!$C$18:$AE$290,29,FALSE)</f>
        <v>5502.1719999999996</v>
      </c>
      <c r="BS168">
        <f>VLOOKUP($B168,'MEDIUM VARIANT'!$C$18:$AE$290,29,FALSE)</f>
        <v>5502.1719999999996</v>
      </c>
      <c r="BT168">
        <f>VLOOKUP($B168,'MEDIUM VARIANT'!$C$18:$AE$290,29,FALSE)</f>
        <v>5502.1719999999996</v>
      </c>
      <c r="BU168">
        <f>VLOOKUP($B168,'MEDIUM VARIANT'!$C$18:$AE$290,29,FALSE)</f>
        <v>5502.1719999999996</v>
      </c>
    </row>
    <row r="169" spans="1:73" ht="11.4" x14ac:dyDescent="0.2">
      <c r="A169" t="str">
        <f>VLOOKUP(B169,Codes_ISO!A$2:C$270,3,FALSE)</f>
        <v>NI</v>
      </c>
      <c r="B169" s="3" t="s">
        <v>283</v>
      </c>
      <c r="C169" s="22">
        <f>VLOOKUP($B169,ESTIMATES!$C$18:$BS$290,34,FALSE)</f>
        <v>3249.91</v>
      </c>
      <c r="D169" s="22">
        <f>VLOOKUP($B169,ESTIMATES!$C$18:$BS$290,35,FALSE)</f>
        <v>3342.6689999999999</v>
      </c>
      <c r="E169" s="22">
        <f>VLOOKUP($B169,ESTIMATES!$C$18:$BS$290,36,FALSE)</f>
        <v>3435.5250000000001</v>
      </c>
      <c r="F169" s="22">
        <f>VLOOKUP($B169,ESTIMATES!$C$18:$BS$290,37,FALSE)</f>
        <v>3527.9389999999999</v>
      </c>
      <c r="G169" s="22">
        <f>VLOOKUP($B169,ESTIMATES!$C$18:$BS$290,38,FALSE)</f>
        <v>3619.2530000000002</v>
      </c>
      <c r="H169" s="22">
        <f>VLOOKUP($B169,ESTIMATES!$C$18:$BS$290,39,FALSE)</f>
        <v>3709.0909999999999</v>
      </c>
      <c r="I169" s="22">
        <f>VLOOKUP($B169,ESTIMATES!$C$18:$BS$290,40,FALSE)</f>
        <v>3796.9169999999999</v>
      </c>
      <c r="J169" s="22">
        <f>VLOOKUP($B169,ESTIMATES!$C$18:$BS$290,41,FALSE)</f>
        <v>3882.9430000000002</v>
      </c>
      <c r="K169" s="22">
        <f>VLOOKUP($B169,ESTIMATES!$C$18:$BS$290,42,FALSE)</f>
        <v>3968.4540000000002</v>
      </c>
      <c r="L169" s="22">
        <f>VLOOKUP($B169,ESTIMATES!$C$18:$BS$290,43,FALSE)</f>
        <v>4055.2649999999999</v>
      </c>
      <c r="M169" s="22">
        <f>VLOOKUP($B169,ESTIMATES!$C$18:$BS$290,44,FALSE)</f>
        <v>4144.5649999999996</v>
      </c>
      <c r="N169" s="22">
        <f>VLOOKUP($B169,ESTIMATES!$C$18:$BS$290,45,FALSE)</f>
        <v>4236.8010000000004</v>
      </c>
      <c r="O169" s="22">
        <f>VLOOKUP($B169,ESTIMATES!$C$18:$BS$290,46,FALSE)</f>
        <v>4331.277</v>
      </c>
      <c r="P169" s="22">
        <f>VLOOKUP($B169,ESTIMATES!$C$18:$BS$290,47,FALSE)</f>
        <v>4426.58</v>
      </c>
      <c r="Q169" s="22">
        <f>VLOOKUP($B169,ESTIMATES!$C$18:$BS$290,48,FALSE)</f>
        <v>4520.7250000000004</v>
      </c>
      <c r="R169" s="22">
        <f>VLOOKUP($B169,ESTIMATES!$C$18:$BS$290,49,FALSE)</f>
        <v>4612.2280000000001</v>
      </c>
      <c r="S169" s="22">
        <f>VLOOKUP($B169,ESTIMATES!$C$18:$BS$290,50,FALSE)</f>
        <v>4700.7790000000005</v>
      </c>
      <c r="T169" s="22">
        <f>VLOOKUP($B169,ESTIMATES!$C$18:$BS$290,51,FALSE)</f>
        <v>4786.6400000000003</v>
      </c>
      <c r="U169" s="22">
        <f>VLOOKUP($B169,ESTIMATES!$C$18:$BS$290,52,FALSE)</f>
        <v>4869.6260000000002</v>
      </c>
      <c r="V169" s="22">
        <f>VLOOKUP($B169,ESTIMATES!$C$18:$BS$290,53,FALSE)</f>
        <v>4949.66</v>
      </c>
      <c r="W169" s="22">
        <f>VLOOKUP($B169,ESTIMATES!$C$18:$BS$290,54,FALSE)</f>
        <v>5026.7960000000003</v>
      </c>
      <c r="X169" s="22">
        <f>VLOOKUP($B169,ESTIMATES!$C$18:$BS$290,55,FALSE)</f>
        <v>5100.75</v>
      </c>
      <c r="Y169" s="22">
        <f>VLOOKUP($B169,ESTIMATES!$C$18:$BS$290,56,FALSE)</f>
        <v>5171.7340000000004</v>
      </c>
      <c r="Z169" s="22">
        <f>VLOOKUP($B169,ESTIMATES!$C$18:$BS$290,57,FALSE)</f>
        <v>5240.8789999999999</v>
      </c>
      <c r="AA169" s="22">
        <f>VLOOKUP($B169,ESTIMATES!$C$18:$BS$290,58,FALSE)</f>
        <v>5309.7030000000004</v>
      </c>
      <c r="AB169" s="22">
        <f>VLOOKUP($B169,ESTIMATES!$C$18:$BS$290,59,FALSE)</f>
        <v>5379.3280000000004</v>
      </c>
      <c r="AC169" s="22">
        <f>VLOOKUP($B169,ESTIMATES!$C$18:$BS$290,60,FALSE)</f>
        <v>5450.2110000000002</v>
      </c>
      <c r="AD169" s="22">
        <f>VLOOKUP($B169,ESTIMATES!$C$18:$BS$290,61,FALSE)</f>
        <v>5522.1059999999998</v>
      </c>
      <c r="AE169" s="22">
        <f>VLOOKUP($B169,ESTIMATES!$C$18:$BS$290,62,FALSE)</f>
        <v>5594.5060000000003</v>
      </c>
      <c r="AF169" s="22">
        <f>VLOOKUP($B169,ESTIMATES!$C$18:$BS$290,63,FALSE)</f>
        <v>5666.5810000000001</v>
      </c>
      <c r="AG169" s="22">
        <f>VLOOKUP($B169,ESTIMATES!$C$18:$BS$290,64,FALSE)</f>
        <v>5737.723</v>
      </c>
      <c r="AH169" s="22">
        <f>VLOOKUP($B169,ESTIMATES!$C$18:$BS$290,65,FALSE)</f>
        <v>5807.82</v>
      </c>
      <c r="AI169" s="22">
        <f>VLOOKUP($B169,ESTIMATES!$C$18:$BS$290,66,FALSE)</f>
        <v>5877.1080000000002</v>
      </c>
      <c r="AJ169" s="22">
        <f>VLOOKUP($B169,ESTIMATES!$C$18:$BS$290,67,FALSE)</f>
        <v>5945.7470000000003</v>
      </c>
      <c r="AK169" s="22">
        <f>VLOOKUP($B169,ESTIMATES!$C$18:$BS$290,68,FALSE)</f>
        <v>6013.9970000000003</v>
      </c>
      <c r="AL169" s="22">
        <f>VLOOKUP($B169,ESTIMATES!$C$18:$BS$290,69,FALSE)</f>
        <v>6082.0349999999999</v>
      </c>
      <c r="AM169">
        <f>VLOOKUP($B169,'MEDIUM VARIANT'!$C$18:$AE$290,5,FALSE)</f>
        <v>6149.9279999999999</v>
      </c>
      <c r="AN169">
        <f>VLOOKUP($B169,'MEDIUM VARIANT'!$C$18:$AE$290,6,FALSE)</f>
        <v>6217.5810000000001</v>
      </c>
      <c r="AO169">
        <f>VLOOKUP($B169,'MEDIUM VARIANT'!$C$18:$AE$290,7,FALSE)</f>
        <v>6284.7569999999996</v>
      </c>
      <c r="AP169">
        <f>VLOOKUP($B169,'MEDIUM VARIANT'!$C$18:$AE$290,8,FALSE)</f>
        <v>6351.1570000000002</v>
      </c>
      <c r="AQ169">
        <f>VLOOKUP($B169,'MEDIUM VARIANT'!$C$18:$AE$290,9,FALSE)</f>
        <v>6416.5680000000002</v>
      </c>
      <c r="AR169">
        <f>VLOOKUP($B169,'MEDIUM VARIANT'!$C$18:$AE$290,10,FALSE)</f>
        <v>6480.8069999999998</v>
      </c>
      <c r="AS169">
        <f>VLOOKUP($B169,'MEDIUM VARIANT'!$C$18:$AE$290,11,FALSE)</f>
        <v>6543.9759999999997</v>
      </c>
      <c r="AT169">
        <f>VLOOKUP($B169,'MEDIUM VARIANT'!$C$18:$AE$290,12,FALSE)</f>
        <v>6606.5379999999996</v>
      </c>
      <c r="AU169">
        <f>VLOOKUP($B169,'MEDIUM VARIANT'!$C$18:$AE$290,13,FALSE)</f>
        <v>6669.1480000000001</v>
      </c>
      <c r="AV169">
        <f>VLOOKUP($B169,'MEDIUM VARIANT'!$C$18:$AE$290,14,FALSE)</f>
        <v>6732.1970000000001</v>
      </c>
      <c r="AW169">
        <f>VLOOKUP($B169,'MEDIUM VARIANT'!$C$18:$AE$290,15,FALSE)</f>
        <v>6795.8649999999998</v>
      </c>
      <c r="AX169">
        <f>VLOOKUP($B169,'MEDIUM VARIANT'!$C$18:$AE$290,16,FALSE)</f>
        <v>6859.8440000000001</v>
      </c>
      <c r="AY169">
        <f>VLOOKUP($B169,'MEDIUM VARIANT'!$C$18:$AE$290,17,FALSE)</f>
        <v>6923.4790000000003</v>
      </c>
      <c r="AZ169">
        <f>VLOOKUP($B169,'MEDIUM VARIANT'!$C$18:$AE$290,18,FALSE)</f>
        <v>6985.8549999999996</v>
      </c>
      <c r="BA169">
        <f>VLOOKUP($B169,'MEDIUM VARIANT'!$C$18:$AE$290,19,FALSE)</f>
        <v>7046.2929999999997</v>
      </c>
      <c r="BB169">
        <f>VLOOKUP($B169,'MEDIUM VARIANT'!$C$18:$AE$290,20,FALSE)</f>
        <v>7104.5469999999996</v>
      </c>
      <c r="BC169">
        <f>VLOOKUP($B169,'MEDIUM VARIANT'!$C$18:$AE$290,21,FALSE)</f>
        <v>7160.7110000000002</v>
      </c>
      <c r="BD169">
        <f>VLOOKUP($B169,'MEDIUM VARIANT'!$C$18:$AE$290,22,FALSE)</f>
        <v>7214.9219999999996</v>
      </c>
      <c r="BE169">
        <f>VLOOKUP($B169,'MEDIUM VARIANT'!$C$18:$AE$290,23,FALSE)</f>
        <v>7267.4260000000004</v>
      </c>
      <c r="BF169">
        <f>VLOOKUP($B169,'MEDIUM VARIANT'!$C$18:$AE$290,24,FALSE)</f>
        <v>7318.402</v>
      </c>
      <c r="BG169">
        <f>VLOOKUP($B169,'MEDIUM VARIANT'!$C$18:$AE$290,25,FALSE)</f>
        <v>7367.826</v>
      </c>
      <c r="BH169">
        <f>VLOOKUP($B169,'MEDIUM VARIANT'!$C$18:$AE$290,26,FALSE)</f>
        <v>7415.5789999999997</v>
      </c>
      <c r="BI169">
        <f>VLOOKUP($B169,'MEDIUM VARIANT'!$C$18:$AE$290,27,FALSE)</f>
        <v>7461.64</v>
      </c>
      <c r="BJ169">
        <f>VLOOKUP($B169,'MEDIUM VARIANT'!$C$18:$AE$290,28,FALSE)</f>
        <v>7505.9669999999996</v>
      </c>
      <c r="BK169">
        <f>VLOOKUP($B169,'MEDIUM VARIANT'!$C$18:$AE$290,29,FALSE)</f>
        <v>7548.5640000000003</v>
      </c>
      <c r="BL169">
        <f>VLOOKUP($B169,'MEDIUM VARIANT'!$C$18:$AE$290,29,FALSE)</f>
        <v>7548.5640000000003</v>
      </c>
      <c r="BM169">
        <f>VLOOKUP($B169,'MEDIUM VARIANT'!$C$18:$AE$290,29,FALSE)</f>
        <v>7548.5640000000003</v>
      </c>
      <c r="BN169">
        <f>VLOOKUP($B169,'MEDIUM VARIANT'!$C$18:$AE$290,29,FALSE)</f>
        <v>7548.5640000000003</v>
      </c>
      <c r="BO169">
        <f>VLOOKUP($B169,'MEDIUM VARIANT'!$C$18:$AE$290,29,FALSE)</f>
        <v>7548.5640000000003</v>
      </c>
      <c r="BP169">
        <f>VLOOKUP($B169,'MEDIUM VARIANT'!$C$18:$AE$290,29,FALSE)</f>
        <v>7548.5640000000003</v>
      </c>
      <c r="BQ169">
        <f>VLOOKUP($B169,'MEDIUM VARIANT'!$C$18:$AE$290,29,FALSE)</f>
        <v>7548.5640000000003</v>
      </c>
      <c r="BR169">
        <f>VLOOKUP($B169,'MEDIUM VARIANT'!$C$18:$AE$290,29,FALSE)</f>
        <v>7548.5640000000003</v>
      </c>
      <c r="BS169">
        <f>VLOOKUP($B169,'MEDIUM VARIANT'!$C$18:$AE$290,29,FALSE)</f>
        <v>7548.5640000000003</v>
      </c>
      <c r="BT169">
        <f>VLOOKUP($B169,'MEDIUM VARIANT'!$C$18:$AE$290,29,FALSE)</f>
        <v>7548.5640000000003</v>
      </c>
      <c r="BU169">
        <f>VLOOKUP($B169,'MEDIUM VARIANT'!$C$18:$AE$290,29,FALSE)</f>
        <v>7548.5640000000003</v>
      </c>
    </row>
    <row r="170" spans="1:73" ht="11.4" x14ac:dyDescent="0.2">
      <c r="A170" t="str">
        <f>VLOOKUP(B170,Codes_ISO!A$2:C$270,3,FALSE)</f>
        <v>NE</v>
      </c>
      <c r="B170" s="3" t="s">
        <v>134</v>
      </c>
      <c r="C170" s="22">
        <f>VLOOKUP($B170,ESTIMATES!$C$18:$BS$290,34,FALSE)</f>
        <v>5988.9040000000005</v>
      </c>
      <c r="D170" s="22">
        <f>VLOOKUP($B170,ESTIMATES!$C$18:$BS$290,35,FALSE)</f>
        <v>6164.0060000000003</v>
      </c>
      <c r="E170" s="22">
        <f>VLOOKUP($B170,ESTIMATES!$C$18:$BS$290,36,FALSE)</f>
        <v>6344.3819999999996</v>
      </c>
      <c r="F170" s="22">
        <f>VLOOKUP($B170,ESTIMATES!$C$18:$BS$290,37,FALSE)</f>
        <v>6529.8940000000002</v>
      </c>
      <c r="G170" s="22">
        <f>VLOOKUP($B170,ESTIMATES!$C$18:$BS$290,38,FALSE)</f>
        <v>6720.3440000000001</v>
      </c>
      <c r="H170" s="22">
        <f>VLOOKUP($B170,ESTIMATES!$C$18:$BS$290,39,FALSE)</f>
        <v>6915.9269999999997</v>
      </c>
      <c r="I170" s="22">
        <f>VLOOKUP($B170,ESTIMATES!$C$18:$BS$290,40,FALSE)</f>
        <v>7116.7439999999997</v>
      </c>
      <c r="J170" s="22">
        <f>VLOOKUP($B170,ESTIMATES!$C$18:$BS$290,41,FALSE)</f>
        <v>7323.9690000000001</v>
      </c>
      <c r="K170" s="22">
        <f>VLOOKUP($B170,ESTIMATES!$C$18:$BS$290,42,FALSE)</f>
        <v>7540.2529999999997</v>
      </c>
      <c r="L170" s="22">
        <f>VLOOKUP($B170,ESTIMATES!$C$18:$BS$290,43,FALSE)</f>
        <v>7768.9949999999999</v>
      </c>
      <c r="M170" s="22">
        <f>VLOOKUP($B170,ESTIMATES!$C$18:$BS$290,44,FALSE)</f>
        <v>8012.8609999999999</v>
      </c>
      <c r="N170" s="22">
        <f>VLOOKUP($B170,ESTIMATES!$C$18:$BS$290,45,FALSE)</f>
        <v>8272.9760000000006</v>
      </c>
      <c r="O170" s="22">
        <f>VLOOKUP($B170,ESTIMATES!$C$18:$BS$290,46,FALSE)</f>
        <v>8549.4240000000009</v>
      </c>
      <c r="P170" s="22">
        <f>VLOOKUP($B170,ESTIMATES!$C$18:$BS$290,47,FALSE)</f>
        <v>8842.4150000000009</v>
      </c>
      <c r="Q170" s="22">
        <f>VLOOKUP($B170,ESTIMATES!$C$18:$BS$290,48,FALSE)</f>
        <v>9151.7630000000008</v>
      </c>
      <c r="R170" s="22">
        <f>VLOOKUP($B170,ESTIMATES!$C$18:$BS$290,49,FALSE)</f>
        <v>9477.3330000000005</v>
      </c>
      <c r="S170" s="22">
        <f>VLOOKUP($B170,ESTIMATES!$C$18:$BS$290,50,FALSE)</f>
        <v>9819.9639999999999</v>
      </c>
      <c r="T170" s="22">
        <f>VLOOKUP($B170,ESTIMATES!$C$18:$BS$290,51,FALSE)</f>
        <v>10180.061</v>
      </c>
      <c r="U170" s="22">
        <f>VLOOKUP($B170,ESTIMATES!$C$18:$BS$290,52,FALSE)</f>
        <v>10556.549000000001</v>
      </c>
      <c r="V170" s="22">
        <f>VLOOKUP($B170,ESTIMATES!$C$18:$BS$290,53,FALSE)</f>
        <v>10947.829</v>
      </c>
      <c r="W170" s="22">
        <f>VLOOKUP($B170,ESTIMATES!$C$18:$BS$290,54,FALSE)</f>
        <v>11352.973</v>
      </c>
      <c r="X170" s="22">
        <f>VLOOKUP($B170,ESTIMATES!$C$18:$BS$290,55,FALSE)</f>
        <v>11771.976000000001</v>
      </c>
      <c r="Y170" s="22">
        <f>VLOOKUP($B170,ESTIMATES!$C$18:$BS$290,56,FALSE)</f>
        <v>12206.002</v>
      </c>
      <c r="Z170" s="22">
        <f>VLOOKUP($B170,ESTIMATES!$C$18:$BS$290,57,FALSE)</f>
        <v>12656.87</v>
      </c>
      <c r="AA170" s="22">
        <f>VLOOKUP($B170,ESTIMATES!$C$18:$BS$290,58,FALSE)</f>
        <v>13127.012000000001</v>
      </c>
      <c r="AB170" s="22">
        <f>VLOOKUP($B170,ESTIMATES!$C$18:$BS$290,59,FALSE)</f>
        <v>13618.449000000001</v>
      </c>
      <c r="AC170" s="22">
        <f>VLOOKUP($B170,ESTIMATES!$C$18:$BS$290,60,FALSE)</f>
        <v>14132.064</v>
      </c>
      <c r="AD170" s="22">
        <f>VLOOKUP($B170,ESTIMATES!$C$18:$BS$290,61,FALSE)</f>
        <v>14668.338</v>
      </c>
      <c r="AE170" s="22">
        <f>VLOOKUP($B170,ESTIMATES!$C$18:$BS$290,62,FALSE)</f>
        <v>15228.525</v>
      </c>
      <c r="AF170" s="22">
        <f>VLOOKUP($B170,ESTIMATES!$C$18:$BS$290,63,FALSE)</f>
        <v>15813.913</v>
      </c>
      <c r="AG170" s="22">
        <f>VLOOKUP($B170,ESTIMATES!$C$18:$BS$290,64,FALSE)</f>
        <v>16425.578000000001</v>
      </c>
      <c r="AH170" s="22">
        <f>VLOOKUP($B170,ESTIMATES!$C$18:$BS$290,65,FALSE)</f>
        <v>17064.635999999999</v>
      </c>
      <c r="AI170" s="22">
        <f>VLOOKUP($B170,ESTIMATES!$C$18:$BS$290,66,FALSE)</f>
        <v>17731.633999999998</v>
      </c>
      <c r="AJ170" s="22">
        <f>VLOOKUP($B170,ESTIMATES!$C$18:$BS$290,67,FALSE)</f>
        <v>18426.371999999999</v>
      </c>
      <c r="AK170" s="22">
        <f>VLOOKUP($B170,ESTIMATES!$C$18:$BS$290,68,FALSE)</f>
        <v>19148.219000000001</v>
      </c>
      <c r="AL170" s="22">
        <f>VLOOKUP($B170,ESTIMATES!$C$18:$BS$290,69,FALSE)</f>
        <v>19896.965</v>
      </c>
      <c r="AM170">
        <f>VLOOKUP($B170,'MEDIUM VARIANT'!$C$18:$AE$290,5,FALSE)</f>
        <v>20672.987000000001</v>
      </c>
      <c r="AN170">
        <f>VLOOKUP($B170,'MEDIUM VARIANT'!$C$18:$AE$290,6,FALSE)</f>
        <v>21477.348000000002</v>
      </c>
      <c r="AO170">
        <f>VLOOKUP($B170,'MEDIUM VARIANT'!$C$18:$AE$290,7,FALSE)</f>
        <v>22311.375</v>
      </c>
      <c r="AP170">
        <f>VLOOKUP($B170,'MEDIUM VARIANT'!$C$18:$AE$290,8,FALSE)</f>
        <v>23176.690999999999</v>
      </c>
      <c r="AQ170">
        <f>VLOOKUP($B170,'MEDIUM VARIANT'!$C$18:$AE$290,9,FALSE)</f>
        <v>24074.692999999999</v>
      </c>
      <c r="AR170">
        <f>VLOOKUP($B170,'MEDIUM VARIANT'!$C$18:$AE$290,10,FALSE)</f>
        <v>25006.169000000002</v>
      </c>
      <c r="AS170">
        <f>VLOOKUP($B170,'MEDIUM VARIANT'!$C$18:$AE$290,11,FALSE)</f>
        <v>25971.63</v>
      </c>
      <c r="AT170">
        <f>VLOOKUP($B170,'MEDIUM VARIANT'!$C$18:$AE$290,12,FALSE)</f>
        <v>26971.755000000001</v>
      </c>
      <c r="AU170">
        <f>VLOOKUP($B170,'MEDIUM VARIANT'!$C$18:$AE$290,13,FALSE)</f>
        <v>28007.201000000001</v>
      </c>
      <c r="AV170">
        <f>VLOOKUP($B170,'MEDIUM VARIANT'!$C$18:$AE$290,14,FALSE)</f>
        <v>29078.59</v>
      </c>
      <c r="AW170">
        <f>VLOOKUP($B170,'MEDIUM VARIANT'!$C$18:$AE$290,15,FALSE)</f>
        <v>30186.498</v>
      </c>
      <c r="AX170">
        <f>VLOOKUP($B170,'MEDIUM VARIANT'!$C$18:$AE$290,16,FALSE)</f>
        <v>31331.491999999998</v>
      </c>
      <c r="AY170">
        <f>VLOOKUP($B170,'MEDIUM VARIANT'!$C$18:$AE$290,17,FALSE)</f>
        <v>32514.05</v>
      </c>
      <c r="AZ170">
        <f>VLOOKUP($B170,'MEDIUM VARIANT'!$C$18:$AE$290,18,FALSE)</f>
        <v>33734.605000000003</v>
      </c>
      <c r="BA170">
        <f>VLOOKUP($B170,'MEDIUM VARIANT'!$C$18:$AE$290,19,FALSE)</f>
        <v>34993.54</v>
      </c>
      <c r="BB170">
        <f>VLOOKUP($B170,'MEDIUM VARIANT'!$C$18:$AE$290,20,FALSE)</f>
        <v>36291.212</v>
      </c>
      <c r="BC170">
        <f>VLOOKUP($B170,'MEDIUM VARIANT'!$C$18:$AE$290,21,FALSE)</f>
        <v>37627.934000000001</v>
      </c>
      <c r="BD170">
        <f>VLOOKUP($B170,'MEDIUM VARIANT'!$C$18:$AE$290,22,FALSE)</f>
        <v>39004.044999999998</v>
      </c>
      <c r="BE170">
        <f>VLOOKUP($B170,'MEDIUM VARIANT'!$C$18:$AE$290,23,FALSE)</f>
        <v>40419.822</v>
      </c>
      <c r="BF170">
        <f>VLOOKUP($B170,'MEDIUM VARIANT'!$C$18:$AE$290,24,FALSE)</f>
        <v>41875.504000000001</v>
      </c>
      <c r="BG170">
        <f>VLOOKUP($B170,'MEDIUM VARIANT'!$C$18:$AE$290,25,FALSE)</f>
        <v>43371.196000000004</v>
      </c>
      <c r="BH170">
        <f>VLOOKUP($B170,'MEDIUM VARIANT'!$C$18:$AE$290,26,FALSE)</f>
        <v>44906.970999999998</v>
      </c>
      <c r="BI170">
        <f>VLOOKUP($B170,'MEDIUM VARIANT'!$C$18:$AE$290,27,FALSE)</f>
        <v>46482.853999999999</v>
      </c>
      <c r="BJ170">
        <f>VLOOKUP($B170,'MEDIUM VARIANT'!$C$18:$AE$290,28,FALSE)</f>
        <v>48098.857000000004</v>
      </c>
      <c r="BK170">
        <f>VLOOKUP($B170,'MEDIUM VARIANT'!$C$18:$AE$290,29,FALSE)</f>
        <v>49754.92</v>
      </c>
      <c r="BL170">
        <f>VLOOKUP($B170,'MEDIUM VARIANT'!$C$18:$AE$290,29,FALSE)</f>
        <v>49754.92</v>
      </c>
      <c r="BM170">
        <f>VLOOKUP($B170,'MEDIUM VARIANT'!$C$18:$AE$290,29,FALSE)</f>
        <v>49754.92</v>
      </c>
      <c r="BN170">
        <f>VLOOKUP($B170,'MEDIUM VARIANT'!$C$18:$AE$290,29,FALSE)</f>
        <v>49754.92</v>
      </c>
      <c r="BO170">
        <f>VLOOKUP($B170,'MEDIUM VARIANT'!$C$18:$AE$290,29,FALSE)</f>
        <v>49754.92</v>
      </c>
      <c r="BP170">
        <f>VLOOKUP($B170,'MEDIUM VARIANT'!$C$18:$AE$290,29,FALSE)</f>
        <v>49754.92</v>
      </c>
      <c r="BQ170">
        <f>VLOOKUP($B170,'MEDIUM VARIANT'!$C$18:$AE$290,29,FALSE)</f>
        <v>49754.92</v>
      </c>
      <c r="BR170">
        <f>VLOOKUP($B170,'MEDIUM VARIANT'!$C$18:$AE$290,29,FALSE)</f>
        <v>49754.92</v>
      </c>
      <c r="BS170">
        <f>VLOOKUP($B170,'MEDIUM VARIANT'!$C$18:$AE$290,29,FALSE)</f>
        <v>49754.92</v>
      </c>
      <c r="BT170">
        <f>VLOOKUP($B170,'MEDIUM VARIANT'!$C$18:$AE$290,29,FALSE)</f>
        <v>49754.92</v>
      </c>
      <c r="BU170">
        <f>VLOOKUP($B170,'MEDIUM VARIANT'!$C$18:$AE$290,29,FALSE)</f>
        <v>49754.92</v>
      </c>
    </row>
    <row r="171" spans="1:73" ht="11.4" x14ac:dyDescent="0.2">
      <c r="A171" t="str">
        <f>VLOOKUP(B171,Codes_ISO!A$2:C$270,3,FALSE)</f>
        <v>NG</v>
      </c>
      <c r="B171" s="3" t="s">
        <v>135</v>
      </c>
      <c r="C171" s="22">
        <f>VLOOKUP($B171,ESTIMATES!$C$18:$BS$290,34,FALSE)</f>
        <v>73460.724000000002</v>
      </c>
      <c r="D171" s="22">
        <f>VLOOKUP($B171,ESTIMATES!$C$18:$BS$290,35,FALSE)</f>
        <v>75482.551999999996</v>
      </c>
      <c r="E171" s="22">
        <f>VLOOKUP($B171,ESTIMATES!$C$18:$BS$290,36,FALSE)</f>
        <v>77472.907000000007</v>
      </c>
      <c r="F171" s="22">
        <f>VLOOKUP($B171,ESTIMATES!$C$18:$BS$290,37,FALSE)</f>
        <v>79462.277000000002</v>
      </c>
      <c r="G171" s="22">
        <f>VLOOKUP($B171,ESTIMATES!$C$18:$BS$290,38,FALSE)</f>
        <v>81497.739000000001</v>
      </c>
      <c r="H171" s="22">
        <f>VLOOKUP($B171,ESTIMATES!$C$18:$BS$290,39,FALSE)</f>
        <v>83613.3</v>
      </c>
      <c r="I171" s="22">
        <f>VLOOKUP($B171,ESTIMATES!$C$18:$BS$290,40,FALSE)</f>
        <v>85818.501999999993</v>
      </c>
      <c r="J171" s="22">
        <f>VLOOKUP($B171,ESTIMATES!$C$18:$BS$290,41,FALSE)</f>
        <v>88101.627999999997</v>
      </c>
      <c r="K171" s="22">
        <f>VLOOKUP($B171,ESTIMATES!$C$18:$BS$290,42,FALSE)</f>
        <v>90450.281000000003</v>
      </c>
      <c r="L171" s="22">
        <f>VLOOKUP($B171,ESTIMATES!$C$18:$BS$290,43,FALSE)</f>
        <v>92844.353000000003</v>
      </c>
      <c r="M171" s="22">
        <f>VLOOKUP($B171,ESTIMATES!$C$18:$BS$290,44,FALSE)</f>
        <v>95269.987999999998</v>
      </c>
      <c r="N171" s="22">
        <f>VLOOKUP($B171,ESTIMATES!$C$18:$BS$290,45,FALSE)</f>
        <v>97726.323000000004</v>
      </c>
      <c r="O171" s="22">
        <f>VLOOKUP($B171,ESTIMATES!$C$18:$BS$290,46,FALSE)</f>
        <v>100221.56299999999</v>
      </c>
      <c r="P171" s="22">
        <f>VLOOKUP($B171,ESTIMATES!$C$18:$BS$290,47,FALSE)</f>
        <v>102761.73699999999</v>
      </c>
      <c r="Q171" s="22">
        <f>VLOOKUP($B171,ESTIMATES!$C$18:$BS$290,48,FALSE)</f>
        <v>105355.783</v>
      </c>
      <c r="R171" s="22">
        <f>VLOOKUP($B171,ESTIMATES!$C$18:$BS$290,49,FALSE)</f>
        <v>108011.465</v>
      </c>
      <c r="S171" s="22">
        <f>VLOOKUP($B171,ESTIMATES!$C$18:$BS$290,50,FALSE)</f>
        <v>110732.90399999999</v>
      </c>
      <c r="T171" s="22">
        <f>VLOOKUP($B171,ESTIMATES!$C$18:$BS$290,51,FALSE)</f>
        <v>113522.705</v>
      </c>
      <c r="U171" s="22">
        <f>VLOOKUP($B171,ESTIMATES!$C$18:$BS$290,52,FALSE)</f>
        <v>116385.75</v>
      </c>
      <c r="V171" s="22">
        <f>VLOOKUP($B171,ESTIMATES!$C$18:$BS$290,53,FALSE)</f>
        <v>119327.073</v>
      </c>
      <c r="W171" s="22">
        <f>VLOOKUP($B171,ESTIMATES!$C$18:$BS$290,54,FALSE)</f>
        <v>122352.00900000001</v>
      </c>
      <c r="X171" s="22">
        <f>VLOOKUP($B171,ESTIMATES!$C$18:$BS$290,55,FALSE)</f>
        <v>125463.43399999999</v>
      </c>
      <c r="Y171" s="22">
        <f>VLOOKUP($B171,ESTIMATES!$C$18:$BS$290,56,FALSE)</f>
        <v>128666.71</v>
      </c>
      <c r="Z171" s="22">
        <f>VLOOKUP($B171,ESTIMATES!$C$18:$BS$290,57,FALSE)</f>
        <v>131972.533</v>
      </c>
      <c r="AA171" s="22">
        <f>VLOOKUP($B171,ESTIMATES!$C$18:$BS$290,58,FALSE)</f>
        <v>135393.61600000001</v>
      </c>
      <c r="AB171" s="22">
        <f>VLOOKUP($B171,ESTIMATES!$C$18:$BS$290,59,FALSE)</f>
        <v>138939.478</v>
      </c>
      <c r="AC171" s="22">
        <f>VLOOKUP($B171,ESTIMATES!$C$18:$BS$290,60,FALSE)</f>
        <v>142614.09400000001</v>
      </c>
      <c r="AD171" s="22">
        <f>VLOOKUP($B171,ESTIMATES!$C$18:$BS$290,61,FALSE)</f>
        <v>146417.024</v>
      </c>
      <c r="AE171" s="22">
        <f>VLOOKUP($B171,ESTIMATES!$C$18:$BS$290,62,FALSE)</f>
        <v>150347.39000000001</v>
      </c>
      <c r="AF171" s="22">
        <f>VLOOKUP($B171,ESTIMATES!$C$18:$BS$290,63,FALSE)</f>
        <v>154402.18100000001</v>
      </c>
      <c r="AG171" s="22">
        <f>VLOOKUP($B171,ESTIMATES!$C$18:$BS$290,64,FALSE)</f>
        <v>158578.261</v>
      </c>
      <c r="AH171" s="22">
        <f>VLOOKUP($B171,ESTIMATES!$C$18:$BS$290,65,FALSE)</f>
        <v>162877.076</v>
      </c>
      <c r="AI171" s="22">
        <f>VLOOKUP($B171,ESTIMATES!$C$18:$BS$290,66,FALSE)</f>
        <v>167297.28400000001</v>
      </c>
      <c r="AJ171" s="22">
        <f>VLOOKUP($B171,ESTIMATES!$C$18:$BS$290,67,FALSE)</f>
        <v>171829.30300000001</v>
      </c>
      <c r="AK171" s="22">
        <f>VLOOKUP($B171,ESTIMATES!$C$18:$BS$290,68,FALSE)</f>
        <v>176460.50200000001</v>
      </c>
      <c r="AL171" s="22">
        <f>VLOOKUP($B171,ESTIMATES!$C$18:$BS$290,69,FALSE)</f>
        <v>181181.74400000001</v>
      </c>
      <c r="AM171">
        <f>VLOOKUP($B171,'MEDIUM VARIANT'!$C$18:$AE$290,5,FALSE)</f>
        <v>185989.64</v>
      </c>
      <c r="AN171">
        <f>VLOOKUP($B171,'MEDIUM VARIANT'!$C$18:$AE$290,6,FALSE)</f>
        <v>190886.31099999999</v>
      </c>
      <c r="AO171">
        <f>VLOOKUP($B171,'MEDIUM VARIANT'!$C$18:$AE$290,7,FALSE)</f>
        <v>195875.23699999999</v>
      </c>
      <c r="AP171">
        <f>VLOOKUP($B171,'MEDIUM VARIANT'!$C$18:$AE$290,8,FALSE)</f>
        <v>200962.41699999999</v>
      </c>
      <c r="AQ171">
        <f>VLOOKUP($B171,'MEDIUM VARIANT'!$C$18:$AE$290,9,FALSE)</f>
        <v>206152.701</v>
      </c>
      <c r="AR171">
        <f>VLOOKUP($B171,'MEDIUM VARIANT'!$C$18:$AE$290,10,FALSE)</f>
        <v>211446.67300000001</v>
      </c>
      <c r="AS171">
        <f>VLOOKUP($B171,'MEDIUM VARIANT'!$C$18:$AE$290,11,FALSE)</f>
        <v>216844.136</v>
      </c>
      <c r="AT171">
        <f>VLOOKUP($B171,'MEDIUM VARIANT'!$C$18:$AE$290,12,FALSE)</f>
        <v>222348.372</v>
      </c>
      <c r="AU171">
        <f>VLOOKUP($B171,'MEDIUM VARIANT'!$C$18:$AE$290,13,FALSE)</f>
        <v>227963.272</v>
      </c>
      <c r="AV171">
        <f>VLOOKUP($B171,'MEDIUM VARIANT'!$C$18:$AE$290,14,FALSE)</f>
        <v>233691.88800000001</v>
      </c>
      <c r="AW171">
        <f>VLOOKUP($B171,'MEDIUM VARIANT'!$C$18:$AE$290,15,FALSE)</f>
        <v>239535.182</v>
      </c>
      <c r="AX171">
        <f>VLOOKUP($B171,'MEDIUM VARIANT'!$C$18:$AE$290,16,FALSE)</f>
        <v>245493.375</v>
      </c>
      <c r="AY171">
        <f>VLOOKUP($B171,'MEDIUM VARIANT'!$C$18:$AE$290,17,FALSE)</f>
        <v>251567.63</v>
      </c>
      <c r="AZ171">
        <f>VLOOKUP($B171,'MEDIUM VARIANT'!$C$18:$AE$290,18,FALSE)</f>
        <v>257758.92300000001</v>
      </c>
      <c r="BA171">
        <f>VLOOKUP($B171,'MEDIUM VARIANT'!$C$18:$AE$290,19,FALSE)</f>
        <v>264067.527</v>
      </c>
      <c r="BB171">
        <f>VLOOKUP($B171,'MEDIUM VARIANT'!$C$18:$AE$290,20,FALSE)</f>
        <v>270493.005</v>
      </c>
      <c r="BC171">
        <f>VLOOKUP($B171,'MEDIUM VARIANT'!$C$18:$AE$290,21,FALSE)</f>
        <v>277033.90600000002</v>
      </c>
      <c r="BD171">
        <f>VLOOKUP($B171,'MEDIUM VARIANT'!$C$18:$AE$290,22,FALSE)</f>
        <v>283687.93699999998</v>
      </c>
      <c r="BE171">
        <f>VLOOKUP($B171,'MEDIUM VARIANT'!$C$18:$AE$290,23,FALSE)</f>
        <v>290452.07500000001</v>
      </c>
      <c r="BF171">
        <f>VLOOKUP($B171,'MEDIUM VARIANT'!$C$18:$AE$290,24,FALSE)</f>
        <v>297323.17300000001</v>
      </c>
      <c r="BG171">
        <f>VLOOKUP($B171,'MEDIUM VARIANT'!$C$18:$AE$290,25,FALSE)</f>
        <v>304298.81300000002</v>
      </c>
      <c r="BH171">
        <f>VLOOKUP($B171,'MEDIUM VARIANT'!$C$18:$AE$290,26,FALSE)</f>
        <v>311376.13</v>
      </c>
      <c r="BI171">
        <f>VLOOKUP($B171,'MEDIUM VARIANT'!$C$18:$AE$290,27,FALSE)</f>
        <v>318550.761</v>
      </c>
      <c r="BJ171">
        <f>VLOOKUP($B171,'MEDIUM VARIANT'!$C$18:$AE$290,28,FALSE)</f>
        <v>325817.65899999999</v>
      </c>
      <c r="BK171">
        <f>VLOOKUP($B171,'MEDIUM VARIANT'!$C$18:$AE$290,29,FALSE)</f>
        <v>333172.092</v>
      </c>
      <c r="BL171">
        <f>VLOOKUP($B171,'MEDIUM VARIANT'!$C$18:$AE$290,29,FALSE)</f>
        <v>333172.092</v>
      </c>
      <c r="BM171">
        <f>VLOOKUP($B171,'MEDIUM VARIANT'!$C$18:$AE$290,29,FALSE)</f>
        <v>333172.092</v>
      </c>
      <c r="BN171">
        <f>VLOOKUP($B171,'MEDIUM VARIANT'!$C$18:$AE$290,29,FALSE)</f>
        <v>333172.092</v>
      </c>
      <c r="BO171">
        <f>VLOOKUP($B171,'MEDIUM VARIANT'!$C$18:$AE$290,29,FALSE)</f>
        <v>333172.092</v>
      </c>
      <c r="BP171">
        <f>VLOOKUP($B171,'MEDIUM VARIANT'!$C$18:$AE$290,29,FALSE)</f>
        <v>333172.092</v>
      </c>
      <c r="BQ171">
        <f>VLOOKUP($B171,'MEDIUM VARIANT'!$C$18:$AE$290,29,FALSE)</f>
        <v>333172.092</v>
      </c>
      <c r="BR171">
        <f>VLOOKUP($B171,'MEDIUM VARIANT'!$C$18:$AE$290,29,FALSE)</f>
        <v>333172.092</v>
      </c>
      <c r="BS171">
        <f>VLOOKUP($B171,'MEDIUM VARIANT'!$C$18:$AE$290,29,FALSE)</f>
        <v>333172.092</v>
      </c>
      <c r="BT171">
        <f>VLOOKUP($B171,'MEDIUM VARIANT'!$C$18:$AE$290,29,FALSE)</f>
        <v>333172.092</v>
      </c>
      <c r="BU171">
        <f>VLOOKUP($B171,'MEDIUM VARIANT'!$C$18:$AE$290,29,FALSE)</f>
        <v>333172.092</v>
      </c>
    </row>
    <row r="172" spans="1:73" ht="11.4" hidden="1" x14ac:dyDescent="0.2">
      <c r="A172" t="str">
        <f>VLOOKUP(B172,Codes_ISO!A$2:C$270,3,FALSE)</f>
        <v/>
      </c>
      <c r="B172" s="3" t="s">
        <v>326</v>
      </c>
      <c r="C172" s="22">
        <f>VLOOKUP($B172,ESTIMATES!$C$18:$BS$290,34,FALSE)</f>
        <v>3.4039999999999999</v>
      </c>
      <c r="D172" s="22">
        <f>VLOOKUP($B172,ESTIMATES!$C$18:$BS$290,35,FALSE)</f>
        <v>3.2690000000000001</v>
      </c>
      <c r="E172" s="22">
        <f>VLOOKUP($B172,ESTIMATES!$C$18:$BS$290,36,FALSE)</f>
        <v>3.1269999999999998</v>
      </c>
      <c r="F172" s="22">
        <f>VLOOKUP($B172,ESTIMATES!$C$18:$BS$290,37,FALSE)</f>
        <v>2.9809999999999999</v>
      </c>
      <c r="G172" s="22">
        <f>VLOOKUP($B172,ESTIMATES!$C$18:$BS$290,38,FALSE)</f>
        <v>2.8410000000000002</v>
      </c>
      <c r="H172" s="22">
        <f>VLOOKUP($B172,ESTIMATES!$C$18:$BS$290,39,FALSE)</f>
        <v>2.7189999999999999</v>
      </c>
      <c r="I172" s="22">
        <f>VLOOKUP($B172,ESTIMATES!$C$18:$BS$290,40,FALSE)</f>
        <v>2.609</v>
      </c>
      <c r="J172" s="22">
        <f>VLOOKUP($B172,ESTIMATES!$C$18:$BS$290,41,FALSE)</f>
        <v>2.5209999999999999</v>
      </c>
      <c r="K172" s="22">
        <f>VLOOKUP($B172,ESTIMATES!$C$18:$BS$290,42,FALSE)</f>
        <v>2.4500000000000002</v>
      </c>
      <c r="L172" s="22">
        <f>VLOOKUP($B172,ESTIMATES!$C$18:$BS$290,43,FALSE)</f>
        <v>2.383</v>
      </c>
      <c r="M172" s="22">
        <f>VLOOKUP($B172,ESTIMATES!$C$18:$BS$290,44,FALSE)</f>
        <v>2.3290000000000002</v>
      </c>
      <c r="N172" s="22">
        <f>VLOOKUP($B172,ESTIMATES!$C$18:$BS$290,45,FALSE)</f>
        <v>2.2879999999999998</v>
      </c>
      <c r="O172" s="22">
        <f>VLOOKUP($B172,ESTIMATES!$C$18:$BS$290,46,FALSE)</f>
        <v>2.258</v>
      </c>
      <c r="P172" s="22">
        <f>VLOOKUP($B172,ESTIMATES!$C$18:$BS$290,47,FALSE)</f>
        <v>2.2360000000000002</v>
      </c>
      <c r="Q172" s="22">
        <f>VLOOKUP($B172,ESTIMATES!$C$18:$BS$290,48,FALSE)</f>
        <v>2.2050000000000001</v>
      </c>
      <c r="R172" s="22">
        <f>VLOOKUP($B172,ESTIMATES!$C$18:$BS$290,49,FALSE)</f>
        <v>2.165</v>
      </c>
      <c r="S172" s="22">
        <f>VLOOKUP($B172,ESTIMATES!$C$18:$BS$290,50,FALSE)</f>
        <v>2.1240000000000001</v>
      </c>
      <c r="T172" s="22">
        <f>VLOOKUP($B172,ESTIMATES!$C$18:$BS$290,51,FALSE)</f>
        <v>2.0670000000000002</v>
      </c>
      <c r="U172" s="22">
        <f>VLOOKUP($B172,ESTIMATES!$C$18:$BS$290,52,FALSE)</f>
        <v>2.0110000000000001</v>
      </c>
      <c r="V172" s="22">
        <f>VLOOKUP($B172,ESTIMATES!$C$18:$BS$290,53,FALSE)</f>
        <v>1.956</v>
      </c>
      <c r="W172" s="22">
        <f>VLOOKUP($B172,ESTIMATES!$C$18:$BS$290,54,FALSE)</f>
        <v>1.899</v>
      </c>
      <c r="X172" s="22">
        <f>VLOOKUP($B172,ESTIMATES!$C$18:$BS$290,55,FALSE)</f>
        <v>1.8540000000000001</v>
      </c>
      <c r="Y172" s="22">
        <f>VLOOKUP($B172,ESTIMATES!$C$18:$BS$290,56,FALSE)</f>
        <v>1.7889999999999999</v>
      </c>
      <c r="Z172" s="22">
        <f>VLOOKUP($B172,ESTIMATES!$C$18:$BS$290,57,FALSE)</f>
        <v>1.7549999999999999</v>
      </c>
      <c r="AA172" s="22">
        <f>VLOOKUP($B172,ESTIMATES!$C$18:$BS$290,58,FALSE)</f>
        <v>1.7150000000000001</v>
      </c>
      <c r="AB172" s="22">
        <f>VLOOKUP($B172,ESTIMATES!$C$18:$BS$290,59,FALSE)</f>
        <v>1.6830000000000001</v>
      </c>
      <c r="AC172" s="22">
        <f>VLOOKUP($B172,ESTIMATES!$C$18:$BS$290,60,FALSE)</f>
        <v>1.6619999999999999</v>
      </c>
      <c r="AD172" s="22">
        <f>VLOOKUP($B172,ESTIMATES!$C$18:$BS$290,61,FALSE)</f>
        <v>1.651</v>
      </c>
      <c r="AE172" s="22">
        <f>VLOOKUP($B172,ESTIMATES!$C$18:$BS$290,62,FALSE)</f>
        <v>1.639</v>
      </c>
      <c r="AF172" s="22">
        <f>VLOOKUP($B172,ESTIMATES!$C$18:$BS$290,63,FALSE)</f>
        <v>1.6359999999999999</v>
      </c>
      <c r="AG172" s="22">
        <f>VLOOKUP($B172,ESTIMATES!$C$18:$BS$290,64,FALSE)</f>
        <v>1.63</v>
      </c>
      <c r="AH172" s="22">
        <f>VLOOKUP($B172,ESTIMATES!$C$18:$BS$290,65,FALSE)</f>
        <v>1.63</v>
      </c>
      <c r="AI172" s="22">
        <f>VLOOKUP($B172,ESTIMATES!$C$18:$BS$290,66,FALSE)</f>
        <v>1.623</v>
      </c>
      <c r="AJ172" s="22">
        <f>VLOOKUP($B172,ESTIMATES!$C$18:$BS$290,67,FALSE)</f>
        <v>1.623</v>
      </c>
      <c r="AK172" s="22">
        <f>VLOOKUP($B172,ESTIMATES!$C$18:$BS$290,68,FALSE)</f>
        <v>1.6160000000000001</v>
      </c>
      <c r="AL172" s="22">
        <f>VLOOKUP($B172,ESTIMATES!$C$18:$BS$290,69,FALSE)</f>
        <v>1.629</v>
      </c>
      <c r="AM172">
        <f>VLOOKUP($B172,'MEDIUM VARIANT'!$C$18:$AE$290,5,FALSE)</f>
        <v>1.6240000000000001</v>
      </c>
      <c r="AN172">
        <f>VLOOKUP($B172,'MEDIUM VARIANT'!$C$18:$AE$290,6,FALSE)</f>
        <v>1.6180000000000001</v>
      </c>
      <c r="AO172">
        <f>VLOOKUP($B172,'MEDIUM VARIANT'!$C$18:$AE$290,7,FALSE)</f>
        <v>1.6240000000000001</v>
      </c>
      <c r="AP172">
        <f>VLOOKUP($B172,'MEDIUM VARIANT'!$C$18:$AE$290,8,FALSE)</f>
        <v>1.6279999999999999</v>
      </c>
      <c r="AQ172">
        <f>VLOOKUP($B172,'MEDIUM VARIANT'!$C$18:$AE$290,9,FALSE)</f>
        <v>1.6319999999999999</v>
      </c>
      <c r="AR172">
        <f>VLOOKUP($B172,'MEDIUM VARIANT'!$C$18:$AE$290,10,FALSE)</f>
        <v>1.6259999999999999</v>
      </c>
      <c r="AS172">
        <f>VLOOKUP($B172,'MEDIUM VARIANT'!$C$18:$AE$290,11,FALSE)</f>
        <v>1.6339999999999999</v>
      </c>
      <c r="AT172">
        <f>VLOOKUP($B172,'MEDIUM VARIANT'!$C$18:$AE$290,12,FALSE)</f>
        <v>1.635</v>
      </c>
      <c r="AU172">
        <f>VLOOKUP($B172,'MEDIUM VARIANT'!$C$18:$AE$290,13,FALSE)</f>
        <v>1.637</v>
      </c>
      <c r="AV172">
        <f>VLOOKUP($B172,'MEDIUM VARIANT'!$C$18:$AE$290,14,FALSE)</f>
        <v>1.637</v>
      </c>
      <c r="AW172">
        <f>VLOOKUP($B172,'MEDIUM VARIANT'!$C$18:$AE$290,15,FALSE)</f>
        <v>1.641</v>
      </c>
      <c r="AX172">
        <f>VLOOKUP($B172,'MEDIUM VARIANT'!$C$18:$AE$290,16,FALSE)</f>
        <v>1.647</v>
      </c>
      <c r="AY172">
        <f>VLOOKUP($B172,'MEDIUM VARIANT'!$C$18:$AE$290,17,FALSE)</f>
        <v>1.659</v>
      </c>
      <c r="AZ172">
        <f>VLOOKUP($B172,'MEDIUM VARIANT'!$C$18:$AE$290,18,FALSE)</f>
        <v>1.6639999999999999</v>
      </c>
      <c r="BA172">
        <f>VLOOKUP($B172,'MEDIUM VARIANT'!$C$18:$AE$290,19,FALSE)</f>
        <v>1.6739999999999999</v>
      </c>
      <c r="BB172">
        <f>VLOOKUP($B172,'MEDIUM VARIANT'!$C$18:$AE$290,20,FALSE)</f>
        <v>1.6819999999999999</v>
      </c>
      <c r="BC172">
        <f>VLOOKUP($B172,'MEDIUM VARIANT'!$C$18:$AE$290,21,FALSE)</f>
        <v>1.6879999999999999</v>
      </c>
      <c r="BD172">
        <f>VLOOKUP($B172,'MEDIUM VARIANT'!$C$18:$AE$290,22,FALSE)</f>
        <v>1.696</v>
      </c>
      <c r="BE172">
        <f>VLOOKUP($B172,'MEDIUM VARIANT'!$C$18:$AE$290,23,FALSE)</f>
        <v>1.7010000000000001</v>
      </c>
      <c r="BF172">
        <f>VLOOKUP($B172,'MEDIUM VARIANT'!$C$18:$AE$290,24,FALSE)</f>
        <v>1.708</v>
      </c>
      <c r="BG172">
        <f>VLOOKUP($B172,'MEDIUM VARIANT'!$C$18:$AE$290,25,FALSE)</f>
        <v>1.716</v>
      </c>
      <c r="BH172">
        <f>VLOOKUP($B172,'MEDIUM VARIANT'!$C$18:$AE$290,26,FALSE)</f>
        <v>1.7250000000000001</v>
      </c>
      <c r="BI172">
        <f>VLOOKUP($B172,'MEDIUM VARIANT'!$C$18:$AE$290,27,FALSE)</f>
        <v>1.732</v>
      </c>
      <c r="BJ172">
        <f>VLOOKUP($B172,'MEDIUM VARIANT'!$C$18:$AE$290,28,FALSE)</f>
        <v>1.7330000000000001</v>
      </c>
      <c r="BK172">
        <f>VLOOKUP($B172,'MEDIUM VARIANT'!$C$18:$AE$290,29,FALSE)</f>
        <v>1.738</v>
      </c>
      <c r="BL172">
        <f>VLOOKUP($B172,'MEDIUM VARIANT'!$C$18:$AE$290,29,FALSE)</f>
        <v>1.738</v>
      </c>
      <c r="BM172">
        <f>VLOOKUP($B172,'MEDIUM VARIANT'!$C$18:$AE$290,29,FALSE)</f>
        <v>1.738</v>
      </c>
      <c r="BN172">
        <f>VLOOKUP($B172,'MEDIUM VARIANT'!$C$18:$AE$290,29,FALSE)</f>
        <v>1.738</v>
      </c>
      <c r="BO172">
        <f>VLOOKUP($B172,'MEDIUM VARIANT'!$C$18:$AE$290,29,FALSE)</f>
        <v>1.738</v>
      </c>
      <c r="BP172">
        <f>VLOOKUP($B172,'MEDIUM VARIANT'!$C$18:$AE$290,29,FALSE)</f>
        <v>1.738</v>
      </c>
      <c r="BQ172">
        <f>VLOOKUP($B172,'MEDIUM VARIANT'!$C$18:$AE$290,29,FALSE)</f>
        <v>1.738</v>
      </c>
      <c r="BR172">
        <f>VLOOKUP($B172,'MEDIUM VARIANT'!$C$18:$AE$290,29,FALSE)</f>
        <v>1.738</v>
      </c>
      <c r="BS172">
        <f>VLOOKUP($B172,'MEDIUM VARIANT'!$C$18:$AE$290,29,FALSE)</f>
        <v>1.738</v>
      </c>
      <c r="BT172">
        <f>VLOOKUP($B172,'MEDIUM VARIANT'!$C$18:$AE$290,29,FALSE)</f>
        <v>1.738</v>
      </c>
      <c r="BU172">
        <f>VLOOKUP($B172,'MEDIUM VARIANT'!$C$18:$AE$290,29,FALSE)</f>
        <v>1.738</v>
      </c>
    </row>
    <row r="173" spans="1:73" ht="12" hidden="1" x14ac:dyDescent="0.25">
      <c r="A173" t="str">
        <f>VLOOKUP(B173,Codes_ISO!A$2:C$270,3,FALSE)</f>
        <v/>
      </c>
      <c r="B173" s="4" t="s">
        <v>108</v>
      </c>
      <c r="C173" s="22">
        <f>VLOOKUP($B173,ESTIMATES!$C$18:$BS$290,34,FALSE)</f>
        <v>107702.682</v>
      </c>
      <c r="D173" s="22">
        <f>VLOOKUP($B173,ESTIMATES!$C$18:$BS$290,35,FALSE)</f>
        <v>110752.908</v>
      </c>
      <c r="E173" s="22">
        <f>VLOOKUP($B173,ESTIMATES!$C$18:$BS$290,36,FALSE)</f>
        <v>113916.806</v>
      </c>
      <c r="F173" s="22">
        <f>VLOOKUP($B173,ESTIMATES!$C$18:$BS$290,37,FALSE)</f>
        <v>117177.05499999999</v>
      </c>
      <c r="G173" s="22">
        <f>VLOOKUP($B173,ESTIMATES!$C$18:$BS$290,38,FALSE)</f>
        <v>120510.397</v>
      </c>
      <c r="H173" s="22">
        <f>VLOOKUP($B173,ESTIMATES!$C$18:$BS$290,39,FALSE)</f>
        <v>123896.531</v>
      </c>
      <c r="I173" s="22">
        <f>VLOOKUP($B173,ESTIMATES!$C$18:$BS$290,40,FALSE)</f>
        <v>127323.034</v>
      </c>
      <c r="J173" s="22">
        <f>VLOOKUP($B173,ESTIMATES!$C$18:$BS$290,41,FALSE)</f>
        <v>130781.874</v>
      </c>
      <c r="K173" s="22">
        <f>VLOOKUP($B173,ESTIMATES!$C$18:$BS$290,42,FALSE)</f>
        <v>134261.53</v>
      </c>
      <c r="L173" s="22">
        <f>VLOOKUP($B173,ESTIMATES!$C$18:$BS$290,43,FALSE)</f>
        <v>137750.97099999999</v>
      </c>
      <c r="M173" s="22">
        <f>VLOOKUP($B173,ESTIMATES!$C$18:$BS$290,44,FALSE)</f>
        <v>141238.024</v>
      </c>
      <c r="N173" s="22">
        <f>VLOOKUP($B173,ESTIMATES!$C$18:$BS$290,45,FALSE)</f>
        <v>144723.56599999999</v>
      </c>
      <c r="O173" s="22">
        <f>VLOOKUP($B173,ESTIMATES!$C$18:$BS$290,46,FALSE)</f>
        <v>148195.55600000001</v>
      </c>
      <c r="P173" s="22">
        <f>VLOOKUP($B173,ESTIMATES!$C$18:$BS$290,47,FALSE)</f>
        <v>151614.72</v>
      </c>
      <c r="Q173" s="22">
        <f>VLOOKUP($B173,ESTIMATES!$C$18:$BS$290,48,FALSE)</f>
        <v>154931.78700000001</v>
      </c>
      <c r="R173" s="22">
        <f>VLOOKUP($B173,ESTIMATES!$C$18:$BS$290,49,FALSE)</f>
        <v>158115.30900000001</v>
      </c>
      <c r="S173" s="22">
        <f>VLOOKUP($B173,ESTIMATES!$C$18:$BS$290,50,FALSE)</f>
        <v>161147.693</v>
      </c>
      <c r="T173" s="22">
        <f>VLOOKUP($B173,ESTIMATES!$C$18:$BS$290,51,FALSE)</f>
        <v>164048.56899999999</v>
      </c>
      <c r="U173" s="22">
        <f>VLOOKUP($B173,ESTIMATES!$C$18:$BS$290,52,FALSE)</f>
        <v>166870.573</v>
      </c>
      <c r="V173" s="22">
        <f>VLOOKUP($B173,ESTIMATES!$C$18:$BS$290,53,FALSE)</f>
        <v>169688.53400000001</v>
      </c>
      <c r="W173" s="22">
        <f>VLOOKUP($B173,ESTIMATES!$C$18:$BS$290,54,FALSE)</f>
        <v>172558.87</v>
      </c>
      <c r="X173" s="22">
        <f>VLOOKUP($B173,ESTIMATES!$C$18:$BS$290,55,FALSE)</f>
        <v>175508.848</v>
      </c>
      <c r="Y173" s="22">
        <f>VLOOKUP($B173,ESTIMATES!$C$18:$BS$290,56,FALSE)</f>
        <v>178532.16500000001</v>
      </c>
      <c r="Z173" s="22">
        <f>VLOOKUP($B173,ESTIMATES!$C$18:$BS$290,57,FALSE)</f>
        <v>181612.13399999999</v>
      </c>
      <c r="AA173" s="22">
        <f>VLOOKUP($B173,ESTIMATES!$C$18:$BS$290,58,FALSE)</f>
        <v>184717.77799999999</v>
      </c>
      <c r="AB173" s="22">
        <f>VLOOKUP($B173,ESTIMATES!$C$18:$BS$290,59,FALSE)</f>
        <v>187832.255</v>
      </c>
      <c r="AC173" s="22">
        <f>VLOOKUP($B173,ESTIMATES!$C$18:$BS$290,60,FALSE)</f>
        <v>190943.29399999999</v>
      </c>
      <c r="AD173" s="22">
        <f>VLOOKUP($B173,ESTIMATES!$C$18:$BS$290,61,FALSE)</f>
        <v>194076.39199999999</v>
      </c>
      <c r="AE173" s="22">
        <f>VLOOKUP($B173,ESTIMATES!$C$18:$BS$290,62,FALSE)</f>
        <v>197295.99400000001</v>
      </c>
      <c r="AF173" s="22">
        <f>VLOOKUP($B173,ESTIMATES!$C$18:$BS$290,63,FALSE)</f>
        <v>200688.22899999999</v>
      </c>
      <c r="AG173" s="22">
        <f>VLOOKUP($B173,ESTIMATES!$C$18:$BS$290,64,FALSE)</f>
        <v>204310.19</v>
      </c>
      <c r="AH173" s="22">
        <f>VLOOKUP($B173,ESTIMATES!$C$18:$BS$290,65,FALSE)</f>
        <v>208185.87299999999</v>
      </c>
      <c r="AI173" s="22">
        <f>VLOOKUP($B173,ESTIMATES!$C$18:$BS$290,66,FALSE)</f>
        <v>212283.783</v>
      </c>
      <c r="AJ173" s="22">
        <f>VLOOKUP($B173,ESTIMATES!$C$18:$BS$290,67,FALSE)</f>
        <v>216536.065</v>
      </c>
      <c r="AK173" s="22">
        <f>VLOOKUP($B173,ESTIMATES!$C$18:$BS$290,68,FALSE)</f>
        <v>220844.88099999999</v>
      </c>
      <c r="AL173" s="22">
        <f>VLOOKUP($B173,ESTIMATES!$C$18:$BS$290,69,FALSE)</f>
        <v>225135.65700000001</v>
      </c>
      <c r="AM173">
        <f>VLOOKUP($B173,'MEDIUM VARIANT'!$C$18:$AE$290,5,FALSE)</f>
        <v>229385.603</v>
      </c>
      <c r="AN173">
        <f>VLOOKUP($B173,'MEDIUM VARIANT'!$C$18:$AE$290,6,FALSE)</f>
        <v>233603.57399999999</v>
      </c>
      <c r="AO173">
        <f>VLOOKUP($B173,'MEDIUM VARIANT'!$C$18:$AE$290,7,FALSE)</f>
        <v>237784.677</v>
      </c>
      <c r="AP173">
        <f>VLOOKUP($B173,'MEDIUM VARIANT'!$C$18:$AE$290,8,FALSE)</f>
        <v>241932.52299999999</v>
      </c>
      <c r="AQ173">
        <f>VLOOKUP($B173,'MEDIUM VARIANT'!$C$18:$AE$290,9,FALSE)</f>
        <v>246049.30799999999</v>
      </c>
      <c r="AR173">
        <f>VLOOKUP($B173,'MEDIUM VARIANT'!$C$18:$AE$290,10,FALSE)</f>
        <v>250127.46400000001</v>
      </c>
      <c r="AS173">
        <f>VLOOKUP($B173,'MEDIUM VARIANT'!$C$18:$AE$290,11,FALSE)</f>
        <v>254158.69500000001</v>
      </c>
      <c r="AT173">
        <f>VLOOKUP($B173,'MEDIUM VARIANT'!$C$18:$AE$290,12,FALSE)</f>
        <v>258145.742</v>
      </c>
      <c r="AU173">
        <f>VLOOKUP($B173,'MEDIUM VARIANT'!$C$18:$AE$290,13,FALSE)</f>
        <v>262094.47700000001</v>
      </c>
      <c r="AV173">
        <f>VLOOKUP($B173,'MEDIUM VARIANT'!$C$18:$AE$290,14,FALSE)</f>
        <v>266010.34899999999</v>
      </c>
      <c r="AW173">
        <f>VLOOKUP($B173,'MEDIUM VARIANT'!$C$18:$AE$290,15,FALSE)</f>
        <v>269893.397</v>
      </c>
      <c r="AX173">
        <f>VLOOKUP($B173,'MEDIUM VARIANT'!$C$18:$AE$290,16,FALSE)</f>
        <v>273744.81199999998</v>
      </c>
      <c r="AY173">
        <f>VLOOKUP($B173,'MEDIUM VARIANT'!$C$18:$AE$290,17,FALSE)</f>
        <v>277573.39600000001</v>
      </c>
      <c r="AZ173">
        <f>VLOOKUP($B173,'MEDIUM VARIANT'!$C$18:$AE$290,18,FALSE)</f>
        <v>281390.32799999998</v>
      </c>
      <c r="BA173">
        <f>VLOOKUP($B173,'MEDIUM VARIANT'!$C$18:$AE$290,19,FALSE)</f>
        <v>285204.35399999999</v>
      </c>
      <c r="BB173">
        <f>VLOOKUP($B173,'MEDIUM VARIANT'!$C$18:$AE$290,20,FALSE)</f>
        <v>289017.94500000001</v>
      </c>
      <c r="BC173">
        <f>VLOOKUP($B173,'MEDIUM VARIANT'!$C$18:$AE$290,21,FALSE)</f>
        <v>292831.41100000002</v>
      </c>
      <c r="BD173">
        <f>VLOOKUP($B173,'MEDIUM VARIANT'!$C$18:$AE$290,22,FALSE)</f>
        <v>296648.42200000002</v>
      </c>
      <c r="BE173">
        <f>VLOOKUP($B173,'MEDIUM VARIANT'!$C$18:$AE$290,23,FALSE)</f>
        <v>300472.48100000003</v>
      </c>
      <c r="BF173">
        <f>VLOOKUP($B173,'MEDIUM VARIANT'!$C$18:$AE$290,24,FALSE)</f>
        <v>304305.18199999997</v>
      </c>
      <c r="BG173">
        <f>VLOOKUP($B173,'MEDIUM VARIANT'!$C$18:$AE$290,25,FALSE)</f>
        <v>308147.63099999999</v>
      </c>
      <c r="BH173">
        <f>VLOOKUP($B173,'MEDIUM VARIANT'!$C$18:$AE$290,26,FALSE)</f>
        <v>311997.30200000003</v>
      </c>
      <c r="BI173">
        <f>VLOOKUP($B173,'MEDIUM VARIANT'!$C$18:$AE$290,27,FALSE)</f>
        <v>315847.2</v>
      </c>
      <c r="BJ173">
        <f>VLOOKUP($B173,'MEDIUM VARIANT'!$C$18:$AE$290,28,FALSE)</f>
        <v>319687.65899999999</v>
      </c>
      <c r="BK173">
        <f>VLOOKUP($B173,'MEDIUM VARIANT'!$C$18:$AE$290,29,FALSE)</f>
        <v>323510.54700000002</v>
      </c>
      <c r="BL173">
        <f>VLOOKUP($B173,'MEDIUM VARIANT'!$C$18:$AE$290,29,FALSE)</f>
        <v>323510.54700000002</v>
      </c>
      <c r="BM173">
        <f>VLOOKUP($B173,'MEDIUM VARIANT'!$C$18:$AE$290,29,FALSE)</f>
        <v>323510.54700000002</v>
      </c>
      <c r="BN173">
        <f>VLOOKUP($B173,'MEDIUM VARIANT'!$C$18:$AE$290,29,FALSE)</f>
        <v>323510.54700000002</v>
      </c>
      <c r="BO173">
        <f>VLOOKUP($B173,'MEDIUM VARIANT'!$C$18:$AE$290,29,FALSE)</f>
        <v>323510.54700000002</v>
      </c>
      <c r="BP173">
        <f>VLOOKUP($B173,'MEDIUM VARIANT'!$C$18:$AE$290,29,FALSE)</f>
        <v>323510.54700000002</v>
      </c>
      <c r="BQ173">
        <f>VLOOKUP($B173,'MEDIUM VARIANT'!$C$18:$AE$290,29,FALSE)</f>
        <v>323510.54700000002</v>
      </c>
      <c r="BR173">
        <f>VLOOKUP($B173,'MEDIUM VARIANT'!$C$18:$AE$290,29,FALSE)</f>
        <v>323510.54700000002</v>
      </c>
      <c r="BS173">
        <f>VLOOKUP($B173,'MEDIUM VARIANT'!$C$18:$AE$290,29,FALSE)</f>
        <v>323510.54700000002</v>
      </c>
      <c r="BT173">
        <f>VLOOKUP($B173,'MEDIUM VARIANT'!$C$18:$AE$290,29,FALSE)</f>
        <v>323510.54700000002</v>
      </c>
      <c r="BU173">
        <f>VLOOKUP($B173,'MEDIUM VARIANT'!$C$18:$AE$290,29,FALSE)</f>
        <v>323510.54700000002</v>
      </c>
    </row>
    <row r="174" spans="1:73" ht="12" hidden="1" x14ac:dyDescent="0.25">
      <c r="A174" t="str">
        <f>VLOOKUP(B174,Codes_ISO!A$2:C$270,3,FALSE)</f>
        <v/>
      </c>
      <c r="B174" s="1" t="s">
        <v>337</v>
      </c>
      <c r="C174" s="22">
        <f>VLOOKUP($B174,ESTIMATES!$C$18:$BS$290,34,FALSE)</f>
        <v>254413.64600000001</v>
      </c>
      <c r="D174" s="22">
        <f>VLOOKUP($B174,ESTIMATES!$C$18:$BS$290,35,FALSE)</f>
        <v>256844.07699999999</v>
      </c>
      <c r="E174" s="22">
        <f>VLOOKUP($B174,ESTIMATES!$C$18:$BS$290,36,FALSE)</f>
        <v>259288.52600000001</v>
      </c>
      <c r="F174" s="22">
        <f>VLOOKUP($B174,ESTIMATES!$C$18:$BS$290,37,FALSE)</f>
        <v>261756.859</v>
      </c>
      <c r="G174" s="22">
        <f>VLOOKUP($B174,ESTIMATES!$C$18:$BS$290,38,FALSE)</f>
        <v>264262.66899999999</v>
      </c>
      <c r="H174" s="22">
        <f>VLOOKUP($B174,ESTIMATES!$C$18:$BS$290,39,FALSE)</f>
        <v>266816.288</v>
      </c>
      <c r="I174" s="22">
        <f>VLOOKUP($B174,ESTIMATES!$C$18:$BS$290,40,FALSE)</f>
        <v>269426.27600000001</v>
      </c>
      <c r="J174" s="22">
        <f>VLOOKUP($B174,ESTIMATES!$C$18:$BS$290,41,FALSE)</f>
        <v>272092.91399999999</v>
      </c>
      <c r="K174" s="22">
        <f>VLOOKUP($B174,ESTIMATES!$C$18:$BS$290,42,FALSE)</f>
        <v>274808.65399999998</v>
      </c>
      <c r="L174" s="22">
        <f>VLOOKUP($B174,ESTIMATES!$C$18:$BS$290,43,FALSE)</f>
        <v>277561.43699999998</v>
      </c>
      <c r="M174" s="22">
        <f>VLOOKUP($B174,ESTIMATES!$C$18:$BS$290,44,FALSE)</f>
        <v>280345.44</v>
      </c>
      <c r="N174" s="22">
        <f>VLOOKUP($B174,ESTIMATES!$C$18:$BS$290,45,FALSE)</f>
        <v>283142.82</v>
      </c>
      <c r="O174" s="22">
        <f>VLOOKUP($B174,ESTIMATES!$C$18:$BS$290,46,FALSE)</f>
        <v>285962.467</v>
      </c>
      <c r="P174" s="22">
        <f>VLOOKUP($B174,ESTIMATES!$C$18:$BS$290,47,FALSE)</f>
        <v>288855.67499999999</v>
      </c>
      <c r="Q174" s="22">
        <f>VLOOKUP($B174,ESTIMATES!$C$18:$BS$290,48,FALSE)</f>
        <v>291892.25699999998</v>
      </c>
      <c r="R174" s="22">
        <f>VLOOKUP($B174,ESTIMATES!$C$18:$BS$290,49,FALSE)</f>
        <v>295113.73300000001</v>
      </c>
      <c r="S174" s="22">
        <f>VLOOKUP($B174,ESTIMATES!$C$18:$BS$290,50,FALSE)</f>
        <v>298550.67499999999</v>
      </c>
      <c r="T174" s="22">
        <f>VLOOKUP($B174,ESTIMATES!$C$18:$BS$290,51,FALSE)</f>
        <v>302165.13199999998</v>
      </c>
      <c r="U174" s="22">
        <f>VLOOKUP($B174,ESTIMATES!$C$18:$BS$290,52,FALSE)</f>
        <v>305846.48100000003</v>
      </c>
      <c r="V174" s="22">
        <f>VLOOKUP($B174,ESTIMATES!$C$18:$BS$290,53,FALSE)</f>
        <v>309442.255</v>
      </c>
      <c r="W174" s="22">
        <f>VLOOKUP($B174,ESTIMATES!$C$18:$BS$290,54,FALSE)</f>
        <v>312845.02600000001</v>
      </c>
      <c r="X174" s="22">
        <f>VLOOKUP($B174,ESTIMATES!$C$18:$BS$290,55,FALSE)</f>
        <v>316004.04100000003</v>
      </c>
      <c r="Y174" s="22">
        <f>VLOOKUP($B174,ESTIMATES!$C$18:$BS$290,56,FALSE)</f>
        <v>318955.12599999999</v>
      </c>
      <c r="Z174" s="22">
        <f>VLOOKUP($B174,ESTIMATES!$C$18:$BS$290,57,FALSE)</f>
        <v>321783.26299999998</v>
      </c>
      <c r="AA174" s="22">
        <f>VLOOKUP($B174,ESTIMATES!$C$18:$BS$290,58,FALSE)</f>
        <v>324616.92599999998</v>
      </c>
      <c r="AB174" s="22">
        <f>VLOOKUP($B174,ESTIMATES!$C$18:$BS$290,59,FALSE)</f>
        <v>327545.82299999997</v>
      </c>
      <c r="AC174" s="22">
        <f>VLOOKUP($B174,ESTIMATES!$C$18:$BS$290,60,FALSE)</f>
        <v>330601.13299999997</v>
      </c>
      <c r="AD174" s="22">
        <f>VLOOKUP($B174,ESTIMATES!$C$18:$BS$290,61,FALSE)</f>
        <v>333743.18699999998</v>
      </c>
      <c r="AE174" s="22">
        <f>VLOOKUP($B174,ESTIMATES!$C$18:$BS$290,62,FALSE)</f>
        <v>336906.35</v>
      </c>
      <c r="AF174" s="22">
        <f>VLOOKUP($B174,ESTIMATES!$C$18:$BS$290,63,FALSE)</f>
        <v>339993.50099999999</v>
      </c>
      <c r="AG174" s="22">
        <f>VLOOKUP($B174,ESTIMATES!$C$18:$BS$290,64,FALSE)</f>
        <v>342936.92700000003</v>
      </c>
      <c r="AH174" s="22">
        <f>VLOOKUP($B174,ESTIMATES!$C$18:$BS$290,65,FALSE)</f>
        <v>345716.402</v>
      </c>
      <c r="AI174" s="22">
        <f>VLOOKUP($B174,ESTIMATES!$C$18:$BS$290,66,FALSE)</f>
        <v>348362.05300000001</v>
      </c>
      <c r="AJ174" s="22">
        <f>VLOOKUP($B174,ESTIMATES!$C$18:$BS$290,67,FALSE)</f>
        <v>350917.62900000002</v>
      </c>
      <c r="AK174" s="22">
        <f>VLOOKUP($B174,ESTIMATES!$C$18:$BS$290,68,FALSE)</f>
        <v>353448.54800000001</v>
      </c>
      <c r="AL174" s="22">
        <f>VLOOKUP($B174,ESTIMATES!$C$18:$BS$290,69,FALSE)</f>
        <v>356003.54100000003</v>
      </c>
      <c r="AM174">
        <f>VLOOKUP($B174,'MEDIUM VARIANT'!$C$18:$AE$290,5,FALSE)</f>
        <v>358593.81</v>
      </c>
      <c r="AN174">
        <f>VLOOKUP($B174,'MEDIUM VARIANT'!$C$18:$AE$290,6,FALSE)</f>
        <v>361207.81099999999</v>
      </c>
      <c r="AO174">
        <f>VLOOKUP($B174,'MEDIUM VARIANT'!$C$18:$AE$290,7,FALSE)</f>
        <v>363844.49</v>
      </c>
      <c r="AP174">
        <f>VLOOKUP($B174,'MEDIUM VARIANT'!$C$18:$AE$290,8,FALSE)</f>
        <v>366496.80200000003</v>
      </c>
      <c r="AQ174">
        <f>VLOOKUP($B174,'MEDIUM VARIANT'!$C$18:$AE$290,9,FALSE)</f>
        <v>369158.55699999997</v>
      </c>
      <c r="AR174">
        <f>VLOOKUP($B174,'MEDIUM VARIANT'!$C$18:$AE$290,10,FALSE)</f>
        <v>371831.16700000002</v>
      </c>
      <c r="AS174">
        <f>VLOOKUP($B174,'MEDIUM VARIANT'!$C$18:$AE$290,11,FALSE)</f>
        <v>374515.78899999999</v>
      </c>
      <c r="AT174">
        <f>VLOOKUP($B174,'MEDIUM VARIANT'!$C$18:$AE$290,12,FALSE)</f>
        <v>377204.51400000002</v>
      </c>
      <c r="AU174">
        <f>VLOOKUP($B174,'MEDIUM VARIANT'!$C$18:$AE$290,13,FALSE)</f>
        <v>379886.62599999999</v>
      </c>
      <c r="AV174">
        <f>VLOOKUP($B174,'MEDIUM VARIANT'!$C$18:$AE$290,14,FALSE)</f>
        <v>382552.71299999999</v>
      </c>
      <c r="AW174">
        <f>VLOOKUP($B174,'MEDIUM VARIANT'!$C$18:$AE$290,15,FALSE)</f>
        <v>385199.16800000001</v>
      </c>
      <c r="AX174">
        <f>VLOOKUP($B174,'MEDIUM VARIANT'!$C$18:$AE$290,16,FALSE)</f>
        <v>387822.37099999998</v>
      </c>
      <c r="AY174">
        <f>VLOOKUP($B174,'MEDIUM VARIANT'!$C$18:$AE$290,17,FALSE)</f>
        <v>390412.65500000003</v>
      </c>
      <c r="AZ174">
        <f>VLOOKUP($B174,'MEDIUM VARIANT'!$C$18:$AE$290,18,FALSE)</f>
        <v>392958.962</v>
      </c>
      <c r="BA174">
        <f>VLOOKUP($B174,'MEDIUM VARIANT'!$C$18:$AE$290,19,FALSE)</f>
        <v>395452.58500000002</v>
      </c>
      <c r="BB174">
        <f>VLOOKUP($B174,'MEDIUM VARIANT'!$C$18:$AE$290,20,FALSE)</f>
        <v>397888.967</v>
      </c>
      <c r="BC174">
        <f>VLOOKUP($B174,'MEDIUM VARIANT'!$C$18:$AE$290,21,FALSE)</f>
        <v>400266.74900000001</v>
      </c>
      <c r="BD174">
        <f>VLOOKUP($B174,'MEDIUM VARIANT'!$C$18:$AE$290,22,FALSE)</f>
        <v>402584.87199999997</v>
      </c>
      <c r="BE174">
        <f>VLOOKUP($B174,'MEDIUM VARIANT'!$C$18:$AE$290,23,FALSE)</f>
        <v>404843.81800000003</v>
      </c>
      <c r="BF174">
        <f>VLOOKUP($B174,'MEDIUM VARIANT'!$C$18:$AE$290,24,FALSE)</f>
        <v>407044.28200000001</v>
      </c>
      <c r="BG174">
        <f>VLOOKUP($B174,'MEDIUM VARIANT'!$C$18:$AE$290,25,FALSE)</f>
        <v>409186.17499999999</v>
      </c>
      <c r="BH174">
        <f>VLOOKUP($B174,'MEDIUM VARIANT'!$C$18:$AE$290,26,FALSE)</f>
        <v>411269.70400000003</v>
      </c>
      <c r="BI174">
        <f>VLOOKUP($B174,'MEDIUM VARIANT'!$C$18:$AE$290,27,FALSE)</f>
        <v>413296.82799999998</v>
      </c>
      <c r="BJ174">
        <f>VLOOKUP($B174,'MEDIUM VARIANT'!$C$18:$AE$290,28,FALSE)</f>
        <v>415270.35800000001</v>
      </c>
      <c r="BK174">
        <f>VLOOKUP($B174,'MEDIUM VARIANT'!$C$18:$AE$290,29,FALSE)</f>
        <v>417193.46100000001</v>
      </c>
      <c r="BL174">
        <f>VLOOKUP($B174,'MEDIUM VARIANT'!$C$18:$AE$290,29,FALSE)</f>
        <v>417193.46100000001</v>
      </c>
      <c r="BM174">
        <f>VLOOKUP($B174,'MEDIUM VARIANT'!$C$18:$AE$290,29,FALSE)</f>
        <v>417193.46100000001</v>
      </c>
      <c r="BN174">
        <f>VLOOKUP($B174,'MEDIUM VARIANT'!$C$18:$AE$290,29,FALSE)</f>
        <v>417193.46100000001</v>
      </c>
      <c r="BO174">
        <f>VLOOKUP($B174,'MEDIUM VARIANT'!$C$18:$AE$290,29,FALSE)</f>
        <v>417193.46100000001</v>
      </c>
      <c r="BP174">
        <f>VLOOKUP($B174,'MEDIUM VARIANT'!$C$18:$AE$290,29,FALSE)</f>
        <v>417193.46100000001</v>
      </c>
      <c r="BQ174">
        <f>VLOOKUP($B174,'MEDIUM VARIANT'!$C$18:$AE$290,29,FALSE)</f>
        <v>417193.46100000001</v>
      </c>
      <c r="BR174">
        <f>VLOOKUP($B174,'MEDIUM VARIANT'!$C$18:$AE$290,29,FALSE)</f>
        <v>417193.46100000001</v>
      </c>
      <c r="BS174">
        <f>VLOOKUP($B174,'MEDIUM VARIANT'!$C$18:$AE$290,29,FALSE)</f>
        <v>417193.46100000001</v>
      </c>
      <c r="BT174">
        <f>VLOOKUP($B174,'MEDIUM VARIANT'!$C$18:$AE$290,29,FALSE)</f>
        <v>417193.46100000001</v>
      </c>
      <c r="BU174">
        <f>VLOOKUP($B174,'MEDIUM VARIANT'!$C$18:$AE$290,29,FALSE)</f>
        <v>417193.46100000001</v>
      </c>
    </row>
    <row r="175" spans="1:73" ht="12" hidden="1" x14ac:dyDescent="0.25">
      <c r="A175" t="str">
        <f>VLOOKUP(B175,Codes_ISO!A$2:C$270,3,FALSE)</f>
        <v/>
      </c>
      <c r="B175" s="4" t="s">
        <v>208</v>
      </c>
      <c r="C175" s="22">
        <f>VLOOKUP($B175,ESTIMATES!$C$18:$BS$290,34,FALSE)</f>
        <v>89905.149000000005</v>
      </c>
      <c r="D175" s="22">
        <f>VLOOKUP($B175,ESTIMATES!$C$18:$BS$290,35,FALSE)</f>
        <v>90046.91</v>
      </c>
      <c r="E175" s="22">
        <f>VLOOKUP($B175,ESTIMATES!$C$18:$BS$290,36,FALSE)</f>
        <v>90186.092000000004</v>
      </c>
      <c r="F175" s="22">
        <f>VLOOKUP($B175,ESTIMATES!$C$18:$BS$290,37,FALSE)</f>
        <v>90334.956999999995</v>
      </c>
      <c r="G175" s="22">
        <f>VLOOKUP($B175,ESTIMATES!$C$18:$BS$290,38,FALSE)</f>
        <v>90508.504000000001</v>
      </c>
      <c r="H175" s="22">
        <f>VLOOKUP($B175,ESTIMATES!$C$18:$BS$290,39,FALSE)</f>
        <v>90716.513000000006</v>
      </c>
      <c r="I175" s="22">
        <f>VLOOKUP($B175,ESTIMATES!$C$18:$BS$290,40,FALSE)</f>
        <v>90966.254000000001</v>
      </c>
      <c r="J175" s="22">
        <f>VLOOKUP($B175,ESTIMATES!$C$18:$BS$290,41,FALSE)</f>
        <v>91253.1</v>
      </c>
      <c r="K175" s="22">
        <f>VLOOKUP($B175,ESTIMATES!$C$18:$BS$290,42,FALSE)</f>
        <v>91559.895999999993</v>
      </c>
      <c r="L175" s="22">
        <f>VLOOKUP($B175,ESTIMATES!$C$18:$BS$290,43,FALSE)</f>
        <v>91862.088000000003</v>
      </c>
      <c r="M175" s="22">
        <f>VLOOKUP($B175,ESTIMATES!$C$18:$BS$290,44,FALSE)</f>
        <v>92142.039000000004</v>
      </c>
      <c r="N175" s="22">
        <f>VLOOKUP($B175,ESTIMATES!$C$18:$BS$290,45,FALSE)</f>
        <v>92395.028000000006</v>
      </c>
      <c r="O175" s="22">
        <f>VLOOKUP($B175,ESTIMATES!$C$18:$BS$290,46,FALSE)</f>
        <v>92627.269</v>
      </c>
      <c r="P175" s="22">
        <f>VLOOKUP($B175,ESTIMATES!$C$18:$BS$290,47,FALSE)</f>
        <v>92845.36</v>
      </c>
      <c r="Q175" s="22">
        <f>VLOOKUP($B175,ESTIMATES!$C$18:$BS$290,48,FALSE)</f>
        <v>93060.289000000004</v>
      </c>
      <c r="R175" s="22">
        <f>VLOOKUP($B175,ESTIMATES!$C$18:$BS$290,49,FALSE)</f>
        <v>93280.873999999996</v>
      </c>
      <c r="S175" s="22">
        <f>VLOOKUP($B175,ESTIMATES!$C$18:$BS$290,50,FALSE)</f>
        <v>93512.607000000004</v>
      </c>
      <c r="T175" s="22">
        <f>VLOOKUP($B175,ESTIMATES!$C$18:$BS$290,51,FALSE)</f>
        <v>93756.133000000002</v>
      </c>
      <c r="U175" s="22">
        <f>VLOOKUP($B175,ESTIMATES!$C$18:$BS$290,52,FALSE)</f>
        <v>94010.43</v>
      </c>
      <c r="V175" s="22">
        <f>VLOOKUP($B175,ESTIMATES!$C$18:$BS$290,53,FALSE)</f>
        <v>94272.733999999997</v>
      </c>
      <c r="W175" s="22">
        <f>VLOOKUP($B175,ESTIMATES!$C$18:$BS$290,54,FALSE)</f>
        <v>94543.861000000004</v>
      </c>
      <c r="X175" s="22">
        <f>VLOOKUP($B175,ESTIMATES!$C$18:$BS$290,55,FALSE)</f>
        <v>94815.555999999997</v>
      </c>
      <c r="Y175" s="22">
        <f>VLOOKUP($B175,ESTIMATES!$C$18:$BS$290,56,FALSE)</f>
        <v>95095.975000000006</v>
      </c>
      <c r="Z175" s="22">
        <f>VLOOKUP($B175,ESTIMATES!$C$18:$BS$290,57,FALSE)</f>
        <v>95420.955000000002</v>
      </c>
      <c r="AA175" s="22">
        <f>VLOOKUP($B175,ESTIMATES!$C$18:$BS$290,58,FALSE)</f>
        <v>95837.971999999994</v>
      </c>
      <c r="AB175" s="22">
        <f>VLOOKUP($B175,ESTIMATES!$C$18:$BS$290,59,FALSE)</f>
        <v>96376.906000000003</v>
      </c>
      <c r="AC175" s="22">
        <f>VLOOKUP($B175,ESTIMATES!$C$18:$BS$290,60,FALSE)</f>
        <v>97056.005000000005</v>
      </c>
      <c r="AD175" s="22">
        <f>VLOOKUP($B175,ESTIMATES!$C$18:$BS$290,61,FALSE)</f>
        <v>97854.164000000004</v>
      </c>
      <c r="AE175" s="22">
        <f>VLOOKUP($B175,ESTIMATES!$C$18:$BS$290,62,FALSE)</f>
        <v>98713.51</v>
      </c>
      <c r="AF175" s="22">
        <f>VLOOKUP($B175,ESTIMATES!$C$18:$BS$290,63,FALSE)</f>
        <v>99552.864000000001</v>
      </c>
      <c r="AG175" s="22">
        <f>VLOOKUP($B175,ESTIMATES!$C$18:$BS$290,64,FALSE)</f>
        <v>100313.727</v>
      </c>
      <c r="AH175" s="22">
        <f>VLOOKUP($B175,ESTIMATES!$C$18:$BS$290,65,FALSE)</f>
        <v>100974.16800000001</v>
      </c>
      <c r="AI175" s="22">
        <f>VLOOKUP($B175,ESTIMATES!$C$18:$BS$290,66,FALSE)</f>
        <v>101550.511</v>
      </c>
      <c r="AJ175" s="22">
        <f>VLOOKUP($B175,ESTIMATES!$C$18:$BS$290,67,FALSE)</f>
        <v>102069.505</v>
      </c>
      <c r="AK175" s="22">
        <f>VLOOKUP($B175,ESTIMATES!$C$18:$BS$290,68,FALSE)</f>
        <v>102574.541</v>
      </c>
      <c r="AL175" s="22">
        <f>VLOOKUP($B175,ESTIMATES!$C$18:$BS$290,69,FALSE)</f>
        <v>103097.292</v>
      </c>
      <c r="AM175">
        <f>VLOOKUP($B175,'MEDIUM VARIANT'!$C$18:$AE$290,5,FALSE)</f>
        <v>103642.97100000001</v>
      </c>
      <c r="AN175">
        <f>VLOOKUP($B175,'MEDIUM VARIANT'!$C$18:$AE$290,6,FALSE)</f>
        <v>104199.62300000001</v>
      </c>
      <c r="AO175">
        <f>VLOOKUP($B175,'MEDIUM VARIANT'!$C$18:$AE$290,7,FALSE)</f>
        <v>104761.58100000001</v>
      </c>
      <c r="AP175">
        <f>VLOOKUP($B175,'MEDIUM VARIANT'!$C$18:$AE$290,8,FALSE)</f>
        <v>105318.639</v>
      </c>
      <c r="AQ175">
        <f>VLOOKUP($B175,'MEDIUM VARIANT'!$C$18:$AE$290,9,FALSE)</f>
        <v>105863.133</v>
      </c>
      <c r="AR175">
        <f>VLOOKUP($B175,'MEDIUM VARIANT'!$C$18:$AE$290,10,FALSE)</f>
        <v>106394.689</v>
      </c>
      <c r="AS175">
        <f>VLOOKUP($B175,'MEDIUM VARIANT'!$C$18:$AE$290,11,FALSE)</f>
        <v>106916.05100000001</v>
      </c>
      <c r="AT175">
        <f>VLOOKUP($B175,'MEDIUM VARIANT'!$C$18:$AE$290,12,FALSE)</f>
        <v>107426.178</v>
      </c>
      <c r="AU175">
        <f>VLOOKUP($B175,'MEDIUM VARIANT'!$C$18:$AE$290,13,FALSE)</f>
        <v>107924.18</v>
      </c>
      <c r="AV175">
        <f>VLOOKUP($B175,'MEDIUM VARIANT'!$C$18:$AE$290,14,FALSE)</f>
        <v>108409.349</v>
      </c>
      <c r="AW175">
        <f>VLOOKUP($B175,'MEDIUM VARIANT'!$C$18:$AE$290,15,FALSE)</f>
        <v>108881.31299999999</v>
      </c>
      <c r="AX175">
        <f>VLOOKUP($B175,'MEDIUM VARIANT'!$C$18:$AE$290,16,FALSE)</f>
        <v>109339.9</v>
      </c>
      <c r="AY175">
        <f>VLOOKUP($B175,'MEDIUM VARIANT'!$C$18:$AE$290,17,FALSE)</f>
        <v>109784.929</v>
      </c>
      <c r="AZ175">
        <f>VLOOKUP($B175,'MEDIUM VARIANT'!$C$18:$AE$290,18,FALSE)</f>
        <v>110216.356</v>
      </c>
      <c r="BA175">
        <f>VLOOKUP($B175,'MEDIUM VARIANT'!$C$18:$AE$290,19,FALSE)</f>
        <v>110634.534</v>
      </c>
      <c r="BB175">
        <f>VLOOKUP($B175,'MEDIUM VARIANT'!$C$18:$AE$290,20,FALSE)</f>
        <v>111039.391</v>
      </c>
      <c r="BC175">
        <f>VLOOKUP($B175,'MEDIUM VARIANT'!$C$18:$AE$290,21,FALSE)</f>
        <v>111431.71</v>
      </c>
      <c r="BD175">
        <f>VLOOKUP($B175,'MEDIUM VARIANT'!$C$18:$AE$290,22,FALSE)</f>
        <v>111813.27</v>
      </c>
      <c r="BE175">
        <f>VLOOKUP($B175,'MEDIUM VARIANT'!$C$18:$AE$290,23,FALSE)</f>
        <v>112186.397</v>
      </c>
      <c r="BF175">
        <f>VLOOKUP($B175,'MEDIUM VARIANT'!$C$18:$AE$290,24,FALSE)</f>
        <v>112553.105</v>
      </c>
      <c r="BG175">
        <f>VLOOKUP($B175,'MEDIUM VARIANT'!$C$18:$AE$290,25,FALSE)</f>
        <v>112914.04700000001</v>
      </c>
      <c r="BH175">
        <f>VLOOKUP($B175,'MEDIUM VARIANT'!$C$18:$AE$290,26,FALSE)</f>
        <v>113269.603</v>
      </c>
      <c r="BI175">
        <f>VLOOKUP($B175,'MEDIUM VARIANT'!$C$18:$AE$290,27,FALSE)</f>
        <v>113620.732</v>
      </c>
      <c r="BJ175">
        <f>VLOOKUP($B175,'MEDIUM VARIANT'!$C$18:$AE$290,28,FALSE)</f>
        <v>113968.451</v>
      </c>
      <c r="BK175">
        <f>VLOOKUP($B175,'MEDIUM VARIANT'!$C$18:$AE$290,29,FALSE)</f>
        <v>114313.45600000001</v>
      </c>
      <c r="BL175">
        <f>VLOOKUP($B175,'MEDIUM VARIANT'!$C$18:$AE$290,29,FALSE)</f>
        <v>114313.45600000001</v>
      </c>
      <c r="BM175">
        <f>VLOOKUP($B175,'MEDIUM VARIANT'!$C$18:$AE$290,29,FALSE)</f>
        <v>114313.45600000001</v>
      </c>
      <c r="BN175">
        <f>VLOOKUP($B175,'MEDIUM VARIANT'!$C$18:$AE$290,29,FALSE)</f>
        <v>114313.45600000001</v>
      </c>
      <c r="BO175">
        <f>VLOOKUP($B175,'MEDIUM VARIANT'!$C$18:$AE$290,29,FALSE)</f>
        <v>114313.45600000001</v>
      </c>
      <c r="BP175">
        <f>VLOOKUP($B175,'MEDIUM VARIANT'!$C$18:$AE$290,29,FALSE)</f>
        <v>114313.45600000001</v>
      </c>
      <c r="BQ175">
        <f>VLOOKUP($B175,'MEDIUM VARIANT'!$C$18:$AE$290,29,FALSE)</f>
        <v>114313.45600000001</v>
      </c>
      <c r="BR175">
        <f>VLOOKUP($B175,'MEDIUM VARIANT'!$C$18:$AE$290,29,FALSE)</f>
        <v>114313.45600000001</v>
      </c>
      <c r="BS175">
        <f>VLOOKUP($B175,'MEDIUM VARIANT'!$C$18:$AE$290,29,FALSE)</f>
        <v>114313.45600000001</v>
      </c>
      <c r="BT175">
        <f>VLOOKUP($B175,'MEDIUM VARIANT'!$C$18:$AE$290,29,FALSE)</f>
        <v>114313.45600000001</v>
      </c>
      <c r="BU175">
        <f>VLOOKUP($B175,'MEDIUM VARIANT'!$C$18:$AE$290,29,FALSE)</f>
        <v>114313.45600000001</v>
      </c>
    </row>
    <row r="176" spans="1:73" ht="11.4" hidden="1" x14ac:dyDescent="0.2">
      <c r="A176" t="str">
        <f>VLOOKUP(B176,Codes_ISO!A$2:C$270,3,FALSE)</f>
        <v/>
      </c>
      <c r="B176" s="3" t="s">
        <v>320</v>
      </c>
      <c r="C176" s="22">
        <f>VLOOKUP($B176,ESTIMATES!$C$18:$BS$290,34,FALSE)</f>
        <v>16.920000000000002</v>
      </c>
      <c r="D176" s="22">
        <f>VLOOKUP($B176,ESTIMATES!$C$18:$BS$290,35,FALSE)</f>
        <v>18.603999999999999</v>
      </c>
      <c r="E176" s="22">
        <f>VLOOKUP($B176,ESTIMATES!$C$18:$BS$290,36,FALSE)</f>
        <v>20.856000000000002</v>
      </c>
      <c r="F176" s="22">
        <f>VLOOKUP($B176,ESTIMATES!$C$18:$BS$290,37,FALSE)</f>
        <v>23.503</v>
      </c>
      <c r="G176" s="22">
        <f>VLOOKUP($B176,ESTIMATES!$C$18:$BS$290,38,FALSE)</f>
        <v>26.302</v>
      </c>
      <c r="H176" s="22">
        <f>VLOOKUP($B176,ESTIMATES!$C$18:$BS$290,39,FALSE)</f>
        <v>29.091999999999999</v>
      </c>
      <c r="I176" s="22">
        <f>VLOOKUP($B176,ESTIMATES!$C$18:$BS$290,40,FALSE)</f>
        <v>31.802</v>
      </c>
      <c r="J176" s="22">
        <f>VLOOKUP($B176,ESTIMATES!$C$18:$BS$290,41,FALSE)</f>
        <v>34.479999999999997</v>
      </c>
      <c r="K176" s="22">
        <f>VLOOKUP($B176,ESTIMATES!$C$18:$BS$290,42,FALSE)</f>
        <v>37.134</v>
      </c>
      <c r="L176" s="22">
        <f>VLOOKUP($B176,ESTIMATES!$C$18:$BS$290,43,FALSE)</f>
        <v>39.808</v>
      </c>
      <c r="M176" s="22">
        <f>VLOOKUP($B176,ESTIMATES!$C$18:$BS$290,44,FALSE)</f>
        <v>42.537999999999997</v>
      </c>
      <c r="N176" s="22">
        <f>VLOOKUP($B176,ESTIMATES!$C$18:$BS$290,45,FALSE)</f>
        <v>45.249000000000002</v>
      </c>
      <c r="O176" s="22">
        <f>VLOOKUP($B176,ESTIMATES!$C$18:$BS$290,46,FALSE)</f>
        <v>47.918999999999997</v>
      </c>
      <c r="P176" s="22">
        <f>VLOOKUP($B176,ESTIMATES!$C$18:$BS$290,47,FALSE)</f>
        <v>50.601999999999997</v>
      </c>
      <c r="Q176" s="22">
        <f>VLOOKUP($B176,ESTIMATES!$C$18:$BS$290,48,FALSE)</f>
        <v>53.38</v>
      </c>
      <c r="R176" s="22">
        <f>VLOOKUP($B176,ESTIMATES!$C$18:$BS$290,49,FALSE)</f>
        <v>56.277999999999999</v>
      </c>
      <c r="S176" s="22">
        <f>VLOOKUP($B176,ESTIMATES!$C$18:$BS$290,50,FALSE)</f>
        <v>59.363999999999997</v>
      </c>
      <c r="T176" s="22">
        <f>VLOOKUP($B176,ESTIMATES!$C$18:$BS$290,51,FALSE)</f>
        <v>62.527999999999999</v>
      </c>
      <c r="U176" s="22">
        <f>VLOOKUP($B176,ESTIMATES!$C$18:$BS$290,52,FALSE)</f>
        <v>65.474000000000004</v>
      </c>
      <c r="V176" s="22">
        <f>VLOOKUP($B176,ESTIMATES!$C$18:$BS$290,53,FALSE)</f>
        <v>67.754999999999995</v>
      </c>
      <c r="W176" s="22">
        <f>VLOOKUP($B176,ESTIMATES!$C$18:$BS$290,54,FALSE)</f>
        <v>69.093999999999994</v>
      </c>
      <c r="X176" s="22">
        <f>VLOOKUP($B176,ESTIMATES!$C$18:$BS$290,55,FALSE)</f>
        <v>69.388000000000005</v>
      </c>
      <c r="Y176" s="22">
        <f>VLOOKUP($B176,ESTIMATES!$C$18:$BS$290,56,FALSE)</f>
        <v>68.763000000000005</v>
      </c>
      <c r="Z176" s="22">
        <f>VLOOKUP($B176,ESTIMATES!$C$18:$BS$290,57,FALSE)</f>
        <v>67.421999999999997</v>
      </c>
      <c r="AA176" s="22">
        <f>VLOOKUP($B176,ESTIMATES!$C$18:$BS$290,58,FALSE)</f>
        <v>65.662999999999997</v>
      </c>
      <c r="AB176" s="22">
        <f>VLOOKUP($B176,ESTIMATES!$C$18:$BS$290,59,FALSE)</f>
        <v>63.744</v>
      </c>
      <c r="AC176" s="22">
        <f>VLOOKUP($B176,ESTIMATES!$C$18:$BS$290,60,FALSE)</f>
        <v>61.688000000000002</v>
      </c>
      <c r="AD176" s="22">
        <f>VLOOKUP($B176,ESTIMATES!$C$18:$BS$290,61,FALSE)</f>
        <v>59.512999999999998</v>
      </c>
      <c r="AE176" s="22">
        <f>VLOOKUP($B176,ESTIMATES!$C$18:$BS$290,62,FALSE)</f>
        <v>57.430999999999997</v>
      </c>
      <c r="AF176" s="22">
        <f>VLOOKUP($B176,ESTIMATES!$C$18:$BS$290,63,FALSE)</f>
        <v>55.673999999999999</v>
      </c>
      <c r="AG176" s="22">
        <f>VLOOKUP($B176,ESTIMATES!$C$18:$BS$290,64,FALSE)</f>
        <v>54.423999999999999</v>
      </c>
      <c r="AH176" s="22">
        <f>VLOOKUP($B176,ESTIMATES!$C$18:$BS$290,65,FALSE)</f>
        <v>53.786000000000001</v>
      </c>
      <c r="AI176" s="22">
        <f>VLOOKUP($B176,ESTIMATES!$C$18:$BS$290,66,FALSE)</f>
        <v>53.718000000000004</v>
      </c>
      <c r="AJ176" s="22">
        <f>VLOOKUP($B176,ESTIMATES!$C$18:$BS$290,67,FALSE)</f>
        <v>54.036000000000001</v>
      </c>
      <c r="AK176" s="22">
        <f>VLOOKUP($B176,ESTIMATES!$C$18:$BS$290,68,FALSE)</f>
        <v>54.468000000000004</v>
      </c>
      <c r="AL176" s="22">
        <f>VLOOKUP($B176,ESTIMATES!$C$18:$BS$290,69,FALSE)</f>
        <v>54.816000000000003</v>
      </c>
      <c r="AM176">
        <f>VLOOKUP($B176,'MEDIUM VARIANT'!$C$18:$AE$290,5,FALSE)</f>
        <v>55.023000000000003</v>
      </c>
      <c r="AN176">
        <f>VLOOKUP($B176,'MEDIUM VARIANT'!$C$18:$AE$290,6,FALSE)</f>
        <v>55.143999999999998</v>
      </c>
      <c r="AO176">
        <f>VLOOKUP($B176,'MEDIUM VARIANT'!$C$18:$AE$290,7,FALSE)</f>
        <v>55.194000000000003</v>
      </c>
      <c r="AP176">
        <f>VLOOKUP($B176,'MEDIUM VARIANT'!$C$18:$AE$290,8,FALSE)</f>
        <v>55.246000000000002</v>
      </c>
      <c r="AQ176">
        <f>VLOOKUP($B176,'MEDIUM VARIANT'!$C$18:$AE$290,9,FALSE)</f>
        <v>55.347000000000001</v>
      </c>
      <c r="AR176">
        <f>VLOOKUP($B176,'MEDIUM VARIANT'!$C$18:$AE$290,10,FALSE)</f>
        <v>55.470999999999997</v>
      </c>
      <c r="AS176">
        <f>VLOOKUP($B176,'MEDIUM VARIANT'!$C$18:$AE$290,11,FALSE)</f>
        <v>55.622</v>
      </c>
      <c r="AT176">
        <f>VLOOKUP($B176,'MEDIUM VARIANT'!$C$18:$AE$290,12,FALSE)</f>
        <v>55.765000000000001</v>
      </c>
      <c r="AU176">
        <f>VLOOKUP($B176,'MEDIUM VARIANT'!$C$18:$AE$290,13,FALSE)</f>
        <v>55.912999999999997</v>
      </c>
      <c r="AV176">
        <f>VLOOKUP($B176,'MEDIUM VARIANT'!$C$18:$AE$290,14,FALSE)</f>
        <v>56.070999999999998</v>
      </c>
      <c r="AW176">
        <f>VLOOKUP($B176,'MEDIUM VARIANT'!$C$18:$AE$290,15,FALSE)</f>
        <v>56.235999999999997</v>
      </c>
      <c r="AX176">
        <f>VLOOKUP($B176,'MEDIUM VARIANT'!$C$18:$AE$290,16,FALSE)</f>
        <v>56.38</v>
      </c>
      <c r="AY176">
        <f>VLOOKUP($B176,'MEDIUM VARIANT'!$C$18:$AE$290,17,FALSE)</f>
        <v>56.534999999999997</v>
      </c>
      <c r="AZ176">
        <f>VLOOKUP($B176,'MEDIUM VARIANT'!$C$18:$AE$290,18,FALSE)</f>
        <v>56.664000000000001</v>
      </c>
      <c r="BA176">
        <f>VLOOKUP($B176,'MEDIUM VARIANT'!$C$18:$AE$290,19,FALSE)</f>
        <v>56.774999999999999</v>
      </c>
      <c r="BB176">
        <f>VLOOKUP($B176,'MEDIUM VARIANT'!$C$18:$AE$290,20,FALSE)</f>
        <v>56.863</v>
      </c>
      <c r="BC176">
        <f>VLOOKUP($B176,'MEDIUM VARIANT'!$C$18:$AE$290,21,FALSE)</f>
        <v>56.923999999999999</v>
      </c>
      <c r="BD176">
        <f>VLOOKUP($B176,'MEDIUM VARIANT'!$C$18:$AE$290,22,FALSE)</f>
        <v>56.954000000000001</v>
      </c>
      <c r="BE176">
        <f>VLOOKUP($B176,'MEDIUM VARIANT'!$C$18:$AE$290,23,FALSE)</f>
        <v>56.951000000000001</v>
      </c>
      <c r="BF176">
        <f>VLOOKUP($B176,'MEDIUM VARIANT'!$C$18:$AE$290,24,FALSE)</f>
        <v>56.914000000000001</v>
      </c>
      <c r="BG176">
        <f>VLOOKUP($B176,'MEDIUM VARIANT'!$C$18:$AE$290,25,FALSE)</f>
        <v>56.845999999999997</v>
      </c>
      <c r="BH176">
        <f>VLOOKUP($B176,'MEDIUM VARIANT'!$C$18:$AE$290,26,FALSE)</f>
        <v>56.737000000000002</v>
      </c>
      <c r="BI176">
        <f>VLOOKUP($B176,'MEDIUM VARIANT'!$C$18:$AE$290,27,FALSE)</f>
        <v>56.588000000000001</v>
      </c>
      <c r="BJ176">
        <f>VLOOKUP($B176,'MEDIUM VARIANT'!$C$18:$AE$290,28,FALSE)</f>
        <v>56.406999999999996</v>
      </c>
      <c r="BK176">
        <f>VLOOKUP($B176,'MEDIUM VARIANT'!$C$18:$AE$290,29,FALSE)</f>
        <v>56.19</v>
      </c>
      <c r="BL176">
        <f>VLOOKUP($B176,'MEDIUM VARIANT'!$C$18:$AE$290,29,FALSE)</f>
        <v>56.19</v>
      </c>
      <c r="BM176">
        <f>VLOOKUP($B176,'MEDIUM VARIANT'!$C$18:$AE$290,29,FALSE)</f>
        <v>56.19</v>
      </c>
      <c r="BN176">
        <f>VLOOKUP($B176,'MEDIUM VARIANT'!$C$18:$AE$290,29,FALSE)</f>
        <v>56.19</v>
      </c>
      <c r="BO176">
        <f>VLOOKUP($B176,'MEDIUM VARIANT'!$C$18:$AE$290,29,FALSE)</f>
        <v>56.19</v>
      </c>
      <c r="BP176">
        <f>VLOOKUP($B176,'MEDIUM VARIANT'!$C$18:$AE$290,29,FALSE)</f>
        <v>56.19</v>
      </c>
      <c r="BQ176">
        <f>VLOOKUP($B176,'MEDIUM VARIANT'!$C$18:$AE$290,29,FALSE)</f>
        <v>56.19</v>
      </c>
      <c r="BR176">
        <f>VLOOKUP($B176,'MEDIUM VARIANT'!$C$18:$AE$290,29,FALSE)</f>
        <v>56.19</v>
      </c>
      <c r="BS176">
        <f>VLOOKUP($B176,'MEDIUM VARIANT'!$C$18:$AE$290,29,FALSE)</f>
        <v>56.19</v>
      </c>
      <c r="BT176">
        <f>VLOOKUP($B176,'MEDIUM VARIANT'!$C$18:$AE$290,29,FALSE)</f>
        <v>56.19</v>
      </c>
      <c r="BU176">
        <f>VLOOKUP($B176,'MEDIUM VARIANT'!$C$18:$AE$290,29,FALSE)</f>
        <v>56.19</v>
      </c>
    </row>
    <row r="177" spans="1:73" ht="11.4" x14ac:dyDescent="0.2">
      <c r="A177" t="str">
        <f>VLOOKUP(B177,Codes_ISO!A$2:C$270,3,FALSE)</f>
        <v>NO</v>
      </c>
      <c r="B177" s="3" t="s">
        <v>219</v>
      </c>
      <c r="C177" s="22">
        <f>VLOOKUP($B177,ESTIMATES!$C$18:$BS$290,34,FALSE)</f>
        <v>4086.076</v>
      </c>
      <c r="D177" s="22">
        <f>VLOOKUP($B177,ESTIMATES!$C$18:$BS$290,35,FALSE)</f>
        <v>4098.973</v>
      </c>
      <c r="E177" s="22">
        <f>VLOOKUP($B177,ESTIMATES!$C$18:$BS$290,36,FALSE)</f>
        <v>4111.6570000000002</v>
      </c>
      <c r="F177" s="22">
        <f>VLOOKUP($B177,ESTIMATES!$C$18:$BS$290,37,FALSE)</f>
        <v>4124.585</v>
      </c>
      <c r="G177" s="22">
        <f>VLOOKUP($B177,ESTIMATES!$C$18:$BS$290,38,FALSE)</f>
        <v>4138.268</v>
      </c>
      <c r="H177" s="22">
        <f>VLOOKUP($B177,ESTIMATES!$C$18:$BS$290,39,FALSE)</f>
        <v>4153.1049999999996</v>
      </c>
      <c r="I177" s="22">
        <f>VLOOKUP($B177,ESTIMATES!$C$18:$BS$290,40,FALSE)</f>
        <v>4169.3220000000001</v>
      </c>
      <c r="J177" s="22">
        <f>VLOOKUP($B177,ESTIMATES!$C$18:$BS$290,41,FALSE)</f>
        <v>4186.9679999999998</v>
      </c>
      <c r="K177" s="22">
        <f>VLOOKUP($B177,ESTIMATES!$C$18:$BS$290,42,FALSE)</f>
        <v>4205.9660000000003</v>
      </c>
      <c r="L177" s="22">
        <f>VLOOKUP($B177,ESTIMATES!$C$18:$BS$290,43,FALSE)</f>
        <v>4226.1220000000003</v>
      </c>
      <c r="M177" s="22">
        <f>VLOOKUP($B177,ESTIMATES!$C$18:$BS$290,44,FALSE)</f>
        <v>4247.2849999999999</v>
      </c>
      <c r="N177" s="22">
        <f>VLOOKUP($B177,ESTIMATES!$C$18:$BS$290,45,FALSE)</f>
        <v>4269.4709999999995</v>
      </c>
      <c r="O177" s="22">
        <f>VLOOKUP($B177,ESTIMATES!$C$18:$BS$290,46,FALSE)</f>
        <v>4292.683</v>
      </c>
      <c r="P177" s="22">
        <f>VLOOKUP($B177,ESTIMATES!$C$18:$BS$290,47,FALSE)</f>
        <v>4316.7879999999996</v>
      </c>
      <c r="Q177" s="22">
        <f>VLOOKUP($B177,ESTIMATES!$C$18:$BS$290,48,FALSE)</f>
        <v>4341.6149999999998</v>
      </c>
      <c r="R177" s="22">
        <f>VLOOKUP($B177,ESTIMATES!$C$18:$BS$290,49,FALSE)</f>
        <v>4366.9949999999999</v>
      </c>
      <c r="S177" s="22">
        <f>VLOOKUP($B177,ESTIMATES!$C$18:$BS$290,50,FALSE)</f>
        <v>4393.2089999999998</v>
      </c>
      <c r="T177" s="22">
        <f>VLOOKUP($B177,ESTIMATES!$C$18:$BS$290,51,FALSE)</f>
        <v>4420.2619999999997</v>
      </c>
      <c r="U177" s="22">
        <f>VLOOKUP($B177,ESTIMATES!$C$18:$BS$290,52,FALSE)</f>
        <v>4447.4859999999999</v>
      </c>
      <c r="V177" s="22">
        <f>VLOOKUP($B177,ESTIMATES!$C$18:$BS$290,53,FALSE)</f>
        <v>4474.0039999999999</v>
      </c>
      <c r="W177" s="22">
        <f>VLOOKUP($B177,ESTIMATES!$C$18:$BS$290,54,FALSE)</f>
        <v>4499.3670000000002</v>
      </c>
      <c r="X177" s="22">
        <f>VLOOKUP($B177,ESTIMATES!$C$18:$BS$290,55,FALSE)</f>
        <v>4523.1450000000004</v>
      </c>
      <c r="Y177" s="22">
        <f>VLOOKUP($B177,ESTIMATES!$C$18:$BS$290,56,FALSE)</f>
        <v>4546.0190000000002</v>
      </c>
      <c r="Z177" s="22">
        <f>VLOOKUP($B177,ESTIMATES!$C$18:$BS$290,57,FALSE)</f>
        <v>4570.1059999999998</v>
      </c>
      <c r="AA177" s="22">
        <f>VLOOKUP($B177,ESTIMATES!$C$18:$BS$290,58,FALSE)</f>
        <v>4598.2139999999999</v>
      </c>
      <c r="AB177" s="22">
        <f>VLOOKUP($B177,ESTIMATES!$C$18:$BS$290,59,FALSE)</f>
        <v>4632.3639999999996</v>
      </c>
      <c r="AC177" s="22">
        <f>VLOOKUP($B177,ESTIMATES!$C$18:$BS$290,60,FALSE)</f>
        <v>4673.07</v>
      </c>
      <c r="AD177" s="22">
        <f>VLOOKUP($B177,ESTIMATES!$C$18:$BS$290,61,FALSE)</f>
        <v>4719.6480000000001</v>
      </c>
      <c r="AE177" s="22">
        <f>VLOOKUP($B177,ESTIMATES!$C$18:$BS$290,62,FALSE)</f>
        <v>4771.4089999999997</v>
      </c>
      <c r="AF177" s="22">
        <f>VLOOKUP($B177,ESTIMATES!$C$18:$BS$290,63,FALSE)</f>
        <v>4827.18</v>
      </c>
      <c r="AG177" s="22">
        <f>VLOOKUP($B177,ESTIMATES!$C$18:$BS$290,64,FALSE)</f>
        <v>4885.8779999999997</v>
      </c>
      <c r="AH177" s="22">
        <f>VLOOKUP($B177,ESTIMATES!$C$18:$BS$290,65,FALSE)</f>
        <v>4947.5950000000003</v>
      </c>
      <c r="AI177" s="22">
        <f>VLOOKUP($B177,ESTIMATES!$C$18:$BS$290,66,FALSE)</f>
        <v>5012.0069999999996</v>
      </c>
      <c r="AJ177" s="22">
        <f>VLOOKUP($B177,ESTIMATES!$C$18:$BS$290,67,FALSE)</f>
        <v>5077.1009999999997</v>
      </c>
      <c r="AK177" s="22">
        <f>VLOOKUP($B177,ESTIMATES!$C$18:$BS$290,68,FALSE)</f>
        <v>5140.3109999999997</v>
      </c>
      <c r="AL177" s="22">
        <f>VLOOKUP($B177,ESTIMATES!$C$18:$BS$290,69,FALSE)</f>
        <v>5199.8360000000002</v>
      </c>
      <c r="AM177">
        <f>VLOOKUP($B177,'MEDIUM VARIANT'!$C$18:$AE$290,5,FALSE)</f>
        <v>5254.6940000000004</v>
      </c>
      <c r="AN177">
        <f>VLOOKUP($B177,'MEDIUM VARIANT'!$C$18:$AE$290,6,FALSE)</f>
        <v>5305.3829999999998</v>
      </c>
      <c r="AO177">
        <f>VLOOKUP($B177,'MEDIUM VARIANT'!$C$18:$AE$290,7,FALSE)</f>
        <v>5353.3630000000003</v>
      </c>
      <c r="AP177">
        <f>VLOOKUP($B177,'MEDIUM VARIANT'!$C$18:$AE$290,8,FALSE)</f>
        <v>5400.9160000000002</v>
      </c>
      <c r="AQ177">
        <f>VLOOKUP($B177,'MEDIUM VARIANT'!$C$18:$AE$290,9,FALSE)</f>
        <v>5449.6930000000002</v>
      </c>
      <c r="AR177">
        <f>VLOOKUP($B177,'MEDIUM VARIANT'!$C$18:$AE$290,10,FALSE)</f>
        <v>5500.07</v>
      </c>
      <c r="AS177">
        <f>VLOOKUP($B177,'MEDIUM VARIANT'!$C$18:$AE$290,11,FALSE)</f>
        <v>5551.4830000000002</v>
      </c>
      <c r="AT177">
        <f>VLOOKUP($B177,'MEDIUM VARIANT'!$C$18:$AE$290,12,FALSE)</f>
        <v>5603.5889999999999</v>
      </c>
      <c r="AU177">
        <f>VLOOKUP($B177,'MEDIUM VARIANT'!$C$18:$AE$290,13,FALSE)</f>
        <v>5655.7539999999999</v>
      </c>
      <c r="AV177">
        <f>VLOOKUP($B177,'MEDIUM VARIANT'!$C$18:$AE$290,14,FALSE)</f>
        <v>5707.4750000000004</v>
      </c>
      <c r="AW177">
        <f>VLOOKUP($B177,'MEDIUM VARIANT'!$C$18:$AE$290,15,FALSE)</f>
        <v>5758.7370000000001</v>
      </c>
      <c r="AX177">
        <f>VLOOKUP($B177,'MEDIUM VARIANT'!$C$18:$AE$290,16,FALSE)</f>
        <v>5809.67</v>
      </c>
      <c r="AY177">
        <f>VLOOKUP($B177,'MEDIUM VARIANT'!$C$18:$AE$290,17,FALSE)</f>
        <v>5860.1450000000004</v>
      </c>
      <c r="AZ177">
        <f>VLOOKUP($B177,'MEDIUM VARIANT'!$C$18:$AE$290,18,FALSE)</f>
        <v>5910.0230000000001</v>
      </c>
      <c r="BA177">
        <f>VLOOKUP($B177,'MEDIUM VARIANT'!$C$18:$AE$290,19,FALSE)</f>
        <v>5959.2150000000001</v>
      </c>
      <c r="BB177">
        <f>VLOOKUP($B177,'MEDIUM VARIANT'!$C$18:$AE$290,20,FALSE)</f>
        <v>6007.6239999999998</v>
      </c>
      <c r="BC177">
        <f>VLOOKUP($B177,'MEDIUM VARIANT'!$C$18:$AE$290,21,FALSE)</f>
        <v>6055.2529999999997</v>
      </c>
      <c r="BD177">
        <f>VLOOKUP($B177,'MEDIUM VARIANT'!$C$18:$AE$290,22,FALSE)</f>
        <v>6102.0569999999998</v>
      </c>
      <c r="BE177">
        <f>VLOOKUP($B177,'MEDIUM VARIANT'!$C$18:$AE$290,23,FALSE)</f>
        <v>6148.0169999999998</v>
      </c>
      <c r="BF177">
        <f>VLOOKUP($B177,'MEDIUM VARIANT'!$C$18:$AE$290,24,FALSE)</f>
        <v>6193.1390000000001</v>
      </c>
      <c r="BG177">
        <f>VLOOKUP($B177,'MEDIUM VARIANT'!$C$18:$AE$290,25,FALSE)</f>
        <v>6237.4110000000001</v>
      </c>
      <c r="BH177">
        <f>VLOOKUP($B177,'MEDIUM VARIANT'!$C$18:$AE$290,26,FALSE)</f>
        <v>6280.8469999999998</v>
      </c>
      <c r="BI177">
        <f>VLOOKUP($B177,'MEDIUM VARIANT'!$C$18:$AE$290,27,FALSE)</f>
        <v>6323.5230000000001</v>
      </c>
      <c r="BJ177">
        <f>VLOOKUP($B177,'MEDIUM VARIANT'!$C$18:$AE$290,28,FALSE)</f>
        <v>6365.5330000000004</v>
      </c>
      <c r="BK177">
        <f>VLOOKUP($B177,'MEDIUM VARIANT'!$C$18:$AE$290,29,FALSE)</f>
        <v>6406.9589999999998</v>
      </c>
      <c r="BL177">
        <f>VLOOKUP($B177,'MEDIUM VARIANT'!$C$18:$AE$290,29,FALSE)</f>
        <v>6406.9589999999998</v>
      </c>
      <c r="BM177">
        <f>VLOOKUP($B177,'MEDIUM VARIANT'!$C$18:$AE$290,29,FALSE)</f>
        <v>6406.9589999999998</v>
      </c>
      <c r="BN177">
        <f>VLOOKUP($B177,'MEDIUM VARIANT'!$C$18:$AE$290,29,FALSE)</f>
        <v>6406.9589999999998</v>
      </c>
      <c r="BO177">
        <f>VLOOKUP($B177,'MEDIUM VARIANT'!$C$18:$AE$290,29,FALSE)</f>
        <v>6406.9589999999998</v>
      </c>
      <c r="BP177">
        <f>VLOOKUP($B177,'MEDIUM VARIANT'!$C$18:$AE$290,29,FALSE)</f>
        <v>6406.9589999999998</v>
      </c>
      <c r="BQ177">
        <f>VLOOKUP($B177,'MEDIUM VARIANT'!$C$18:$AE$290,29,FALSE)</f>
        <v>6406.9589999999998</v>
      </c>
      <c r="BR177">
        <f>VLOOKUP($B177,'MEDIUM VARIANT'!$C$18:$AE$290,29,FALSE)</f>
        <v>6406.9589999999998</v>
      </c>
      <c r="BS177">
        <f>VLOOKUP($B177,'MEDIUM VARIANT'!$C$18:$AE$290,29,FALSE)</f>
        <v>6406.9589999999998</v>
      </c>
      <c r="BT177">
        <f>VLOOKUP($B177,'MEDIUM VARIANT'!$C$18:$AE$290,29,FALSE)</f>
        <v>6406.9589999999998</v>
      </c>
      <c r="BU177">
        <f>VLOOKUP($B177,'MEDIUM VARIANT'!$C$18:$AE$290,29,FALSE)</f>
        <v>6406.9589999999998</v>
      </c>
    </row>
    <row r="178" spans="1:73" ht="12" hidden="1" x14ac:dyDescent="0.25">
      <c r="A178" t="str">
        <f>VLOOKUP(B178,Codes_ISO!A$2:C$270,3,FALSE)</f>
        <v/>
      </c>
      <c r="B178" s="1" t="s">
        <v>338</v>
      </c>
      <c r="C178" s="22">
        <f>VLOOKUP($B178,ESTIMATES!$C$18:$BS$290,34,FALSE)</f>
        <v>23005.067999999999</v>
      </c>
      <c r="D178" s="22">
        <f>VLOOKUP($B178,ESTIMATES!$C$18:$BS$290,35,FALSE)</f>
        <v>23351.573</v>
      </c>
      <c r="E178" s="22">
        <f>VLOOKUP($B178,ESTIMATES!$C$18:$BS$290,36,FALSE)</f>
        <v>23722.342000000001</v>
      </c>
      <c r="F178" s="22">
        <f>VLOOKUP($B178,ESTIMATES!$C$18:$BS$290,37,FALSE)</f>
        <v>24113.312999999998</v>
      </c>
      <c r="G178" s="22">
        <f>VLOOKUP($B178,ESTIMATES!$C$18:$BS$290,38,FALSE)</f>
        <v>24517.511999999999</v>
      </c>
      <c r="H178" s="22">
        <f>VLOOKUP($B178,ESTIMATES!$C$18:$BS$290,39,FALSE)</f>
        <v>24929.397000000001</v>
      </c>
      <c r="I178" s="22">
        <f>VLOOKUP($B178,ESTIMATES!$C$18:$BS$290,40,FALSE)</f>
        <v>25348.398000000001</v>
      </c>
      <c r="J178" s="22">
        <f>VLOOKUP($B178,ESTIMATES!$C$18:$BS$290,41,FALSE)</f>
        <v>25775.162</v>
      </c>
      <c r="K178" s="22">
        <f>VLOOKUP($B178,ESTIMATES!$C$18:$BS$290,42,FALSE)</f>
        <v>26206.73</v>
      </c>
      <c r="L178" s="22">
        <f>VLOOKUP($B178,ESTIMATES!$C$18:$BS$290,43,FALSE)</f>
        <v>26639.715</v>
      </c>
      <c r="M178" s="22">
        <f>VLOOKUP($B178,ESTIMATES!$C$18:$BS$290,44,FALSE)</f>
        <v>27071.460999999999</v>
      </c>
      <c r="N178" s="22">
        <f>VLOOKUP($B178,ESTIMATES!$C$18:$BS$290,45,FALSE)</f>
        <v>27501.305</v>
      </c>
      <c r="O178" s="22">
        <f>VLOOKUP($B178,ESTIMATES!$C$18:$BS$290,46,FALSE)</f>
        <v>27929.030999999999</v>
      </c>
      <c r="P178" s="22">
        <f>VLOOKUP($B178,ESTIMATES!$C$18:$BS$290,47,FALSE)</f>
        <v>28353.141</v>
      </c>
      <c r="Q178" s="22">
        <f>VLOOKUP($B178,ESTIMATES!$C$18:$BS$290,48,FALSE)</f>
        <v>28772.098999999998</v>
      </c>
      <c r="R178" s="22">
        <f>VLOOKUP($B178,ESTIMATES!$C$18:$BS$290,49,FALSE)</f>
        <v>29185.313999999998</v>
      </c>
      <c r="S178" s="22">
        <f>VLOOKUP($B178,ESTIMATES!$C$18:$BS$290,50,FALSE)</f>
        <v>29593.027999999998</v>
      </c>
      <c r="T178" s="22">
        <f>VLOOKUP($B178,ESTIMATES!$C$18:$BS$290,51,FALSE)</f>
        <v>29997.105</v>
      </c>
      <c r="U178" s="22">
        <f>VLOOKUP($B178,ESTIMATES!$C$18:$BS$290,52,FALSE)</f>
        <v>30401.381000000001</v>
      </c>
      <c r="V178" s="22">
        <f>VLOOKUP($B178,ESTIMATES!$C$18:$BS$290,53,FALSE)</f>
        <v>30810.664000000001</v>
      </c>
      <c r="W178" s="22">
        <f>VLOOKUP($B178,ESTIMATES!$C$18:$BS$290,54,FALSE)</f>
        <v>31229.421999999999</v>
      </c>
      <c r="X178" s="22">
        <f>VLOOKUP($B178,ESTIMATES!$C$18:$BS$290,55,FALSE)</f>
        <v>31656.848999999998</v>
      </c>
      <c r="Y178" s="22">
        <f>VLOOKUP($B178,ESTIMATES!$C$18:$BS$290,56,FALSE)</f>
        <v>32094.472000000002</v>
      </c>
      <c r="Z178" s="22">
        <f>VLOOKUP($B178,ESTIMATES!$C$18:$BS$290,57,FALSE)</f>
        <v>32551.66</v>
      </c>
      <c r="AA178" s="22">
        <f>VLOOKUP($B178,ESTIMATES!$C$18:$BS$290,58,FALSE)</f>
        <v>33040.245999999999</v>
      </c>
      <c r="AB178" s="22">
        <f>VLOOKUP($B178,ESTIMATES!$C$18:$BS$290,59,FALSE)</f>
        <v>33567.637000000002</v>
      </c>
      <c r="AC178" s="22">
        <f>VLOOKUP($B178,ESTIMATES!$C$18:$BS$290,60,FALSE)</f>
        <v>34138.499000000003</v>
      </c>
      <c r="AD178" s="22">
        <f>VLOOKUP($B178,ESTIMATES!$C$18:$BS$290,61,FALSE)</f>
        <v>34747.498</v>
      </c>
      <c r="AE178" s="22">
        <f>VLOOKUP($B178,ESTIMATES!$C$18:$BS$290,62,FALSE)</f>
        <v>35379.766000000003</v>
      </c>
      <c r="AF178" s="22">
        <f>VLOOKUP($B178,ESTIMATES!$C$18:$BS$290,63,FALSE)</f>
        <v>36014.267999999996</v>
      </c>
      <c r="AG178" s="22">
        <f>VLOOKUP($B178,ESTIMATES!$C$18:$BS$290,64,FALSE)</f>
        <v>36635.565999999999</v>
      </c>
      <c r="AH178" s="22">
        <f>VLOOKUP($B178,ESTIMATES!$C$18:$BS$290,65,FALSE)</f>
        <v>37237.877</v>
      </c>
      <c r="AI178" s="22">
        <f>VLOOKUP($B178,ESTIMATES!$C$18:$BS$290,66,FALSE)</f>
        <v>37824.446000000004</v>
      </c>
      <c r="AJ178" s="22">
        <f>VLOOKUP($B178,ESTIMATES!$C$18:$BS$290,67,FALSE)</f>
        <v>38399.398000000001</v>
      </c>
      <c r="AK178" s="22">
        <f>VLOOKUP($B178,ESTIMATES!$C$18:$BS$290,68,FALSE)</f>
        <v>38970.389000000003</v>
      </c>
      <c r="AL178" s="22">
        <f>VLOOKUP($B178,ESTIMATES!$C$18:$BS$290,69,FALSE)</f>
        <v>39542.980000000003</v>
      </c>
      <c r="AM178">
        <f>VLOOKUP($B178,'MEDIUM VARIANT'!$C$18:$AE$290,5,FALSE)</f>
        <v>40117.432000000001</v>
      </c>
      <c r="AN178">
        <f>VLOOKUP($B178,'MEDIUM VARIANT'!$C$18:$AE$290,6,FALSE)</f>
        <v>40690.786</v>
      </c>
      <c r="AO178">
        <f>VLOOKUP($B178,'MEDIUM VARIANT'!$C$18:$AE$290,7,FALSE)</f>
        <v>41261.212</v>
      </c>
      <c r="AP178">
        <f>VLOOKUP($B178,'MEDIUM VARIANT'!$C$18:$AE$290,8,FALSE)</f>
        <v>41826.175999999999</v>
      </c>
      <c r="AQ178">
        <f>VLOOKUP($B178,'MEDIUM VARIANT'!$C$18:$AE$290,9,FALSE)</f>
        <v>42383.788999999997</v>
      </c>
      <c r="AR178">
        <f>VLOOKUP($B178,'MEDIUM VARIANT'!$C$18:$AE$290,10,FALSE)</f>
        <v>42933.372000000003</v>
      </c>
      <c r="AS178">
        <f>VLOOKUP($B178,'MEDIUM VARIANT'!$C$18:$AE$290,11,FALSE)</f>
        <v>43475.805</v>
      </c>
      <c r="AT178">
        <f>VLOOKUP($B178,'MEDIUM VARIANT'!$C$18:$AE$290,12,FALSE)</f>
        <v>44012.374000000003</v>
      </c>
      <c r="AU178">
        <f>VLOOKUP($B178,'MEDIUM VARIANT'!$C$18:$AE$290,13,FALSE)</f>
        <v>44545.042000000001</v>
      </c>
      <c r="AV178">
        <f>VLOOKUP($B178,'MEDIUM VARIANT'!$C$18:$AE$290,14,FALSE)</f>
        <v>45075.275000000001</v>
      </c>
      <c r="AW178">
        <f>VLOOKUP($B178,'MEDIUM VARIANT'!$C$18:$AE$290,15,FALSE)</f>
        <v>45603.462</v>
      </c>
      <c r="AX178">
        <f>VLOOKUP($B178,'MEDIUM VARIANT'!$C$18:$AE$290,16,FALSE)</f>
        <v>46129.108999999997</v>
      </c>
      <c r="AY178">
        <f>VLOOKUP($B178,'MEDIUM VARIANT'!$C$18:$AE$290,17,FALSE)</f>
        <v>46651.605000000003</v>
      </c>
      <c r="AZ178">
        <f>VLOOKUP($B178,'MEDIUM VARIANT'!$C$18:$AE$290,18,FALSE)</f>
        <v>47169.872000000003</v>
      </c>
      <c r="BA178">
        <f>VLOOKUP($B178,'MEDIUM VARIANT'!$C$18:$AE$290,19,FALSE)</f>
        <v>47683.184000000001</v>
      </c>
      <c r="BB178">
        <f>VLOOKUP($B178,'MEDIUM VARIANT'!$C$18:$AE$290,20,FALSE)</f>
        <v>48191.474000000002</v>
      </c>
      <c r="BC178">
        <f>VLOOKUP($B178,'MEDIUM VARIANT'!$C$18:$AE$290,21,FALSE)</f>
        <v>48695.010999999999</v>
      </c>
      <c r="BD178">
        <f>VLOOKUP($B178,'MEDIUM VARIANT'!$C$18:$AE$290,22,FALSE)</f>
        <v>49193.94</v>
      </c>
      <c r="BE178">
        <f>VLOOKUP($B178,'MEDIUM VARIANT'!$C$18:$AE$290,23,FALSE)</f>
        <v>49688.468000000001</v>
      </c>
      <c r="BF178">
        <f>VLOOKUP($B178,'MEDIUM VARIANT'!$C$18:$AE$290,24,FALSE)</f>
        <v>50178.847999999998</v>
      </c>
      <c r="BG178">
        <f>VLOOKUP($B178,'MEDIUM VARIANT'!$C$18:$AE$290,25,FALSE)</f>
        <v>50665.07</v>
      </c>
      <c r="BH178">
        <f>VLOOKUP($B178,'MEDIUM VARIANT'!$C$18:$AE$290,26,FALSE)</f>
        <v>51147.142999999996</v>
      </c>
      <c r="BI178">
        <f>VLOOKUP($B178,'MEDIUM VARIANT'!$C$18:$AE$290,27,FALSE)</f>
        <v>51625.487999999998</v>
      </c>
      <c r="BJ178">
        <f>VLOOKUP($B178,'MEDIUM VARIANT'!$C$18:$AE$290,28,FALSE)</f>
        <v>52100.425999999999</v>
      </c>
      <c r="BK178">
        <f>VLOOKUP($B178,'MEDIUM VARIANT'!$C$18:$AE$290,29,FALSE)</f>
        <v>52572.33</v>
      </c>
      <c r="BL178">
        <f>VLOOKUP($B178,'MEDIUM VARIANT'!$C$18:$AE$290,29,FALSE)</f>
        <v>52572.33</v>
      </c>
      <c r="BM178">
        <f>VLOOKUP($B178,'MEDIUM VARIANT'!$C$18:$AE$290,29,FALSE)</f>
        <v>52572.33</v>
      </c>
      <c r="BN178">
        <f>VLOOKUP($B178,'MEDIUM VARIANT'!$C$18:$AE$290,29,FALSE)</f>
        <v>52572.33</v>
      </c>
      <c r="BO178">
        <f>VLOOKUP($B178,'MEDIUM VARIANT'!$C$18:$AE$290,29,FALSE)</f>
        <v>52572.33</v>
      </c>
      <c r="BP178">
        <f>VLOOKUP($B178,'MEDIUM VARIANT'!$C$18:$AE$290,29,FALSE)</f>
        <v>52572.33</v>
      </c>
      <c r="BQ178">
        <f>VLOOKUP($B178,'MEDIUM VARIANT'!$C$18:$AE$290,29,FALSE)</f>
        <v>52572.33</v>
      </c>
      <c r="BR178">
        <f>VLOOKUP($B178,'MEDIUM VARIANT'!$C$18:$AE$290,29,FALSE)</f>
        <v>52572.33</v>
      </c>
      <c r="BS178">
        <f>VLOOKUP($B178,'MEDIUM VARIANT'!$C$18:$AE$290,29,FALSE)</f>
        <v>52572.33</v>
      </c>
      <c r="BT178">
        <f>VLOOKUP($B178,'MEDIUM VARIANT'!$C$18:$AE$290,29,FALSE)</f>
        <v>52572.33</v>
      </c>
      <c r="BU178">
        <f>VLOOKUP($B178,'MEDIUM VARIANT'!$C$18:$AE$290,29,FALSE)</f>
        <v>52572.33</v>
      </c>
    </row>
    <row r="179" spans="1:73" ht="11.4" x14ac:dyDescent="0.2">
      <c r="A179" t="str">
        <f>VLOOKUP(B179,Codes_ISO!A$2:C$270,3,FALSE)</f>
        <v>OM</v>
      </c>
      <c r="B179" s="3" t="s">
        <v>189</v>
      </c>
      <c r="C179" s="22">
        <f>VLOOKUP($B179,ESTIMATES!$C$18:$BS$290,34,FALSE)</f>
        <v>1154.3789999999999</v>
      </c>
      <c r="D179" s="22">
        <f>VLOOKUP($B179,ESTIMATES!$C$18:$BS$290,35,FALSE)</f>
        <v>1220.587</v>
      </c>
      <c r="E179" s="22">
        <f>VLOOKUP($B179,ESTIMATES!$C$18:$BS$290,36,FALSE)</f>
        <v>1290.1110000000001</v>
      </c>
      <c r="F179" s="22">
        <f>VLOOKUP($B179,ESTIMATES!$C$18:$BS$290,37,FALSE)</f>
        <v>1361.097</v>
      </c>
      <c r="G179" s="22">
        <f>VLOOKUP($B179,ESTIMATES!$C$18:$BS$290,38,FALSE)</f>
        <v>1431.077</v>
      </c>
      <c r="H179" s="22">
        <f>VLOOKUP($B179,ESTIMATES!$C$18:$BS$290,39,FALSE)</f>
        <v>1498.4169999999999</v>
      </c>
      <c r="I179" s="22">
        <f>VLOOKUP($B179,ESTIMATES!$C$18:$BS$290,40,FALSE)</f>
        <v>1561.1849999999999</v>
      </c>
      <c r="J179" s="22">
        <f>VLOOKUP($B179,ESTIMATES!$C$18:$BS$290,41,FALSE)</f>
        <v>1619.864</v>
      </c>
      <c r="K179" s="22">
        <f>VLOOKUP($B179,ESTIMATES!$C$18:$BS$290,42,FALSE)</f>
        <v>1678.116</v>
      </c>
      <c r="L179" s="22">
        <f>VLOOKUP($B179,ESTIMATES!$C$18:$BS$290,43,FALSE)</f>
        <v>1741.16</v>
      </c>
      <c r="M179" s="22">
        <f>VLOOKUP($B179,ESTIMATES!$C$18:$BS$290,44,FALSE)</f>
        <v>1812.16</v>
      </c>
      <c r="N179" s="22">
        <f>VLOOKUP($B179,ESTIMATES!$C$18:$BS$290,45,FALSE)</f>
        <v>1893.771</v>
      </c>
      <c r="O179" s="22">
        <f>VLOOKUP($B179,ESTIMATES!$C$18:$BS$290,46,FALSE)</f>
        <v>1983.277</v>
      </c>
      <c r="P179" s="22">
        <f>VLOOKUP($B179,ESTIMATES!$C$18:$BS$290,47,FALSE)</f>
        <v>2072.1109999999999</v>
      </c>
      <c r="Q179" s="22">
        <f>VLOOKUP($B179,ESTIMATES!$C$18:$BS$290,48,FALSE)</f>
        <v>2148.4279999999999</v>
      </c>
      <c r="R179" s="22">
        <f>VLOOKUP($B179,ESTIMATES!$C$18:$BS$290,49,FALSE)</f>
        <v>2204.2829999999999</v>
      </c>
      <c r="S179" s="22">
        <f>VLOOKUP($B179,ESTIMATES!$C$18:$BS$290,50,FALSE)</f>
        <v>2236.6660000000002</v>
      </c>
      <c r="T179" s="22">
        <f>VLOOKUP($B179,ESTIMATES!$C$18:$BS$290,51,FALSE)</f>
        <v>2249.7730000000001</v>
      </c>
      <c r="U179" s="22">
        <f>VLOOKUP($B179,ESTIMATES!$C$18:$BS$290,52,FALSE)</f>
        <v>2251.875</v>
      </c>
      <c r="V179" s="22">
        <f>VLOOKUP($B179,ESTIMATES!$C$18:$BS$290,53,FALSE)</f>
        <v>2254.9180000000001</v>
      </c>
      <c r="W179" s="22">
        <f>VLOOKUP($B179,ESTIMATES!$C$18:$BS$290,54,FALSE)</f>
        <v>2267.991</v>
      </c>
      <c r="X179" s="22">
        <f>VLOOKUP($B179,ESTIMATES!$C$18:$BS$290,55,FALSE)</f>
        <v>2294.7869999999998</v>
      </c>
      <c r="Y179" s="22">
        <f>VLOOKUP($B179,ESTIMATES!$C$18:$BS$290,56,FALSE)</f>
        <v>2334.2849999999999</v>
      </c>
      <c r="Z179" s="22">
        <f>VLOOKUP($B179,ESTIMATES!$C$18:$BS$290,57,FALSE)</f>
        <v>2385.2550000000001</v>
      </c>
      <c r="AA179" s="22">
        <f>VLOOKUP($B179,ESTIMATES!$C$18:$BS$290,58,FALSE)</f>
        <v>2444.7510000000002</v>
      </c>
      <c r="AB179" s="22">
        <f>VLOOKUP($B179,ESTIMATES!$C$18:$BS$290,59,FALSE)</f>
        <v>2511.2689999999998</v>
      </c>
      <c r="AC179" s="22">
        <f>VLOOKUP($B179,ESTIMATES!$C$18:$BS$290,60,FALSE)</f>
        <v>2582.991</v>
      </c>
      <c r="AD179" s="22">
        <f>VLOOKUP($B179,ESTIMATES!$C$18:$BS$290,61,FALSE)</f>
        <v>2662.7620000000002</v>
      </c>
      <c r="AE179" s="22">
        <f>VLOOKUP($B179,ESTIMATES!$C$18:$BS$290,62,FALSE)</f>
        <v>2759.0140000000001</v>
      </c>
      <c r="AF179" s="22">
        <f>VLOOKUP($B179,ESTIMATES!$C$18:$BS$290,63,FALSE)</f>
        <v>2882.942</v>
      </c>
      <c r="AG179" s="22">
        <f>VLOOKUP($B179,ESTIMATES!$C$18:$BS$290,64,FALSE)</f>
        <v>3041.46</v>
      </c>
      <c r="AH179" s="22">
        <f>VLOOKUP($B179,ESTIMATES!$C$18:$BS$290,65,FALSE)</f>
        <v>3237.268</v>
      </c>
      <c r="AI179" s="22">
        <f>VLOOKUP($B179,ESTIMATES!$C$18:$BS$290,66,FALSE)</f>
        <v>3464.6439999999998</v>
      </c>
      <c r="AJ179" s="22">
        <f>VLOOKUP($B179,ESTIMATES!$C$18:$BS$290,67,FALSE)</f>
        <v>3711.4810000000002</v>
      </c>
      <c r="AK179" s="22">
        <f>VLOOKUP($B179,ESTIMATES!$C$18:$BS$290,68,FALSE)</f>
        <v>3960.9250000000002</v>
      </c>
      <c r="AL179" s="22">
        <f>VLOOKUP($B179,ESTIMATES!$C$18:$BS$290,69,FALSE)</f>
        <v>4199.8100000000004</v>
      </c>
      <c r="AM179">
        <f>VLOOKUP($B179,'MEDIUM VARIANT'!$C$18:$AE$290,5,FALSE)</f>
        <v>4424.7619999999997</v>
      </c>
      <c r="AN179">
        <f>VLOOKUP($B179,'MEDIUM VARIANT'!$C$18:$AE$290,6,FALSE)</f>
        <v>4636.2619999999997</v>
      </c>
      <c r="AO179">
        <f>VLOOKUP($B179,'MEDIUM VARIANT'!$C$18:$AE$290,7,FALSE)</f>
        <v>4829.9459999999999</v>
      </c>
      <c r="AP179">
        <f>VLOOKUP($B179,'MEDIUM VARIANT'!$C$18:$AE$290,8,FALSE)</f>
        <v>5001.875</v>
      </c>
      <c r="AQ179">
        <f>VLOOKUP($B179,'MEDIUM VARIANT'!$C$18:$AE$290,9,FALSE)</f>
        <v>5149.7</v>
      </c>
      <c r="AR179">
        <f>VLOOKUP($B179,'MEDIUM VARIANT'!$C$18:$AE$290,10,FALSE)</f>
        <v>5270.2269999999999</v>
      </c>
      <c r="AS179">
        <f>VLOOKUP($B179,'MEDIUM VARIANT'!$C$18:$AE$290,11,FALSE)</f>
        <v>5364.4219999999996</v>
      </c>
      <c r="AT179">
        <f>VLOOKUP($B179,'MEDIUM VARIANT'!$C$18:$AE$290,12,FALSE)</f>
        <v>5439.5870000000004</v>
      </c>
      <c r="AU179">
        <f>VLOOKUP($B179,'MEDIUM VARIANT'!$C$18:$AE$290,13,FALSE)</f>
        <v>5506.2219999999998</v>
      </c>
      <c r="AV179">
        <f>VLOOKUP($B179,'MEDIUM VARIANT'!$C$18:$AE$290,14,FALSE)</f>
        <v>5572.1490000000003</v>
      </c>
      <c r="AW179">
        <f>VLOOKUP($B179,'MEDIUM VARIANT'!$C$18:$AE$290,15,FALSE)</f>
        <v>5640.098</v>
      </c>
      <c r="AX179">
        <f>VLOOKUP($B179,'MEDIUM VARIANT'!$C$18:$AE$290,16,FALSE)</f>
        <v>5708.5659999999998</v>
      </c>
      <c r="AY179">
        <f>VLOOKUP($B179,'MEDIUM VARIANT'!$C$18:$AE$290,17,FALSE)</f>
        <v>5776.1260000000002</v>
      </c>
      <c r="AZ179">
        <f>VLOOKUP($B179,'MEDIUM VARIANT'!$C$18:$AE$290,18,FALSE)</f>
        <v>5839.7650000000003</v>
      </c>
      <c r="BA179">
        <f>VLOOKUP($B179,'MEDIUM VARIANT'!$C$18:$AE$290,19,FALSE)</f>
        <v>5897.473</v>
      </c>
      <c r="BB179">
        <f>VLOOKUP($B179,'MEDIUM VARIANT'!$C$18:$AE$290,20,FALSE)</f>
        <v>5949.4269999999997</v>
      </c>
      <c r="BC179">
        <f>VLOOKUP($B179,'MEDIUM VARIANT'!$C$18:$AE$290,21,FALSE)</f>
        <v>5997.2669999999998</v>
      </c>
      <c r="BD179">
        <f>VLOOKUP($B179,'MEDIUM VARIANT'!$C$18:$AE$290,22,FALSE)</f>
        <v>6042.1379999999999</v>
      </c>
      <c r="BE179">
        <f>VLOOKUP($B179,'MEDIUM VARIANT'!$C$18:$AE$290,23,FALSE)</f>
        <v>6085.5309999999999</v>
      </c>
      <c r="BF179">
        <f>VLOOKUP($B179,'MEDIUM VARIANT'!$C$18:$AE$290,24,FALSE)</f>
        <v>6128.59</v>
      </c>
      <c r="BG179">
        <f>VLOOKUP($B179,'MEDIUM VARIANT'!$C$18:$AE$290,25,FALSE)</f>
        <v>6171.8040000000001</v>
      </c>
      <c r="BH179">
        <f>VLOOKUP($B179,'MEDIUM VARIANT'!$C$18:$AE$290,26,FALSE)</f>
        <v>6215.12</v>
      </c>
      <c r="BI179">
        <f>VLOOKUP($B179,'MEDIUM VARIANT'!$C$18:$AE$290,27,FALSE)</f>
        <v>6258.4030000000002</v>
      </c>
      <c r="BJ179">
        <f>VLOOKUP($B179,'MEDIUM VARIANT'!$C$18:$AE$290,28,FALSE)</f>
        <v>6301.2929999999997</v>
      </c>
      <c r="BK179">
        <f>VLOOKUP($B179,'MEDIUM VARIANT'!$C$18:$AE$290,29,FALSE)</f>
        <v>6343.52</v>
      </c>
      <c r="BL179">
        <f>VLOOKUP($B179,'MEDIUM VARIANT'!$C$18:$AE$290,29,FALSE)</f>
        <v>6343.52</v>
      </c>
      <c r="BM179">
        <f>VLOOKUP($B179,'MEDIUM VARIANT'!$C$18:$AE$290,29,FALSE)</f>
        <v>6343.52</v>
      </c>
      <c r="BN179">
        <f>VLOOKUP($B179,'MEDIUM VARIANT'!$C$18:$AE$290,29,FALSE)</f>
        <v>6343.52</v>
      </c>
      <c r="BO179">
        <f>VLOOKUP($B179,'MEDIUM VARIANT'!$C$18:$AE$290,29,FALSE)</f>
        <v>6343.52</v>
      </c>
      <c r="BP179">
        <f>VLOOKUP($B179,'MEDIUM VARIANT'!$C$18:$AE$290,29,FALSE)</f>
        <v>6343.52</v>
      </c>
      <c r="BQ179">
        <f>VLOOKUP($B179,'MEDIUM VARIANT'!$C$18:$AE$290,29,FALSE)</f>
        <v>6343.52</v>
      </c>
      <c r="BR179">
        <f>VLOOKUP($B179,'MEDIUM VARIANT'!$C$18:$AE$290,29,FALSE)</f>
        <v>6343.52</v>
      </c>
      <c r="BS179">
        <f>VLOOKUP($B179,'MEDIUM VARIANT'!$C$18:$AE$290,29,FALSE)</f>
        <v>6343.52</v>
      </c>
      <c r="BT179">
        <f>VLOOKUP($B179,'MEDIUM VARIANT'!$C$18:$AE$290,29,FALSE)</f>
        <v>6343.52</v>
      </c>
      <c r="BU179">
        <f>VLOOKUP($B179,'MEDIUM VARIANT'!$C$18:$AE$290,29,FALSE)</f>
        <v>6343.52</v>
      </c>
    </row>
    <row r="180" spans="1:73" ht="11.4" hidden="1" x14ac:dyDescent="0.2">
      <c r="A180" t="str">
        <f>VLOOKUP(B180,Codes_ISO!A$2:C$270,3,FALSE)</f>
        <v/>
      </c>
      <c r="B180" s="3" t="s">
        <v>148</v>
      </c>
      <c r="C180" s="22">
        <f>VLOOKUP($B180,ESTIMATES!$C$18:$BS$290,34,FALSE)</f>
        <v>17717.371999999999</v>
      </c>
      <c r="D180" s="22">
        <f>VLOOKUP($B180,ESTIMATES!$C$18:$BS$290,35,FALSE)</f>
        <v>18009.438999999998</v>
      </c>
      <c r="E180" s="22">
        <f>VLOOKUP($B180,ESTIMATES!$C$18:$BS$290,36,FALSE)</f>
        <v>18299.156999999999</v>
      </c>
      <c r="F180" s="22">
        <f>VLOOKUP($B180,ESTIMATES!$C$18:$BS$290,37,FALSE)</f>
        <v>18584.306</v>
      </c>
      <c r="G180" s="22">
        <f>VLOOKUP($B180,ESTIMATES!$C$18:$BS$290,38,FALSE)</f>
        <v>18862.026999999998</v>
      </c>
      <c r="H180" s="22">
        <f>VLOOKUP($B180,ESTIMATES!$C$18:$BS$290,39,FALSE)</f>
        <v>19130.093000000001</v>
      </c>
      <c r="I180" s="22">
        <f>VLOOKUP($B180,ESTIMATES!$C$18:$BS$290,40,FALSE)</f>
        <v>19387.423999999999</v>
      </c>
      <c r="J180" s="22">
        <f>VLOOKUP($B180,ESTIMATES!$C$18:$BS$290,41,FALSE)</f>
        <v>19634.013999999999</v>
      </c>
      <c r="K180" s="22">
        <f>VLOOKUP($B180,ESTIMATES!$C$18:$BS$290,42,FALSE)</f>
        <v>19869.947</v>
      </c>
      <c r="L180" s="22">
        <f>VLOOKUP($B180,ESTIMATES!$C$18:$BS$290,43,FALSE)</f>
        <v>20095.746999999999</v>
      </c>
      <c r="M180" s="22">
        <f>VLOOKUP($B180,ESTIMATES!$C$18:$BS$290,44,FALSE)</f>
        <v>20311.698</v>
      </c>
      <c r="N180" s="22">
        <f>VLOOKUP($B180,ESTIMATES!$C$18:$BS$290,45,FALSE)</f>
        <v>20518.8</v>
      </c>
      <c r="O180" s="22">
        <f>VLOOKUP($B180,ESTIMATES!$C$18:$BS$290,46,FALSE)</f>
        <v>20716.684000000001</v>
      </c>
      <c r="P180" s="22">
        <f>VLOOKUP($B180,ESTIMATES!$C$18:$BS$290,47,FALSE)</f>
        <v>20902.883999999998</v>
      </c>
      <c r="Q180" s="22">
        <f>VLOOKUP($B180,ESTIMATES!$C$18:$BS$290,48,FALSE)</f>
        <v>21074.053</v>
      </c>
      <c r="R180" s="22">
        <f>VLOOKUP($B180,ESTIMATES!$C$18:$BS$290,49,FALSE)</f>
        <v>21228.511999999999</v>
      </c>
      <c r="S180" s="22">
        <f>VLOOKUP($B180,ESTIMATES!$C$18:$BS$290,50,FALSE)</f>
        <v>21364.13</v>
      </c>
      <c r="T180" s="22">
        <f>VLOOKUP($B180,ESTIMATES!$C$18:$BS$290,51,FALSE)</f>
        <v>21483.508000000002</v>
      </c>
      <c r="U180" s="22">
        <f>VLOOKUP($B180,ESTIMATES!$C$18:$BS$290,52,FALSE)</f>
        <v>21595.371999999999</v>
      </c>
      <c r="V180" s="22">
        <f>VLOOKUP($B180,ESTIMATES!$C$18:$BS$290,53,FALSE)</f>
        <v>21711.573</v>
      </c>
      <c r="W180" s="22">
        <f>VLOOKUP($B180,ESTIMATES!$C$18:$BS$290,54,FALSE)</f>
        <v>21840.235000000001</v>
      </c>
      <c r="X180" s="22">
        <f>VLOOKUP($B180,ESTIMATES!$C$18:$BS$290,55,FALSE)</f>
        <v>21985.281999999999</v>
      </c>
      <c r="Y180" s="22">
        <f>VLOOKUP($B180,ESTIMATES!$C$18:$BS$290,56,FALSE)</f>
        <v>22143.337</v>
      </c>
      <c r="Z180" s="22">
        <f>VLOOKUP($B180,ESTIMATES!$C$18:$BS$290,57,FALSE)</f>
        <v>22306.338</v>
      </c>
      <c r="AA180" s="22">
        <f>VLOOKUP($B180,ESTIMATES!$C$18:$BS$290,58,FALSE)</f>
        <v>22462.374</v>
      </c>
      <c r="AB180" s="22">
        <f>VLOOKUP($B180,ESTIMATES!$C$18:$BS$290,59,FALSE)</f>
        <v>22602.885999999999</v>
      </c>
      <c r="AC180" s="22">
        <f>VLOOKUP($B180,ESTIMATES!$C$18:$BS$290,60,FALSE)</f>
        <v>22725.477999999999</v>
      </c>
      <c r="AD180" s="22">
        <f>VLOOKUP($B180,ESTIMATES!$C$18:$BS$290,61,FALSE)</f>
        <v>22833.012999999999</v>
      </c>
      <c r="AE180" s="22">
        <f>VLOOKUP($B180,ESTIMATES!$C$18:$BS$290,62,FALSE)</f>
        <v>22928.526000000002</v>
      </c>
      <c r="AF180" s="22">
        <f>VLOOKUP($B180,ESTIMATES!$C$18:$BS$290,63,FALSE)</f>
        <v>23017.055</v>
      </c>
      <c r="AG180" s="22">
        <f>VLOOKUP($B180,ESTIMATES!$C$18:$BS$290,64,FALSE)</f>
        <v>23102.405999999999</v>
      </c>
      <c r="AH180" s="22">
        <f>VLOOKUP($B180,ESTIMATES!$C$18:$BS$290,65,FALSE)</f>
        <v>23185.01</v>
      </c>
      <c r="AI180" s="22">
        <f>VLOOKUP($B180,ESTIMATES!$C$18:$BS$290,66,FALSE)</f>
        <v>23263.897000000001</v>
      </c>
      <c r="AJ180" s="22">
        <f>VLOOKUP($B180,ESTIMATES!$C$18:$BS$290,67,FALSE)</f>
        <v>23339.858</v>
      </c>
      <c r="AK180" s="22">
        <f>VLOOKUP($B180,ESTIMATES!$C$18:$BS$290,68,FALSE)</f>
        <v>23413.651999999998</v>
      </c>
      <c r="AL180" s="22">
        <f>VLOOKUP($B180,ESTIMATES!$C$18:$BS$290,69,FALSE)</f>
        <v>23485.755000000001</v>
      </c>
      <c r="AM180">
        <f>VLOOKUP($B180,'MEDIUM VARIANT'!$C$18:$AE$290,5,FALSE)</f>
        <v>23556.705999999998</v>
      </c>
      <c r="AN180">
        <f>VLOOKUP($B180,'MEDIUM VARIANT'!$C$18:$AE$290,6,FALSE)</f>
        <v>23626.455999999998</v>
      </c>
      <c r="AO180">
        <f>VLOOKUP($B180,'MEDIUM VARIANT'!$C$18:$AE$290,7,FALSE)</f>
        <v>23694.089</v>
      </c>
      <c r="AP180">
        <f>VLOOKUP($B180,'MEDIUM VARIANT'!$C$18:$AE$290,8,FALSE)</f>
        <v>23758.246999999999</v>
      </c>
      <c r="AQ180">
        <f>VLOOKUP($B180,'MEDIUM VARIANT'!$C$18:$AE$290,9,FALSE)</f>
        <v>23817.904999999999</v>
      </c>
      <c r="AR180">
        <f>VLOOKUP($B180,'MEDIUM VARIANT'!$C$18:$AE$290,10,FALSE)</f>
        <v>23872.68</v>
      </c>
      <c r="AS180">
        <f>VLOOKUP($B180,'MEDIUM VARIANT'!$C$18:$AE$290,11,FALSE)</f>
        <v>23922.726999999999</v>
      </c>
      <c r="AT180">
        <f>VLOOKUP($B180,'MEDIUM VARIANT'!$C$18:$AE$290,12,FALSE)</f>
        <v>23968.059000000001</v>
      </c>
      <c r="AU180">
        <f>VLOOKUP($B180,'MEDIUM VARIANT'!$C$18:$AE$290,13,FALSE)</f>
        <v>24008.871999999999</v>
      </c>
      <c r="AV180">
        <f>VLOOKUP($B180,'MEDIUM VARIANT'!$C$18:$AE$290,14,FALSE)</f>
        <v>24045.238000000001</v>
      </c>
      <c r="AW180">
        <f>VLOOKUP($B180,'MEDIUM VARIANT'!$C$18:$AE$290,15,FALSE)</f>
        <v>24076.883999999998</v>
      </c>
      <c r="AX180">
        <f>VLOOKUP($B180,'MEDIUM VARIANT'!$C$18:$AE$290,16,FALSE)</f>
        <v>24103.448</v>
      </c>
      <c r="AY180">
        <f>VLOOKUP($B180,'MEDIUM VARIANT'!$C$18:$AE$290,17,FALSE)</f>
        <v>24124.745999999999</v>
      </c>
      <c r="AZ180">
        <f>VLOOKUP($B180,'MEDIUM VARIANT'!$C$18:$AE$290,18,FALSE)</f>
        <v>24140.587</v>
      </c>
      <c r="BA180">
        <f>VLOOKUP($B180,'MEDIUM VARIANT'!$C$18:$AE$290,19,FALSE)</f>
        <v>24150.707999999999</v>
      </c>
      <c r="BB180">
        <f>VLOOKUP($B180,'MEDIUM VARIANT'!$C$18:$AE$290,20,FALSE)</f>
        <v>24155.057000000001</v>
      </c>
      <c r="BC180">
        <f>VLOOKUP($B180,'MEDIUM VARIANT'!$C$18:$AE$290,21,FALSE)</f>
        <v>24153.232</v>
      </c>
      <c r="BD180">
        <f>VLOOKUP($B180,'MEDIUM VARIANT'!$C$18:$AE$290,22,FALSE)</f>
        <v>24144.28</v>
      </c>
      <c r="BE180">
        <f>VLOOKUP($B180,'MEDIUM VARIANT'!$C$18:$AE$290,23,FALSE)</f>
        <v>24127.011999999999</v>
      </c>
      <c r="BF180">
        <f>VLOOKUP($B180,'MEDIUM VARIANT'!$C$18:$AE$290,24,FALSE)</f>
        <v>24100.534</v>
      </c>
      <c r="BG180">
        <f>VLOOKUP($B180,'MEDIUM VARIANT'!$C$18:$AE$290,25,FALSE)</f>
        <v>24064.633000000002</v>
      </c>
      <c r="BH180">
        <f>VLOOKUP($B180,'MEDIUM VARIANT'!$C$18:$AE$290,26,FALSE)</f>
        <v>24019.489000000001</v>
      </c>
      <c r="BI180">
        <f>VLOOKUP($B180,'MEDIUM VARIANT'!$C$18:$AE$290,27,FALSE)</f>
        <v>23965.194</v>
      </c>
      <c r="BJ180">
        <f>VLOOKUP($B180,'MEDIUM VARIANT'!$C$18:$AE$290,28,FALSE)</f>
        <v>23902.035</v>
      </c>
      <c r="BK180">
        <f>VLOOKUP($B180,'MEDIUM VARIANT'!$C$18:$AE$290,29,FALSE)</f>
        <v>23830.333999999999</v>
      </c>
      <c r="BL180">
        <f>VLOOKUP($B180,'MEDIUM VARIANT'!$C$18:$AE$290,29,FALSE)</f>
        <v>23830.333999999999</v>
      </c>
      <c r="BM180">
        <f>VLOOKUP($B180,'MEDIUM VARIANT'!$C$18:$AE$290,29,FALSE)</f>
        <v>23830.333999999999</v>
      </c>
      <c r="BN180">
        <f>VLOOKUP($B180,'MEDIUM VARIANT'!$C$18:$AE$290,29,FALSE)</f>
        <v>23830.333999999999</v>
      </c>
      <c r="BO180">
        <f>VLOOKUP($B180,'MEDIUM VARIANT'!$C$18:$AE$290,29,FALSE)</f>
        <v>23830.333999999999</v>
      </c>
      <c r="BP180">
        <f>VLOOKUP($B180,'MEDIUM VARIANT'!$C$18:$AE$290,29,FALSE)</f>
        <v>23830.333999999999</v>
      </c>
      <c r="BQ180">
        <f>VLOOKUP($B180,'MEDIUM VARIANT'!$C$18:$AE$290,29,FALSE)</f>
        <v>23830.333999999999</v>
      </c>
      <c r="BR180">
        <f>VLOOKUP($B180,'MEDIUM VARIANT'!$C$18:$AE$290,29,FALSE)</f>
        <v>23830.333999999999</v>
      </c>
      <c r="BS180">
        <f>VLOOKUP($B180,'MEDIUM VARIANT'!$C$18:$AE$290,29,FALSE)</f>
        <v>23830.333999999999</v>
      </c>
      <c r="BT180">
        <f>VLOOKUP($B180,'MEDIUM VARIANT'!$C$18:$AE$290,29,FALSE)</f>
        <v>23830.333999999999</v>
      </c>
      <c r="BU180">
        <f>VLOOKUP($B180,'MEDIUM VARIANT'!$C$18:$AE$290,29,FALSE)</f>
        <v>23830.333999999999</v>
      </c>
    </row>
    <row r="181" spans="1:73" ht="11.4" x14ac:dyDescent="0.2">
      <c r="A181" t="str">
        <f>VLOOKUP(B181,Codes_ISO!A$2:C$270,3,FALSE)</f>
        <v>PK</v>
      </c>
      <c r="B181" s="3" t="s">
        <v>164</v>
      </c>
      <c r="C181" s="22">
        <f>VLOOKUP($B181,ESTIMATES!$C$18:$BS$290,34,FALSE)</f>
        <v>78068.144</v>
      </c>
      <c r="D181" s="22">
        <f>VLOOKUP($B181,ESTIMATES!$C$18:$BS$290,35,FALSE)</f>
        <v>80696.945000000007</v>
      </c>
      <c r="E181" s="22">
        <f>VLOOKUP($B181,ESTIMATES!$C$18:$BS$290,36,FALSE)</f>
        <v>83445.862999999998</v>
      </c>
      <c r="F181" s="22">
        <f>VLOOKUP($B181,ESTIMATES!$C$18:$BS$290,37,FALSE)</f>
        <v>86297.64</v>
      </c>
      <c r="G181" s="22">
        <f>VLOOKUP($B181,ESTIMATES!$C$18:$BS$290,38,FALSE)</f>
        <v>89228.948999999993</v>
      </c>
      <c r="H181" s="22">
        <f>VLOOKUP($B181,ESTIMATES!$C$18:$BS$290,39,FALSE)</f>
        <v>92219.487999999998</v>
      </c>
      <c r="I181" s="22">
        <f>VLOOKUP($B181,ESTIMATES!$C$18:$BS$290,40,FALSE)</f>
        <v>95264.46</v>
      </c>
      <c r="J181" s="22">
        <f>VLOOKUP($B181,ESTIMATES!$C$18:$BS$290,41,FALSE)</f>
        <v>98357.472999999998</v>
      </c>
      <c r="K181" s="22">
        <f>VLOOKUP($B181,ESTIMATES!$C$18:$BS$290,42,FALSE)</f>
        <v>101474.83500000001</v>
      </c>
      <c r="L181" s="22">
        <f>VLOOKUP($B181,ESTIMATES!$C$18:$BS$290,43,FALSE)</f>
        <v>104588.49</v>
      </c>
      <c r="M181" s="22">
        <f>VLOOKUP($B181,ESTIMATES!$C$18:$BS$290,44,FALSE)</f>
        <v>107678.614</v>
      </c>
      <c r="N181" s="22">
        <f>VLOOKUP($B181,ESTIMATES!$C$18:$BS$290,45,FALSE)</f>
        <v>110730.42</v>
      </c>
      <c r="O181" s="22">
        <f>VLOOKUP($B181,ESTIMATES!$C$18:$BS$290,46,FALSE)</f>
        <v>113747.13499999999</v>
      </c>
      <c r="P181" s="22">
        <f>VLOOKUP($B181,ESTIMATES!$C$18:$BS$290,47,FALSE)</f>
        <v>116749.56</v>
      </c>
      <c r="Q181" s="22">
        <f>VLOOKUP($B181,ESTIMATES!$C$18:$BS$290,48,FALSE)</f>
        <v>119769.556</v>
      </c>
      <c r="R181" s="22">
        <f>VLOOKUP($B181,ESTIMATES!$C$18:$BS$290,49,FALSE)</f>
        <v>122829.148</v>
      </c>
      <c r="S181" s="22">
        <f>VLOOKUP($B181,ESTIMATES!$C$18:$BS$290,50,FALSE)</f>
        <v>125938.33900000001</v>
      </c>
      <c r="T181" s="22">
        <f>VLOOKUP($B181,ESTIMATES!$C$18:$BS$290,51,FALSE)</f>
        <v>129086.98699999999</v>
      </c>
      <c r="U181" s="22">
        <f>VLOOKUP($B181,ESTIMATES!$C$18:$BS$290,52,FALSE)</f>
        <v>132253.264</v>
      </c>
      <c r="V181" s="22">
        <f>VLOOKUP($B181,ESTIMATES!$C$18:$BS$290,53,FALSE)</f>
        <v>135405.584</v>
      </c>
      <c r="W181" s="22">
        <f>VLOOKUP($B181,ESTIMATES!$C$18:$BS$290,54,FALSE)</f>
        <v>138523.285</v>
      </c>
      <c r="X181" s="22">
        <f>VLOOKUP($B181,ESTIMATES!$C$18:$BS$290,55,FALSE)</f>
        <v>141601.43700000001</v>
      </c>
      <c r="Y181" s="22">
        <f>VLOOKUP($B181,ESTIMATES!$C$18:$BS$290,56,FALSE)</f>
        <v>144654.14300000001</v>
      </c>
      <c r="Z181" s="22">
        <f>VLOOKUP($B181,ESTIMATES!$C$18:$BS$290,57,FALSE)</f>
        <v>147703.40100000001</v>
      </c>
      <c r="AA181" s="22">
        <f>VLOOKUP($B181,ESTIMATES!$C$18:$BS$290,58,FALSE)</f>
        <v>150780.29999999999</v>
      </c>
      <c r="AB181" s="22">
        <f>VLOOKUP($B181,ESTIMATES!$C$18:$BS$290,59,FALSE)</f>
        <v>153909.66699999999</v>
      </c>
      <c r="AC181" s="22">
        <f>VLOOKUP($B181,ESTIMATES!$C$18:$BS$290,60,FALSE)</f>
        <v>157093.99299999999</v>
      </c>
      <c r="AD181" s="22">
        <f>VLOOKUP($B181,ESTIMATES!$C$18:$BS$290,61,FALSE)</f>
        <v>160332.97399999999</v>
      </c>
      <c r="AE181" s="22">
        <f>VLOOKUP($B181,ESTIMATES!$C$18:$BS$290,62,FALSE)</f>
        <v>163644.603</v>
      </c>
      <c r="AF181" s="22">
        <f>VLOOKUP($B181,ESTIMATES!$C$18:$BS$290,63,FALSE)</f>
        <v>167049.57999999999</v>
      </c>
      <c r="AG181" s="22">
        <f>VLOOKUP($B181,ESTIMATES!$C$18:$BS$290,64,FALSE)</f>
        <v>170560.182</v>
      </c>
      <c r="AH181" s="22">
        <f>VLOOKUP($B181,ESTIMATES!$C$18:$BS$290,65,FALSE)</f>
        <v>174184.26500000001</v>
      </c>
      <c r="AI181" s="22">
        <f>VLOOKUP($B181,ESTIMATES!$C$18:$BS$290,66,FALSE)</f>
        <v>177911.533</v>
      </c>
      <c r="AJ181" s="22">
        <f>VLOOKUP($B181,ESTIMATES!$C$18:$BS$290,67,FALSE)</f>
        <v>181712.595</v>
      </c>
      <c r="AK181" s="22">
        <f>VLOOKUP($B181,ESTIMATES!$C$18:$BS$290,68,FALSE)</f>
        <v>185546.25700000001</v>
      </c>
      <c r="AL181" s="22">
        <f>VLOOKUP($B181,ESTIMATES!$C$18:$BS$290,69,FALSE)</f>
        <v>189380.51300000001</v>
      </c>
      <c r="AM181">
        <f>VLOOKUP($B181,'MEDIUM VARIANT'!$C$18:$AE$290,5,FALSE)</f>
        <v>193203.476</v>
      </c>
      <c r="AN181">
        <f>VLOOKUP($B181,'MEDIUM VARIANT'!$C$18:$AE$290,6,FALSE)</f>
        <v>197015.95499999999</v>
      </c>
      <c r="AO181">
        <f>VLOOKUP($B181,'MEDIUM VARIANT'!$C$18:$AE$290,7,FALSE)</f>
        <v>200813.818</v>
      </c>
      <c r="AP181">
        <f>VLOOKUP($B181,'MEDIUM VARIANT'!$C$18:$AE$290,8,FALSE)</f>
        <v>204596.44200000001</v>
      </c>
      <c r="AQ181">
        <f>VLOOKUP($B181,'MEDIUM VARIANT'!$C$18:$AE$290,9,FALSE)</f>
        <v>208362.334</v>
      </c>
      <c r="AR181">
        <f>VLOOKUP($B181,'MEDIUM VARIANT'!$C$18:$AE$290,10,FALSE)</f>
        <v>212106.995</v>
      </c>
      <c r="AS181">
        <f>VLOOKUP($B181,'MEDIUM VARIANT'!$C$18:$AE$290,11,FALSE)</f>
        <v>215824.155</v>
      </c>
      <c r="AT181">
        <f>VLOOKUP($B181,'MEDIUM VARIANT'!$C$18:$AE$290,12,FALSE)</f>
        <v>219509.31599999999</v>
      </c>
      <c r="AU181">
        <f>VLOOKUP($B181,'MEDIUM VARIANT'!$C$18:$AE$290,13,FALSE)</f>
        <v>223158.20300000001</v>
      </c>
      <c r="AV181">
        <f>VLOOKUP($B181,'MEDIUM VARIANT'!$C$18:$AE$290,14,FALSE)</f>
        <v>226767.95199999999</v>
      </c>
      <c r="AW181">
        <f>VLOOKUP($B181,'MEDIUM VARIANT'!$C$18:$AE$290,15,FALSE)</f>
        <v>230335.98199999999</v>
      </c>
      <c r="AX181">
        <f>VLOOKUP($B181,'MEDIUM VARIANT'!$C$18:$AE$290,16,FALSE)</f>
        <v>233862.81400000001</v>
      </c>
      <c r="AY181">
        <f>VLOOKUP($B181,'MEDIUM VARIANT'!$C$18:$AE$290,17,FALSE)</f>
        <v>237352.889</v>
      </c>
      <c r="AZ181">
        <f>VLOOKUP($B181,'MEDIUM VARIANT'!$C$18:$AE$290,18,FALSE)</f>
        <v>240812.96799999999</v>
      </c>
      <c r="BA181">
        <f>VLOOKUP($B181,'MEDIUM VARIANT'!$C$18:$AE$290,19,FALSE)</f>
        <v>244248.37100000001</v>
      </c>
      <c r="BB181">
        <f>VLOOKUP($B181,'MEDIUM VARIANT'!$C$18:$AE$290,20,FALSE)</f>
        <v>247659.20800000001</v>
      </c>
      <c r="BC181">
        <f>VLOOKUP($B181,'MEDIUM VARIANT'!$C$18:$AE$290,21,FALSE)</f>
        <v>251045.01</v>
      </c>
      <c r="BD181">
        <f>VLOOKUP($B181,'MEDIUM VARIANT'!$C$18:$AE$290,22,FALSE)</f>
        <v>254409.77799999999</v>
      </c>
      <c r="BE181">
        <f>VLOOKUP($B181,'MEDIUM VARIANT'!$C$18:$AE$290,23,FALSE)</f>
        <v>257758.315</v>
      </c>
      <c r="BF181">
        <f>VLOOKUP($B181,'MEDIUM VARIANT'!$C$18:$AE$290,24,FALSE)</f>
        <v>261093.43799999999</v>
      </c>
      <c r="BG181">
        <f>VLOOKUP($B181,'MEDIUM VARIANT'!$C$18:$AE$290,25,FALSE)</f>
        <v>264415.42800000001</v>
      </c>
      <c r="BH181">
        <f>VLOOKUP($B181,'MEDIUM VARIANT'!$C$18:$AE$290,26,FALSE)</f>
        <v>267721.522</v>
      </c>
      <c r="BI181">
        <f>VLOOKUP($B181,'MEDIUM VARIANT'!$C$18:$AE$290,27,FALSE)</f>
        <v>271007.38500000001</v>
      </c>
      <c r="BJ181">
        <f>VLOOKUP($B181,'MEDIUM VARIANT'!$C$18:$AE$290,28,FALSE)</f>
        <v>274266.97499999998</v>
      </c>
      <c r="BK181">
        <f>VLOOKUP($B181,'MEDIUM VARIANT'!$C$18:$AE$290,29,FALSE)</f>
        <v>277494.59000000003</v>
      </c>
      <c r="BL181">
        <f>VLOOKUP($B181,'MEDIUM VARIANT'!$C$18:$AE$290,29,FALSE)</f>
        <v>277494.59000000003</v>
      </c>
      <c r="BM181">
        <f>VLOOKUP($B181,'MEDIUM VARIANT'!$C$18:$AE$290,29,FALSE)</f>
        <v>277494.59000000003</v>
      </c>
      <c r="BN181">
        <f>VLOOKUP($B181,'MEDIUM VARIANT'!$C$18:$AE$290,29,FALSE)</f>
        <v>277494.59000000003</v>
      </c>
      <c r="BO181">
        <f>VLOOKUP($B181,'MEDIUM VARIANT'!$C$18:$AE$290,29,FALSE)</f>
        <v>277494.59000000003</v>
      </c>
      <c r="BP181">
        <f>VLOOKUP($B181,'MEDIUM VARIANT'!$C$18:$AE$290,29,FALSE)</f>
        <v>277494.59000000003</v>
      </c>
      <c r="BQ181">
        <f>VLOOKUP($B181,'MEDIUM VARIANT'!$C$18:$AE$290,29,FALSE)</f>
        <v>277494.59000000003</v>
      </c>
      <c r="BR181">
        <f>VLOOKUP($B181,'MEDIUM VARIANT'!$C$18:$AE$290,29,FALSE)</f>
        <v>277494.59000000003</v>
      </c>
      <c r="BS181">
        <f>VLOOKUP($B181,'MEDIUM VARIANT'!$C$18:$AE$290,29,FALSE)</f>
        <v>277494.59000000003</v>
      </c>
      <c r="BT181">
        <f>VLOOKUP($B181,'MEDIUM VARIANT'!$C$18:$AE$290,29,FALSE)</f>
        <v>277494.59000000003</v>
      </c>
      <c r="BU181">
        <f>VLOOKUP($B181,'MEDIUM VARIANT'!$C$18:$AE$290,29,FALSE)</f>
        <v>277494.59000000003</v>
      </c>
    </row>
    <row r="182" spans="1:73" ht="11.4" hidden="1" x14ac:dyDescent="0.2">
      <c r="A182" t="str">
        <f>VLOOKUP(B182,Codes_ISO!A$2:C$270,3,FALSE)</f>
        <v/>
      </c>
      <c r="B182" s="3" t="s">
        <v>321</v>
      </c>
      <c r="C182" s="22">
        <f>VLOOKUP($B182,ESTIMATES!$C$18:$BS$290,34,FALSE)</f>
        <v>12.194000000000001</v>
      </c>
      <c r="D182" s="22">
        <f>VLOOKUP($B182,ESTIMATES!$C$18:$BS$290,35,FALSE)</f>
        <v>12.387</v>
      </c>
      <c r="E182" s="22">
        <f>VLOOKUP($B182,ESTIMATES!$C$18:$BS$290,36,FALSE)</f>
        <v>12.663</v>
      </c>
      <c r="F182" s="22">
        <f>VLOOKUP($B182,ESTIMATES!$C$18:$BS$290,37,FALSE)</f>
        <v>13.012</v>
      </c>
      <c r="G182" s="22">
        <f>VLOOKUP($B182,ESTIMATES!$C$18:$BS$290,38,FALSE)</f>
        <v>13.372</v>
      </c>
      <c r="H182" s="22">
        <f>VLOOKUP($B182,ESTIMATES!$C$18:$BS$290,39,FALSE)</f>
        <v>13.696</v>
      </c>
      <c r="I182" s="22">
        <f>VLOOKUP($B182,ESTIMATES!$C$18:$BS$290,40,FALSE)</f>
        <v>13.984999999999999</v>
      </c>
      <c r="J182" s="22">
        <f>VLOOKUP($B182,ESTIMATES!$C$18:$BS$290,41,FALSE)</f>
        <v>14.24</v>
      </c>
      <c r="K182" s="22">
        <f>VLOOKUP($B182,ESTIMATES!$C$18:$BS$290,42,FALSE)</f>
        <v>14.49</v>
      </c>
      <c r="L182" s="22">
        <f>VLOOKUP($B182,ESTIMATES!$C$18:$BS$290,43,FALSE)</f>
        <v>14.757</v>
      </c>
      <c r="M182" s="22">
        <f>VLOOKUP($B182,ESTIMATES!$C$18:$BS$290,44,FALSE)</f>
        <v>15.087999999999999</v>
      </c>
      <c r="N182" s="22">
        <f>VLOOKUP($B182,ESTIMATES!$C$18:$BS$290,45,FALSE)</f>
        <v>15.474</v>
      </c>
      <c r="O182" s="22">
        <f>VLOOKUP($B182,ESTIMATES!$C$18:$BS$290,46,FALSE)</f>
        <v>15.894</v>
      </c>
      <c r="P182" s="22">
        <f>VLOOKUP($B182,ESTIMATES!$C$18:$BS$290,47,FALSE)</f>
        <v>16.341999999999999</v>
      </c>
      <c r="Q182" s="22">
        <f>VLOOKUP($B182,ESTIMATES!$C$18:$BS$290,48,FALSE)</f>
        <v>16.806000000000001</v>
      </c>
      <c r="R182" s="22">
        <f>VLOOKUP($B182,ESTIMATES!$C$18:$BS$290,49,FALSE)</f>
        <v>17.253</v>
      </c>
      <c r="S182" s="22">
        <f>VLOOKUP($B182,ESTIMATES!$C$18:$BS$290,50,FALSE)</f>
        <v>17.690999999999999</v>
      </c>
      <c r="T182" s="22">
        <f>VLOOKUP($B182,ESTIMATES!$C$18:$BS$290,51,FALSE)</f>
        <v>18.123000000000001</v>
      </c>
      <c r="U182" s="22">
        <f>VLOOKUP($B182,ESTIMATES!$C$18:$BS$290,52,FALSE)</f>
        <v>18.524000000000001</v>
      </c>
      <c r="V182" s="22">
        <f>VLOOKUP($B182,ESTIMATES!$C$18:$BS$290,53,FALSE)</f>
        <v>18.879000000000001</v>
      </c>
      <c r="W182" s="22">
        <f>VLOOKUP($B182,ESTIMATES!$C$18:$BS$290,54,FALSE)</f>
        <v>19.175000000000001</v>
      </c>
      <c r="X182" s="22">
        <f>VLOOKUP($B182,ESTIMATES!$C$18:$BS$290,55,FALSE)</f>
        <v>19.404</v>
      </c>
      <c r="Y182" s="22">
        <f>VLOOKUP($B182,ESTIMATES!$C$18:$BS$290,56,FALSE)</f>
        <v>19.574000000000002</v>
      </c>
      <c r="Z182" s="22">
        <f>VLOOKUP($B182,ESTIMATES!$C$18:$BS$290,57,FALSE)</f>
        <v>19.7</v>
      </c>
      <c r="AA182" s="22">
        <f>VLOOKUP($B182,ESTIMATES!$C$18:$BS$290,58,FALSE)</f>
        <v>19.803999999999998</v>
      </c>
      <c r="AB182" s="22">
        <f>VLOOKUP($B182,ESTIMATES!$C$18:$BS$290,59,FALSE)</f>
        <v>19.905999999999999</v>
      </c>
      <c r="AC182" s="22">
        <f>VLOOKUP($B182,ESTIMATES!$C$18:$BS$290,60,FALSE)</f>
        <v>20.012</v>
      </c>
      <c r="AD182" s="22">
        <f>VLOOKUP($B182,ESTIMATES!$C$18:$BS$290,61,FALSE)</f>
        <v>20.116</v>
      </c>
      <c r="AE182" s="22">
        <f>VLOOKUP($B182,ESTIMATES!$C$18:$BS$290,62,FALSE)</f>
        <v>20.228000000000002</v>
      </c>
      <c r="AF182" s="22">
        <f>VLOOKUP($B182,ESTIMATES!$C$18:$BS$290,63,FALSE)</f>
        <v>20.341999999999999</v>
      </c>
      <c r="AG182" s="22">
        <f>VLOOKUP($B182,ESTIMATES!$C$18:$BS$290,64,FALSE)</f>
        <v>20.47</v>
      </c>
      <c r="AH182" s="22">
        <f>VLOOKUP($B182,ESTIMATES!$C$18:$BS$290,65,FALSE)</f>
        <v>20.599</v>
      </c>
      <c r="AI182" s="22">
        <f>VLOOKUP($B182,ESTIMATES!$C$18:$BS$290,66,FALSE)</f>
        <v>20.757999999999999</v>
      </c>
      <c r="AJ182" s="22">
        <f>VLOOKUP($B182,ESTIMATES!$C$18:$BS$290,67,FALSE)</f>
        <v>20.92</v>
      </c>
      <c r="AK182" s="22">
        <f>VLOOKUP($B182,ESTIMATES!$C$18:$BS$290,68,FALSE)</f>
        <v>21.094000000000001</v>
      </c>
      <c r="AL182" s="22">
        <f>VLOOKUP($B182,ESTIMATES!$C$18:$BS$290,69,FALSE)</f>
        <v>21.288</v>
      </c>
      <c r="AM182">
        <f>VLOOKUP($B182,'MEDIUM VARIANT'!$C$18:$AE$290,5,FALSE)</f>
        <v>21.503</v>
      </c>
      <c r="AN182">
        <f>VLOOKUP($B182,'MEDIUM VARIANT'!$C$18:$AE$290,6,FALSE)</f>
        <v>21.728999999999999</v>
      </c>
      <c r="AO182">
        <f>VLOOKUP($B182,'MEDIUM VARIANT'!$C$18:$AE$290,7,FALSE)</f>
        <v>21.963999999999999</v>
      </c>
      <c r="AP182">
        <f>VLOOKUP($B182,'MEDIUM VARIANT'!$C$18:$AE$290,8,FALSE)</f>
        <v>22.206</v>
      </c>
      <c r="AQ182">
        <f>VLOOKUP($B182,'MEDIUM VARIANT'!$C$18:$AE$290,9,FALSE)</f>
        <v>22.442</v>
      </c>
      <c r="AR182">
        <f>VLOOKUP($B182,'MEDIUM VARIANT'!$C$18:$AE$290,10,FALSE)</f>
        <v>22.681999999999999</v>
      </c>
      <c r="AS182">
        <f>VLOOKUP($B182,'MEDIUM VARIANT'!$C$18:$AE$290,11,FALSE)</f>
        <v>22.927</v>
      </c>
      <c r="AT182">
        <f>VLOOKUP($B182,'MEDIUM VARIANT'!$C$18:$AE$290,12,FALSE)</f>
        <v>23.164000000000001</v>
      </c>
      <c r="AU182">
        <f>VLOOKUP($B182,'MEDIUM VARIANT'!$C$18:$AE$290,13,FALSE)</f>
        <v>23.407</v>
      </c>
      <c r="AV182">
        <f>VLOOKUP($B182,'MEDIUM VARIANT'!$C$18:$AE$290,14,FALSE)</f>
        <v>23.635000000000002</v>
      </c>
      <c r="AW182">
        <f>VLOOKUP($B182,'MEDIUM VARIANT'!$C$18:$AE$290,15,FALSE)</f>
        <v>23.867000000000001</v>
      </c>
      <c r="AX182">
        <f>VLOOKUP($B182,'MEDIUM VARIANT'!$C$18:$AE$290,16,FALSE)</f>
        <v>24.105</v>
      </c>
      <c r="AY182">
        <f>VLOOKUP($B182,'MEDIUM VARIANT'!$C$18:$AE$290,17,FALSE)</f>
        <v>24.326000000000001</v>
      </c>
      <c r="AZ182">
        <f>VLOOKUP($B182,'MEDIUM VARIANT'!$C$18:$AE$290,18,FALSE)</f>
        <v>24.547999999999998</v>
      </c>
      <c r="BA182">
        <f>VLOOKUP($B182,'MEDIUM VARIANT'!$C$18:$AE$290,19,FALSE)</f>
        <v>24.76</v>
      </c>
      <c r="BB182">
        <f>VLOOKUP($B182,'MEDIUM VARIANT'!$C$18:$AE$290,20,FALSE)</f>
        <v>24.963999999999999</v>
      </c>
      <c r="BC182">
        <f>VLOOKUP($B182,'MEDIUM VARIANT'!$C$18:$AE$290,21,FALSE)</f>
        <v>25.170999999999999</v>
      </c>
      <c r="BD182">
        <f>VLOOKUP($B182,'MEDIUM VARIANT'!$C$18:$AE$290,22,FALSE)</f>
        <v>25.361999999999998</v>
      </c>
      <c r="BE182">
        <f>VLOOKUP($B182,'MEDIUM VARIANT'!$C$18:$AE$290,23,FALSE)</f>
        <v>25.541</v>
      </c>
      <c r="BF182">
        <f>VLOOKUP($B182,'MEDIUM VARIANT'!$C$18:$AE$290,24,FALSE)</f>
        <v>25.715</v>
      </c>
      <c r="BG182">
        <f>VLOOKUP($B182,'MEDIUM VARIANT'!$C$18:$AE$290,25,FALSE)</f>
        <v>25.881</v>
      </c>
      <c r="BH182">
        <f>VLOOKUP($B182,'MEDIUM VARIANT'!$C$18:$AE$290,26,FALSE)</f>
        <v>26.033000000000001</v>
      </c>
      <c r="BI182">
        <f>VLOOKUP($B182,'MEDIUM VARIANT'!$C$18:$AE$290,27,FALSE)</f>
        <v>26.184000000000001</v>
      </c>
      <c r="BJ182">
        <f>VLOOKUP($B182,'MEDIUM VARIANT'!$C$18:$AE$290,28,FALSE)</f>
        <v>26.329000000000001</v>
      </c>
      <c r="BK182">
        <f>VLOOKUP($B182,'MEDIUM VARIANT'!$C$18:$AE$290,29,FALSE)</f>
        <v>26.463000000000001</v>
      </c>
      <c r="BL182">
        <f>VLOOKUP($B182,'MEDIUM VARIANT'!$C$18:$AE$290,29,FALSE)</f>
        <v>26.463000000000001</v>
      </c>
      <c r="BM182">
        <f>VLOOKUP($B182,'MEDIUM VARIANT'!$C$18:$AE$290,29,FALSE)</f>
        <v>26.463000000000001</v>
      </c>
      <c r="BN182">
        <f>VLOOKUP($B182,'MEDIUM VARIANT'!$C$18:$AE$290,29,FALSE)</f>
        <v>26.463000000000001</v>
      </c>
      <c r="BO182">
        <f>VLOOKUP($B182,'MEDIUM VARIANT'!$C$18:$AE$290,29,FALSE)</f>
        <v>26.463000000000001</v>
      </c>
      <c r="BP182">
        <f>VLOOKUP($B182,'MEDIUM VARIANT'!$C$18:$AE$290,29,FALSE)</f>
        <v>26.463000000000001</v>
      </c>
      <c r="BQ182">
        <f>VLOOKUP($B182,'MEDIUM VARIANT'!$C$18:$AE$290,29,FALSE)</f>
        <v>26.463000000000001</v>
      </c>
      <c r="BR182">
        <f>VLOOKUP($B182,'MEDIUM VARIANT'!$C$18:$AE$290,29,FALSE)</f>
        <v>26.463000000000001</v>
      </c>
      <c r="BS182">
        <f>VLOOKUP($B182,'MEDIUM VARIANT'!$C$18:$AE$290,29,FALSE)</f>
        <v>26.463000000000001</v>
      </c>
      <c r="BT182">
        <f>VLOOKUP($B182,'MEDIUM VARIANT'!$C$18:$AE$290,29,FALSE)</f>
        <v>26.463000000000001</v>
      </c>
      <c r="BU182">
        <f>VLOOKUP($B182,'MEDIUM VARIANT'!$C$18:$AE$290,29,FALSE)</f>
        <v>26.463000000000001</v>
      </c>
    </row>
    <row r="183" spans="1:73" ht="11.4" x14ac:dyDescent="0.2">
      <c r="A183" t="str">
        <f>VLOOKUP(B183,Codes_ISO!A$2:C$270,3,FALSE)</f>
        <v>PA</v>
      </c>
      <c r="B183" s="3" t="s">
        <v>284</v>
      </c>
      <c r="C183" s="22">
        <f>VLOOKUP($B183,ESTIMATES!$C$18:$BS$290,34,FALSE)</f>
        <v>1978.578</v>
      </c>
      <c r="D183" s="22">
        <f>VLOOKUP($B183,ESTIMATES!$C$18:$BS$290,35,FALSE)</f>
        <v>2026.0650000000001</v>
      </c>
      <c r="E183" s="22">
        <f>VLOOKUP($B183,ESTIMATES!$C$18:$BS$290,36,FALSE)</f>
        <v>2073.8440000000001</v>
      </c>
      <c r="F183" s="22">
        <f>VLOOKUP($B183,ESTIMATES!$C$18:$BS$290,37,FALSE)</f>
        <v>2121.9389999999999</v>
      </c>
      <c r="G183" s="22">
        <f>VLOOKUP($B183,ESTIMATES!$C$18:$BS$290,38,FALSE)</f>
        <v>2170.4090000000001</v>
      </c>
      <c r="H183" s="22">
        <f>VLOOKUP($B183,ESTIMATES!$C$18:$BS$290,39,FALSE)</f>
        <v>2219.2759999999998</v>
      </c>
      <c r="I183" s="22">
        <f>VLOOKUP($B183,ESTIMATES!$C$18:$BS$290,40,FALSE)</f>
        <v>2268.5740000000001</v>
      </c>
      <c r="J183" s="22">
        <f>VLOOKUP($B183,ESTIMATES!$C$18:$BS$290,41,FALSE)</f>
        <v>2318.3319999999999</v>
      </c>
      <c r="K183" s="22">
        <f>VLOOKUP($B183,ESTIMATES!$C$18:$BS$290,42,FALSE)</f>
        <v>2368.6179999999999</v>
      </c>
      <c r="L183" s="22">
        <f>VLOOKUP($B183,ESTIMATES!$C$18:$BS$290,43,FALSE)</f>
        <v>2419.491</v>
      </c>
      <c r="M183" s="22">
        <f>VLOOKUP($B183,ESTIMATES!$C$18:$BS$290,44,FALSE)</f>
        <v>2471.009</v>
      </c>
      <c r="N183" s="22">
        <f>VLOOKUP($B183,ESTIMATES!$C$18:$BS$290,45,FALSE)</f>
        <v>2523.181</v>
      </c>
      <c r="O183" s="22">
        <f>VLOOKUP($B183,ESTIMATES!$C$18:$BS$290,46,FALSE)</f>
        <v>2576.018</v>
      </c>
      <c r="P183" s="22">
        <f>VLOOKUP($B183,ESTIMATES!$C$18:$BS$290,47,FALSE)</f>
        <v>2629.6439999999998</v>
      </c>
      <c r="Q183" s="22">
        <f>VLOOKUP($B183,ESTIMATES!$C$18:$BS$290,48,FALSE)</f>
        <v>2684.183</v>
      </c>
      <c r="R183" s="22">
        <f>VLOOKUP($B183,ESTIMATES!$C$18:$BS$290,49,FALSE)</f>
        <v>2739.73</v>
      </c>
      <c r="S183" s="22">
        <f>VLOOKUP($B183,ESTIMATES!$C$18:$BS$290,50,FALSE)</f>
        <v>2796.3440000000001</v>
      </c>
      <c r="T183" s="22">
        <f>VLOOKUP($B183,ESTIMATES!$C$18:$BS$290,51,FALSE)</f>
        <v>2853.9409999999998</v>
      </c>
      <c r="U183" s="22">
        <f>VLOOKUP($B183,ESTIMATES!$C$18:$BS$290,52,FALSE)</f>
        <v>2912.328</v>
      </c>
      <c r="V183" s="22">
        <f>VLOOKUP($B183,ESTIMATES!$C$18:$BS$290,53,FALSE)</f>
        <v>2971.1970000000001</v>
      </c>
      <c r="W183" s="22">
        <f>VLOOKUP($B183,ESTIMATES!$C$18:$BS$290,54,FALSE)</f>
        <v>3030.3470000000002</v>
      </c>
      <c r="X183" s="22">
        <f>VLOOKUP($B183,ESTIMATES!$C$18:$BS$290,55,FALSE)</f>
        <v>3089.6840000000002</v>
      </c>
      <c r="Y183" s="22">
        <f>VLOOKUP($B183,ESTIMATES!$C$18:$BS$290,56,FALSE)</f>
        <v>3149.2649999999999</v>
      </c>
      <c r="Z183" s="22">
        <f>VLOOKUP($B183,ESTIMATES!$C$18:$BS$290,57,FALSE)</f>
        <v>3209.174</v>
      </c>
      <c r="AA183" s="22">
        <f>VLOOKUP($B183,ESTIMATES!$C$18:$BS$290,58,FALSE)</f>
        <v>3269.5410000000002</v>
      </c>
      <c r="AB183" s="22">
        <f>VLOOKUP($B183,ESTIMATES!$C$18:$BS$290,59,FALSE)</f>
        <v>3330.4650000000001</v>
      </c>
      <c r="AC183" s="22">
        <f>VLOOKUP($B183,ESTIMATES!$C$18:$BS$290,60,FALSE)</f>
        <v>3391.9050000000002</v>
      </c>
      <c r="AD183" s="22">
        <f>VLOOKUP($B183,ESTIMATES!$C$18:$BS$290,61,FALSE)</f>
        <v>3453.8069999999998</v>
      </c>
      <c r="AE183" s="22">
        <f>VLOOKUP($B183,ESTIMATES!$C$18:$BS$290,62,FALSE)</f>
        <v>3516.268</v>
      </c>
      <c r="AF183" s="22">
        <f>VLOOKUP($B183,ESTIMATES!$C$18:$BS$290,63,FALSE)</f>
        <v>3579.3850000000002</v>
      </c>
      <c r="AG183" s="22">
        <f>VLOOKUP($B183,ESTIMATES!$C$18:$BS$290,64,FALSE)</f>
        <v>3643.2220000000002</v>
      </c>
      <c r="AH183" s="22">
        <f>VLOOKUP($B183,ESTIMATES!$C$18:$BS$290,65,FALSE)</f>
        <v>3707.7820000000002</v>
      </c>
      <c r="AI183" s="22">
        <f>VLOOKUP($B183,ESTIMATES!$C$18:$BS$290,66,FALSE)</f>
        <v>3772.9380000000001</v>
      </c>
      <c r="AJ183" s="22">
        <f>VLOOKUP($B183,ESTIMATES!$C$18:$BS$290,67,FALSE)</f>
        <v>3838.462</v>
      </c>
      <c r="AK183" s="22">
        <f>VLOOKUP($B183,ESTIMATES!$C$18:$BS$290,68,FALSE)</f>
        <v>3903.9859999999999</v>
      </c>
      <c r="AL183" s="22">
        <f>VLOOKUP($B183,ESTIMATES!$C$18:$BS$290,69,FALSE)</f>
        <v>3969.2489999999998</v>
      </c>
      <c r="AM183">
        <f>VLOOKUP($B183,'MEDIUM VARIANT'!$C$18:$AE$290,5,FALSE)</f>
        <v>4034.1190000000001</v>
      </c>
      <c r="AN183">
        <f>VLOOKUP($B183,'MEDIUM VARIANT'!$C$18:$AE$290,6,FALSE)</f>
        <v>4098.5870000000004</v>
      </c>
      <c r="AO183">
        <f>VLOOKUP($B183,'MEDIUM VARIANT'!$C$18:$AE$290,7,FALSE)</f>
        <v>4162.6180000000004</v>
      </c>
      <c r="AP183">
        <f>VLOOKUP($B183,'MEDIUM VARIANT'!$C$18:$AE$290,8,FALSE)</f>
        <v>4226.1970000000001</v>
      </c>
      <c r="AQ183">
        <f>VLOOKUP($B183,'MEDIUM VARIANT'!$C$18:$AE$290,9,FALSE)</f>
        <v>4289.33</v>
      </c>
      <c r="AR183">
        <f>VLOOKUP($B183,'MEDIUM VARIANT'!$C$18:$AE$290,10,FALSE)</f>
        <v>4351.9449999999997</v>
      </c>
      <c r="AS183">
        <f>VLOOKUP($B183,'MEDIUM VARIANT'!$C$18:$AE$290,11,FALSE)</f>
        <v>4413.9690000000001</v>
      </c>
      <c r="AT183">
        <f>VLOOKUP($B183,'MEDIUM VARIANT'!$C$18:$AE$290,12,FALSE)</f>
        <v>4475.3559999999998</v>
      </c>
      <c r="AU183">
        <f>VLOOKUP($B183,'MEDIUM VARIANT'!$C$18:$AE$290,13,FALSE)</f>
        <v>4536.0680000000002</v>
      </c>
      <c r="AV183">
        <f>VLOOKUP($B183,'MEDIUM VARIANT'!$C$18:$AE$290,14,FALSE)</f>
        <v>4596.0659999999998</v>
      </c>
      <c r="AW183">
        <f>VLOOKUP($B183,'MEDIUM VARIANT'!$C$18:$AE$290,15,FALSE)</f>
        <v>4655.326</v>
      </c>
      <c r="AX183">
        <f>VLOOKUP($B183,'MEDIUM VARIANT'!$C$18:$AE$290,16,FALSE)</f>
        <v>4713.8090000000002</v>
      </c>
      <c r="AY183">
        <f>VLOOKUP($B183,'MEDIUM VARIANT'!$C$18:$AE$290,17,FALSE)</f>
        <v>4771.4949999999999</v>
      </c>
      <c r="AZ183">
        <f>VLOOKUP($B183,'MEDIUM VARIANT'!$C$18:$AE$290,18,FALSE)</f>
        <v>4828.3270000000002</v>
      </c>
      <c r="BA183">
        <f>VLOOKUP($B183,'MEDIUM VARIANT'!$C$18:$AE$290,19,FALSE)</f>
        <v>4884.3109999999997</v>
      </c>
      <c r="BB183">
        <f>VLOOKUP($B183,'MEDIUM VARIANT'!$C$18:$AE$290,20,FALSE)</f>
        <v>4939.3909999999996</v>
      </c>
      <c r="BC183">
        <f>VLOOKUP($B183,'MEDIUM VARIANT'!$C$18:$AE$290,21,FALSE)</f>
        <v>4993.576</v>
      </c>
      <c r="BD183">
        <f>VLOOKUP($B183,'MEDIUM VARIANT'!$C$18:$AE$290,22,FALSE)</f>
        <v>5046.9210000000003</v>
      </c>
      <c r="BE183">
        <f>VLOOKUP($B183,'MEDIUM VARIANT'!$C$18:$AE$290,23,FALSE)</f>
        <v>5099.4880000000003</v>
      </c>
      <c r="BF183">
        <f>VLOOKUP($B183,'MEDIUM VARIANT'!$C$18:$AE$290,24,FALSE)</f>
        <v>5151.3119999999999</v>
      </c>
      <c r="BG183">
        <f>VLOOKUP($B183,'MEDIUM VARIANT'!$C$18:$AE$290,25,FALSE)</f>
        <v>5202.4219999999996</v>
      </c>
      <c r="BH183">
        <f>VLOOKUP($B183,'MEDIUM VARIANT'!$C$18:$AE$290,26,FALSE)</f>
        <v>5252.7809999999999</v>
      </c>
      <c r="BI183">
        <f>VLOOKUP($B183,'MEDIUM VARIANT'!$C$18:$AE$290,27,FALSE)</f>
        <v>5302.3630000000003</v>
      </c>
      <c r="BJ183">
        <f>VLOOKUP($B183,'MEDIUM VARIANT'!$C$18:$AE$290,28,FALSE)</f>
        <v>5351.1390000000001</v>
      </c>
      <c r="BK183">
        <f>VLOOKUP($B183,'MEDIUM VARIANT'!$C$18:$AE$290,29,FALSE)</f>
        <v>5399.0820000000003</v>
      </c>
      <c r="BL183">
        <f>VLOOKUP($B183,'MEDIUM VARIANT'!$C$18:$AE$290,29,FALSE)</f>
        <v>5399.0820000000003</v>
      </c>
      <c r="BM183">
        <f>VLOOKUP($B183,'MEDIUM VARIANT'!$C$18:$AE$290,29,FALSE)</f>
        <v>5399.0820000000003</v>
      </c>
      <c r="BN183">
        <f>VLOOKUP($B183,'MEDIUM VARIANT'!$C$18:$AE$290,29,FALSE)</f>
        <v>5399.0820000000003</v>
      </c>
      <c r="BO183">
        <f>VLOOKUP($B183,'MEDIUM VARIANT'!$C$18:$AE$290,29,FALSE)</f>
        <v>5399.0820000000003</v>
      </c>
      <c r="BP183">
        <f>VLOOKUP($B183,'MEDIUM VARIANT'!$C$18:$AE$290,29,FALSE)</f>
        <v>5399.0820000000003</v>
      </c>
      <c r="BQ183">
        <f>VLOOKUP($B183,'MEDIUM VARIANT'!$C$18:$AE$290,29,FALSE)</f>
        <v>5399.0820000000003</v>
      </c>
      <c r="BR183">
        <f>VLOOKUP($B183,'MEDIUM VARIANT'!$C$18:$AE$290,29,FALSE)</f>
        <v>5399.0820000000003</v>
      </c>
      <c r="BS183">
        <f>VLOOKUP($B183,'MEDIUM VARIANT'!$C$18:$AE$290,29,FALSE)</f>
        <v>5399.0820000000003</v>
      </c>
      <c r="BT183">
        <f>VLOOKUP($B183,'MEDIUM VARIANT'!$C$18:$AE$290,29,FALSE)</f>
        <v>5399.0820000000003</v>
      </c>
      <c r="BU183">
        <f>VLOOKUP($B183,'MEDIUM VARIANT'!$C$18:$AE$290,29,FALSE)</f>
        <v>5399.0820000000003</v>
      </c>
    </row>
    <row r="184" spans="1:73" ht="11.4" x14ac:dyDescent="0.2">
      <c r="A184" t="str">
        <f>VLOOKUP(B184,Codes_ISO!A$2:C$270,3,FALSE)</f>
        <v>PG</v>
      </c>
      <c r="B184" s="3" t="s">
        <v>311</v>
      </c>
      <c r="C184" s="22">
        <f>VLOOKUP($B184,ESTIMATES!$C$18:$BS$290,34,FALSE)</f>
        <v>3304.473</v>
      </c>
      <c r="D184" s="22">
        <f>VLOOKUP($B184,ESTIMATES!$C$18:$BS$290,35,FALSE)</f>
        <v>3398.4690000000001</v>
      </c>
      <c r="E184" s="22">
        <f>VLOOKUP($B184,ESTIMATES!$C$18:$BS$290,36,FALSE)</f>
        <v>3495.1990000000001</v>
      </c>
      <c r="F184" s="22">
        <f>VLOOKUP($B184,ESTIMATES!$C$18:$BS$290,37,FALSE)</f>
        <v>3594.0039999999999</v>
      </c>
      <c r="G184" s="22">
        <f>VLOOKUP($B184,ESTIMATES!$C$18:$BS$290,38,FALSE)</f>
        <v>3694.0410000000002</v>
      </c>
      <c r="H184" s="22">
        <f>VLOOKUP($B184,ESTIMATES!$C$18:$BS$290,39,FALSE)</f>
        <v>3794.72</v>
      </c>
      <c r="I184" s="22">
        <f>VLOOKUP($B184,ESTIMATES!$C$18:$BS$290,40,FALSE)</f>
        <v>3895.8519999999999</v>
      </c>
      <c r="J184" s="22">
        <f>VLOOKUP($B184,ESTIMATES!$C$18:$BS$290,41,FALSE)</f>
        <v>3997.7020000000002</v>
      </c>
      <c r="K184" s="22">
        <f>VLOOKUP($B184,ESTIMATES!$C$18:$BS$290,42,FALSE)</f>
        <v>4100.7290000000003</v>
      </c>
      <c r="L184" s="22">
        <f>VLOOKUP($B184,ESTIMATES!$C$18:$BS$290,43,FALSE)</f>
        <v>4205.6540000000005</v>
      </c>
      <c r="M184" s="22">
        <f>VLOOKUP($B184,ESTIMATES!$C$18:$BS$290,44,FALSE)</f>
        <v>4313.0590000000002</v>
      </c>
      <c r="N184" s="22">
        <f>VLOOKUP($B184,ESTIMATES!$C$18:$BS$290,45,FALSE)</f>
        <v>4423.0069999999996</v>
      </c>
      <c r="O184" s="22">
        <f>VLOOKUP($B184,ESTIMATES!$C$18:$BS$290,46,FALSE)</f>
        <v>4535.5200000000004</v>
      </c>
      <c r="P184" s="22">
        <f>VLOOKUP($B184,ESTIMATES!$C$18:$BS$290,47,FALSE)</f>
        <v>4651.1689999999999</v>
      </c>
      <c r="Q184" s="22">
        <f>VLOOKUP($B184,ESTIMATES!$C$18:$BS$290,48,FALSE)</f>
        <v>4770.6059999999998</v>
      </c>
      <c r="R184" s="22">
        <f>VLOOKUP($B184,ESTIMATES!$C$18:$BS$290,49,FALSE)</f>
        <v>4894.2759999999998</v>
      </c>
      <c r="S184" s="22">
        <f>VLOOKUP($B184,ESTIMATES!$C$18:$BS$290,50,FALSE)</f>
        <v>5022.4369999999999</v>
      </c>
      <c r="T184" s="22">
        <f>VLOOKUP($B184,ESTIMATES!$C$18:$BS$290,51,FALSE)</f>
        <v>5154.91</v>
      </c>
      <c r="U184" s="22">
        <f>VLOOKUP($B184,ESTIMATES!$C$18:$BS$290,52,FALSE)</f>
        <v>5291.1779999999999</v>
      </c>
      <c r="V184" s="22">
        <f>VLOOKUP($B184,ESTIMATES!$C$18:$BS$290,53,FALSE)</f>
        <v>5430.4790000000003</v>
      </c>
      <c r="W184" s="22">
        <f>VLOOKUP($B184,ESTIMATES!$C$18:$BS$290,54,FALSE)</f>
        <v>5572.2219999999998</v>
      </c>
      <c r="X184" s="22">
        <f>VLOOKUP($B184,ESTIMATES!$C$18:$BS$290,55,FALSE)</f>
        <v>5716.152</v>
      </c>
      <c r="Y184" s="22">
        <f>VLOOKUP($B184,ESTIMATES!$C$18:$BS$290,56,FALSE)</f>
        <v>5862.3159999999998</v>
      </c>
      <c r="Z184" s="22">
        <f>VLOOKUP($B184,ESTIMATES!$C$18:$BS$290,57,FALSE)</f>
        <v>6010.7240000000002</v>
      </c>
      <c r="AA184" s="22">
        <f>VLOOKUP($B184,ESTIMATES!$C$18:$BS$290,58,FALSE)</f>
        <v>6161.5169999999998</v>
      </c>
      <c r="AB184" s="22">
        <f>VLOOKUP($B184,ESTIMATES!$C$18:$BS$290,59,FALSE)</f>
        <v>6314.7089999999998</v>
      </c>
      <c r="AC184" s="22">
        <f>VLOOKUP($B184,ESTIMATES!$C$18:$BS$290,60,FALSE)</f>
        <v>6470.2719999999999</v>
      </c>
      <c r="AD184" s="22">
        <f>VLOOKUP($B184,ESTIMATES!$C$18:$BS$290,61,FALSE)</f>
        <v>6627.9219999999996</v>
      </c>
      <c r="AE184" s="22">
        <f>VLOOKUP($B184,ESTIMATES!$C$18:$BS$290,62,FALSE)</f>
        <v>6787.1869999999999</v>
      </c>
      <c r="AF184" s="22">
        <f>VLOOKUP($B184,ESTIMATES!$C$18:$BS$290,63,FALSE)</f>
        <v>6947.4470000000001</v>
      </c>
      <c r="AG184" s="22">
        <f>VLOOKUP($B184,ESTIMATES!$C$18:$BS$290,64,FALSE)</f>
        <v>7108.2389999999996</v>
      </c>
      <c r="AH184" s="22">
        <f>VLOOKUP($B184,ESTIMATES!$C$18:$BS$290,65,FALSE)</f>
        <v>7269.348</v>
      </c>
      <c r="AI184" s="22">
        <f>VLOOKUP($B184,ESTIMATES!$C$18:$BS$290,66,FALSE)</f>
        <v>7430.8360000000002</v>
      </c>
      <c r="AJ184" s="22">
        <f>VLOOKUP($B184,ESTIMATES!$C$18:$BS$290,67,FALSE)</f>
        <v>7592.8649999999998</v>
      </c>
      <c r="AK184" s="22">
        <f>VLOOKUP($B184,ESTIMATES!$C$18:$BS$290,68,FALSE)</f>
        <v>7755.7849999999999</v>
      </c>
      <c r="AL184" s="22">
        <f>VLOOKUP($B184,ESTIMATES!$C$18:$BS$290,69,FALSE)</f>
        <v>7919.8249999999998</v>
      </c>
      <c r="AM184">
        <f>VLOOKUP($B184,'MEDIUM VARIANT'!$C$18:$AE$290,5,FALSE)</f>
        <v>8084.991</v>
      </c>
      <c r="AN184">
        <f>VLOOKUP($B184,'MEDIUM VARIANT'!$C$18:$AE$290,6,FALSE)</f>
        <v>8251.1620000000003</v>
      </c>
      <c r="AO184">
        <f>VLOOKUP($B184,'MEDIUM VARIANT'!$C$18:$AE$290,7,FALSE)</f>
        <v>8418.3459999999995</v>
      </c>
      <c r="AP184">
        <f>VLOOKUP($B184,'MEDIUM VARIANT'!$C$18:$AE$290,8,FALSE)</f>
        <v>8586.5249999999996</v>
      </c>
      <c r="AQ184">
        <f>VLOOKUP($B184,'MEDIUM VARIANT'!$C$18:$AE$290,9,FALSE)</f>
        <v>8755.6749999999993</v>
      </c>
      <c r="AR184">
        <f>VLOOKUP($B184,'MEDIUM VARIANT'!$C$18:$AE$290,10,FALSE)</f>
        <v>8925.7729999999992</v>
      </c>
      <c r="AS184">
        <f>VLOOKUP($B184,'MEDIUM VARIANT'!$C$18:$AE$290,11,FALSE)</f>
        <v>9096.7620000000006</v>
      </c>
      <c r="AT184">
        <f>VLOOKUP($B184,'MEDIUM VARIANT'!$C$18:$AE$290,12,FALSE)</f>
        <v>9268.5869999999995</v>
      </c>
      <c r="AU184">
        <f>VLOOKUP($B184,'MEDIUM VARIANT'!$C$18:$AE$290,13,FALSE)</f>
        <v>9441.1329999999998</v>
      </c>
      <c r="AV184">
        <f>VLOOKUP($B184,'MEDIUM VARIANT'!$C$18:$AE$290,14,FALSE)</f>
        <v>9614.3140000000003</v>
      </c>
      <c r="AW184">
        <f>VLOOKUP($B184,'MEDIUM VARIANT'!$C$18:$AE$290,15,FALSE)</f>
        <v>9788.0480000000007</v>
      </c>
      <c r="AX184">
        <f>VLOOKUP($B184,'MEDIUM VARIANT'!$C$18:$AE$290,16,FALSE)</f>
        <v>9962.2630000000008</v>
      </c>
      <c r="AY184">
        <f>VLOOKUP($B184,'MEDIUM VARIANT'!$C$18:$AE$290,17,FALSE)</f>
        <v>10136.870000000001</v>
      </c>
      <c r="AZ184">
        <f>VLOOKUP($B184,'MEDIUM VARIANT'!$C$18:$AE$290,18,FALSE)</f>
        <v>10311.781000000001</v>
      </c>
      <c r="BA184">
        <f>VLOOKUP($B184,'MEDIUM VARIANT'!$C$18:$AE$290,19,FALSE)</f>
        <v>10486.891</v>
      </c>
      <c r="BB184">
        <f>VLOOKUP($B184,'MEDIUM VARIANT'!$C$18:$AE$290,20,FALSE)</f>
        <v>10662.123</v>
      </c>
      <c r="BC184">
        <f>VLOOKUP($B184,'MEDIUM VARIANT'!$C$18:$AE$290,21,FALSE)</f>
        <v>10837.373</v>
      </c>
      <c r="BD184">
        <f>VLOOKUP($B184,'MEDIUM VARIANT'!$C$18:$AE$290,22,FALSE)</f>
        <v>11012.492</v>
      </c>
      <c r="BE184">
        <f>VLOOKUP($B184,'MEDIUM VARIANT'!$C$18:$AE$290,23,FALSE)</f>
        <v>11187.339</v>
      </c>
      <c r="BF184">
        <f>VLOOKUP($B184,'MEDIUM VARIANT'!$C$18:$AE$290,24,FALSE)</f>
        <v>11361.744000000001</v>
      </c>
      <c r="BG184">
        <f>VLOOKUP($B184,'MEDIUM VARIANT'!$C$18:$AE$290,25,FALSE)</f>
        <v>11535.624</v>
      </c>
      <c r="BH184">
        <f>VLOOKUP($B184,'MEDIUM VARIANT'!$C$18:$AE$290,26,FALSE)</f>
        <v>11708.871999999999</v>
      </c>
      <c r="BI184">
        <f>VLOOKUP($B184,'MEDIUM VARIANT'!$C$18:$AE$290,27,FALSE)</f>
        <v>11881.449000000001</v>
      </c>
      <c r="BJ184">
        <f>VLOOKUP($B184,'MEDIUM VARIANT'!$C$18:$AE$290,28,FALSE)</f>
        <v>12053.279</v>
      </c>
      <c r="BK184">
        <f>VLOOKUP($B184,'MEDIUM VARIANT'!$C$18:$AE$290,29,FALSE)</f>
        <v>12224.302</v>
      </c>
      <c r="BL184">
        <f>VLOOKUP($B184,'MEDIUM VARIANT'!$C$18:$AE$290,29,FALSE)</f>
        <v>12224.302</v>
      </c>
      <c r="BM184">
        <f>VLOOKUP($B184,'MEDIUM VARIANT'!$C$18:$AE$290,29,FALSE)</f>
        <v>12224.302</v>
      </c>
      <c r="BN184">
        <f>VLOOKUP($B184,'MEDIUM VARIANT'!$C$18:$AE$290,29,FALSE)</f>
        <v>12224.302</v>
      </c>
      <c r="BO184">
        <f>VLOOKUP($B184,'MEDIUM VARIANT'!$C$18:$AE$290,29,FALSE)</f>
        <v>12224.302</v>
      </c>
      <c r="BP184">
        <f>VLOOKUP($B184,'MEDIUM VARIANT'!$C$18:$AE$290,29,FALSE)</f>
        <v>12224.302</v>
      </c>
      <c r="BQ184">
        <f>VLOOKUP($B184,'MEDIUM VARIANT'!$C$18:$AE$290,29,FALSE)</f>
        <v>12224.302</v>
      </c>
      <c r="BR184">
        <f>VLOOKUP($B184,'MEDIUM VARIANT'!$C$18:$AE$290,29,FALSE)</f>
        <v>12224.302</v>
      </c>
      <c r="BS184">
        <f>VLOOKUP($B184,'MEDIUM VARIANT'!$C$18:$AE$290,29,FALSE)</f>
        <v>12224.302</v>
      </c>
      <c r="BT184">
        <f>VLOOKUP($B184,'MEDIUM VARIANT'!$C$18:$AE$290,29,FALSE)</f>
        <v>12224.302</v>
      </c>
      <c r="BU184">
        <f>VLOOKUP($B184,'MEDIUM VARIANT'!$C$18:$AE$290,29,FALSE)</f>
        <v>12224.302</v>
      </c>
    </row>
    <row r="185" spans="1:73" ht="11.4" x14ac:dyDescent="0.2">
      <c r="A185" t="str">
        <f>VLOOKUP(B185,Codes_ISO!A$2:C$270,3,FALSE)</f>
        <v>PY</v>
      </c>
      <c r="B185" s="3" t="s">
        <v>295</v>
      </c>
      <c r="C185" s="22">
        <f>VLOOKUP($B185,ESTIMATES!$C$18:$BS$290,34,FALSE)</f>
        <v>3180.63</v>
      </c>
      <c r="D185" s="22">
        <f>VLOOKUP($B185,ESTIMATES!$C$18:$BS$290,35,FALSE)</f>
        <v>3271.4560000000001</v>
      </c>
      <c r="E185" s="22">
        <f>VLOOKUP($B185,ESTIMATES!$C$18:$BS$290,36,FALSE)</f>
        <v>3366.7190000000001</v>
      </c>
      <c r="F185" s="22">
        <f>VLOOKUP($B185,ESTIMATES!$C$18:$BS$290,37,FALSE)</f>
        <v>3465.7930000000001</v>
      </c>
      <c r="G185" s="22">
        <f>VLOOKUP($B185,ESTIMATES!$C$18:$BS$290,38,FALSE)</f>
        <v>3567.752</v>
      </c>
      <c r="H185" s="22">
        <f>VLOOKUP($B185,ESTIMATES!$C$18:$BS$290,39,FALSE)</f>
        <v>3671.826</v>
      </c>
      <c r="I185" s="22">
        <f>VLOOKUP($B185,ESTIMATES!$C$18:$BS$290,40,FALSE)</f>
        <v>3777.7629999999999</v>
      </c>
      <c r="J185" s="22">
        <f>VLOOKUP($B185,ESTIMATES!$C$18:$BS$290,41,FALSE)</f>
        <v>3885.4360000000001</v>
      </c>
      <c r="K185" s="22">
        <f>VLOOKUP($B185,ESTIMATES!$C$18:$BS$290,42,FALSE)</f>
        <v>3994.3310000000001</v>
      </c>
      <c r="L185" s="22">
        <f>VLOOKUP($B185,ESTIMATES!$C$18:$BS$290,43,FALSE)</f>
        <v>4103.9110000000001</v>
      </c>
      <c r="M185" s="22">
        <f>VLOOKUP($B185,ESTIMATES!$C$18:$BS$290,44,FALSE)</f>
        <v>4213.7420000000002</v>
      </c>
      <c r="N185" s="22">
        <f>VLOOKUP($B185,ESTIMATES!$C$18:$BS$290,45,FALSE)</f>
        <v>4323.41</v>
      </c>
      <c r="O185" s="22">
        <f>VLOOKUP($B185,ESTIMATES!$C$18:$BS$290,46,FALSE)</f>
        <v>4432.7359999999999</v>
      </c>
      <c r="P185" s="22">
        <f>VLOOKUP($B185,ESTIMATES!$C$18:$BS$290,47,FALSE)</f>
        <v>4541.902</v>
      </c>
      <c r="Q185" s="22">
        <f>VLOOKUP($B185,ESTIMATES!$C$18:$BS$290,48,FALSE)</f>
        <v>4651.2250000000004</v>
      </c>
      <c r="R185" s="22">
        <f>VLOOKUP($B185,ESTIMATES!$C$18:$BS$290,49,FALSE)</f>
        <v>4760.8500000000004</v>
      </c>
      <c r="S185" s="22">
        <f>VLOOKUP($B185,ESTIMATES!$C$18:$BS$290,50,FALSE)</f>
        <v>4870.6940000000004</v>
      </c>
      <c r="T185" s="22">
        <f>VLOOKUP($B185,ESTIMATES!$C$18:$BS$290,51,FALSE)</f>
        <v>4980.3440000000001</v>
      </c>
      <c r="U185" s="22">
        <f>VLOOKUP($B185,ESTIMATES!$C$18:$BS$290,52,FALSE)</f>
        <v>5089.3100000000004</v>
      </c>
      <c r="V185" s="22">
        <f>VLOOKUP($B185,ESTIMATES!$C$18:$BS$290,53,FALSE)</f>
        <v>5196.9369999999999</v>
      </c>
      <c r="W185" s="22">
        <f>VLOOKUP($B185,ESTIMATES!$C$18:$BS$290,54,FALSE)</f>
        <v>5302.7</v>
      </c>
      <c r="X185" s="22">
        <f>VLOOKUP($B185,ESTIMATES!$C$18:$BS$290,55,FALSE)</f>
        <v>5406.6239999999998</v>
      </c>
      <c r="Y185" s="22">
        <f>VLOOKUP($B185,ESTIMATES!$C$18:$BS$290,56,FALSE)</f>
        <v>5508.6109999999999</v>
      </c>
      <c r="Z185" s="22">
        <f>VLOOKUP($B185,ESTIMATES!$C$18:$BS$290,57,FALSE)</f>
        <v>5607.95</v>
      </c>
      <c r="AA185" s="22">
        <f>VLOOKUP($B185,ESTIMATES!$C$18:$BS$290,58,FALSE)</f>
        <v>5703.74</v>
      </c>
      <c r="AB185" s="22">
        <f>VLOOKUP($B185,ESTIMATES!$C$18:$BS$290,59,FALSE)</f>
        <v>5795.4939999999997</v>
      </c>
      <c r="AC185" s="22">
        <f>VLOOKUP($B185,ESTIMATES!$C$18:$BS$290,60,FALSE)</f>
        <v>5882.7960000000003</v>
      </c>
      <c r="AD185" s="22">
        <f>VLOOKUP($B185,ESTIMATES!$C$18:$BS$290,61,FALSE)</f>
        <v>5966.1589999999997</v>
      </c>
      <c r="AE185" s="22">
        <f>VLOOKUP($B185,ESTIMATES!$C$18:$BS$290,62,FALSE)</f>
        <v>6047.1170000000002</v>
      </c>
      <c r="AF185" s="22">
        <f>VLOOKUP($B185,ESTIMATES!$C$18:$BS$290,63,FALSE)</f>
        <v>6127.8370000000004</v>
      </c>
      <c r="AG185" s="22">
        <f>VLOOKUP($B185,ESTIMATES!$C$18:$BS$290,64,FALSE)</f>
        <v>6209.8770000000004</v>
      </c>
      <c r="AH185" s="22">
        <f>VLOOKUP($B185,ESTIMATES!$C$18:$BS$290,65,FALSE)</f>
        <v>6293.7830000000004</v>
      </c>
      <c r="AI185" s="22">
        <f>VLOOKUP($B185,ESTIMATES!$C$18:$BS$290,66,FALSE)</f>
        <v>6379.2190000000001</v>
      </c>
      <c r="AJ185" s="22">
        <f>VLOOKUP($B185,ESTIMATES!$C$18:$BS$290,67,FALSE)</f>
        <v>6465.74</v>
      </c>
      <c r="AK185" s="22">
        <f>VLOOKUP($B185,ESTIMATES!$C$18:$BS$290,68,FALSE)</f>
        <v>6552.5839999999998</v>
      </c>
      <c r="AL185" s="22">
        <f>VLOOKUP($B185,ESTIMATES!$C$18:$BS$290,69,FALSE)</f>
        <v>6639.1189999999997</v>
      </c>
      <c r="AM185">
        <f>VLOOKUP($B185,'MEDIUM VARIANT'!$C$18:$AE$290,5,FALSE)</f>
        <v>6725.308</v>
      </c>
      <c r="AN185">
        <f>VLOOKUP($B185,'MEDIUM VARIANT'!$C$18:$AE$290,6,FALSE)</f>
        <v>6811.2969999999996</v>
      </c>
      <c r="AO185">
        <f>VLOOKUP($B185,'MEDIUM VARIANT'!$C$18:$AE$290,7,FALSE)</f>
        <v>6896.9080000000004</v>
      </c>
      <c r="AP185">
        <f>VLOOKUP($B185,'MEDIUM VARIANT'!$C$18:$AE$290,8,FALSE)</f>
        <v>6981.9809999999998</v>
      </c>
      <c r="AQ185">
        <f>VLOOKUP($B185,'MEDIUM VARIANT'!$C$18:$AE$290,9,FALSE)</f>
        <v>7066.33</v>
      </c>
      <c r="AR185">
        <f>VLOOKUP($B185,'MEDIUM VARIANT'!$C$18:$AE$290,10,FALSE)</f>
        <v>7149.8509999999997</v>
      </c>
      <c r="AS185">
        <f>VLOOKUP($B185,'MEDIUM VARIANT'!$C$18:$AE$290,11,FALSE)</f>
        <v>7232.42</v>
      </c>
      <c r="AT185">
        <f>VLOOKUP($B185,'MEDIUM VARIANT'!$C$18:$AE$290,12,FALSE)</f>
        <v>7313.9070000000002</v>
      </c>
      <c r="AU185">
        <f>VLOOKUP($B185,'MEDIUM VARIANT'!$C$18:$AE$290,13,FALSE)</f>
        <v>7394.1689999999999</v>
      </c>
      <c r="AV185">
        <f>VLOOKUP($B185,'MEDIUM VARIANT'!$C$18:$AE$290,14,FALSE)</f>
        <v>7473.0780000000004</v>
      </c>
      <c r="AW185">
        <f>VLOOKUP($B185,'MEDIUM VARIANT'!$C$18:$AE$290,15,FALSE)</f>
        <v>7550.5290000000005</v>
      </c>
      <c r="AX185">
        <f>VLOOKUP($B185,'MEDIUM VARIANT'!$C$18:$AE$290,16,FALSE)</f>
        <v>7626.46</v>
      </c>
      <c r="AY185">
        <f>VLOOKUP($B185,'MEDIUM VARIANT'!$C$18:$AE$290,17,FALSE)</f>
        <v>7700.8389999999999</v>
      </c>
      <c r="AZ185">
        <f>VLOOKUP($B185,'MEDIUM VARIANT'!$C$18:$AE$290,18,FALSE)</f>
        <v>7773.6620000000003</v>
      </c>
      <c r="BA185">
        <f>VLOOKUP($B185,'MEDIUM VARIANT'!$C$18:$AE$290,19,FALSE)</f>
        <v>7844.9040000000005</v>
      </c>
      <c r="BB185">
        <f>VLOOKUP($B185,'MEDIUM VARIANT'!$C$18:$AE$290,20,FALSE)</f>
        <v>7914.54</v>
      </c>
      <c r="BC185">
        <f>VLOOKUP($B185,'MEDIUM VARIANT'!$C$18:$AE$290,21,FALSE)</f>
        <v>7982.5060000000003</v>
      </c>
      <c r="BD185">
        <f>VLOOKUP($B185,'MEDIUM VARIANT'!$C$18:$AE$290,22,FALSE)</f>
        <v>8048.7250000000004</v>
      </c>
      <c r="BE185">
        <f>VLOOKUP($B185,'MEDIUM VARIANT'!$C$18:$AE$290,23,FALSE)</f>
        <v>8113.14</v>
      </c>
      <c r="BF185">
        <f>VLOOKUP($B185,'MEDIUM VARIANT'!$C$18:$AE$290,24,FALSE)</f>
        <v>8175.6869999999999</v>
      </c>
      <c r="BG185">
        <f>VLOOKUP($B185,'MEDIUM VARIANT'!$C$18:$AE$290,25,FALSE)</f>
        <v>8236.3420000000006</v>
      </c>
      <c r="BH185">
        <f>VLOOKUP($B185,'MEDIUM VARIANT'!$C$18:$AE$290,26,FALSE)</f>
        <v>8295.0889999999999</v>
      </c>
      <c r="BI185">
        <f>VLOOKUP($B185,'MEDIUM VARIANT'!$C$18:$AE$290,27,FALSE)</f>
        <v>8351.9750000000004</v>
      </c>
      <c r="BJ185">
        <f>VLOOKUP($B185,'MEDIUM VARIANT'!$C$18:$AE$290,28,FALSE)</f>
        <v>8407.0319999999992</v>
      </c>
      <c r="BK185">
        <f>VLOOKUP($B185,'MEDIUM VARIANT'!$C$18:$AE$290,29,FALSE)</f>
        <v>8460.2990000000009</v>
      </c>
      <c r="BL185">
        <f>VLOOKUP($B185,'MEDIUM VARIANT'!$C$18:$AE$290,29,FALSE)</f>
        <v>8460.2990000000009</v>
      </c>
      <c r="BM185">
        <f>VLOOKUP($B185,'MEDIUM VARIANT'!$C$18:$AE$290,29,FALSE)</f>
        <v>8460.2990000000009</v>
      </c>
      <c r="BN185">
        <f>VLOOKUP($B185,'MEDIUM VARIANT'!$C$18:$AE$290,29,FALSE)</f>
        <v>8460.2990000000009</v>
      </c>
      <c r="BO185">
        <f>VLOOKUP($B185,'MEDIUM VARIANT'!$C$18:$AE$290,29,FALSE)</f>
        <v>8460.2990000000009</v>
      </c>
      <c r="BP185">
        <f>VLOOKUP($B185,'MEDIUM VARIANT'!$C$18:$AE$290,29,FALSE)</f>
        <v>8460.2990000000009</v>
      </c>
      <c r="BQ185">
        <f>VLOOKUP($B185,'MEDIUM VARIANT'!$C$18:$AE$290,29,FALSE)</f>
        <v>8460.2990000000009</v>
      </c>
      <c r="BR185">
        <f>VLOOKUP($B185,'MEDIUM VARIANT'!$C$18:$AE$290,29,FALSE)</f>
        <v>8460.2990000000009</v>
      </c>
      <c r="BS185">
        <f>VLOOKUP($B185,'MEDIUM VARIANT'!$C$18:$AE$290,29,FALSE)</f>
        <v>8460.2990000000009</v>
      </c>
      <c r="BT185">
        <f>VLOOKUP($B185,'MEDIUM VARIANT'!$C$18:$AE$290,29,FALSE)</f>
        <v>8460.2990000000009</v>
      </c>
      <c r="BU185">
        <f>VLOOKUP($B185,'MEDIUM VARIANT'!$C$18:$AE$290,29,FALSE)</f>
        <v>8460.2990000000009</v>
      </c>
    </row>
    <row r="186" spans="1:73" ht="11.4" x14ac:dyDescent="0.2">
      <c r="A186" t="str">
        <f>VLOOKUP(B186,Codes_ISO!A$2:C$270,3,FALSE)</f>
        <v>PE</v>
      </c>
      <c r="B186" s="3" t="s">
        <v>296</v>
      </c>
      <c r="C186" s="22">
        <f>VLOOKUP($B186,ESTIMATES!$C$18:$BS$290,34,FALSE)</f>
        <v>17359.12</v>
      </c>
      <c r="D186" s="22">
        <f>VLOOKUP($B186,ESTIMATES!$C$18:$BS$290,35,FALSE)</f>
        <v>17792.548999999999</v>
      </c>
      <c r="E186" s="22">
        <f>VLOOKUP($B186,ESTIMATES!$C$18:$BS$290,36,FALSE)</f>
        <v>18225.73</v>
      </c>
      <c r="F186" s="22">
        <f>VLOOKUP($B186,ESTIMATES!$C$18:$BS$290,37,FALSE)</f>
        <v>18660.438999999998</v>
      </c>
      <c r="G186" s="22">
        <f>VLOOKUP($B186,ESTIMATES!$C$18:$BS$290,38,FALSE)</f>
        <v>19099.583999999999</v>
      </c>
      <c r="H186" s="22">
        <f>VLOOKUP($B186,ESTIMATES!$C$18:$BS$290,39,FALSE)</f>
        <v>19544.955999999998</v>
      </c>
      <c r="I186" s="22">
        <f>VLOOKUP($B186,ESTIMATES!$C$18:$BS$290,40,FALSE)</f>
        <v>19996.253000000001</v>
      </c>
      <c r="J186" s="22">
        <f>VLOOKUP($B186,ESTIMATES!$C$18:$BS$290,41,FALSE)</f>
        <v>20451.71</v>
      </c>
      <c r="K186" s="22">
        <f>VLOOKUP($B186,ESTIMATES!$C$18:$BS$290,42,FALSE)</f>
        <v>20909.895</v>
      </c>
      <c r="L186" s="22">
        <f>VLOOKUP($B186,ESTIMATES!$C$18:$BS$290,43,FALSE)</f>
        <v>21368.859</v>
      </c>
      <c r="M186" s="22">
        <f>VLOOKUP($B186,ESTIMATES!$C$18:$BS$290,44,FALSE)</f>
        <v>21826.657999999999</v>
      </c>
      <c r="N186" s="22">
        <f>VLOOKUP($B186,ESTIMATES!$C$18:$BS$290,45,FALSE)</f>
        <v>22283.128000000001</v>
      </c>
      <c r="O186" s="22">
        <f>VLOOKUP($B186,ESTIMATES!$C$18:$BS$290,46,FALSE)</f>
        <v>22737.056</v>
      </c>
      <c r="P186" s="22">
        <f>VLOOKUP($B186,ESTIMATES!$C$18:$BS$290,47,FALSE)</f>
        <v>23184.227999999999</v>
      </c>
      <c r="Q186" s="22">
        <f>VLOOKUP($B186,ESTIMATES!$C$18:$BS$290,48,FALSE)</f>
        <v>23619.356</v>
      </c>
      <c r="R186" s="22">
        <f>VLOOKUP($B186,ESTIMATES!$C$18:$BS$290,49,FALSE)</f>
        <v>24038.76</v>
      </c>
      <c r="S186" s="22">
        <f>VLOOKUP($B186,ESTIMATES!$C$18:$BS$290,50,FALSE)</f>
        <v>24441.074000000001</v>
      </c>
      <c r="T186" s="22">
        <f>VLOOKUP($B186,ESTIMATES!$C$18:$BS$290,51,FALSE)</f>
        <v>24827.405999999999</v>
      </c>
      <c r="U186" s="22">
        <f>VLOOKUP($B186,ESTIMATES!$C$18:$BS$290,52,FALSE)</f>
        <v>25199.748</v>
      </c>
      <c r="V186" s="22">
        <f>VLOOKUP($B186,ESTIMATES!$C$18:$BS$290,53,FALSE)</f>
        <v>25561.298999999999</v>
      </c>
      <c r="W186" s="22">
        <f>VLOOKUP($B186,ESTIMATES!$C$18:$BS$290,54,FALSE)</f>
        <v>25914.879000000001</v>
      </c>
      <c r="X186" s="22">
        <f>VLOOKUP($B186,ESTIMATES!$C$18:$BS$290,55,FALSE)</f>
        <v>26261.363000000001</v>
      </c>
      <c r="Y186" s="22">
        <f>VLOOKUP($B186,ESTIMATES!$C$18:$BS$290,56,FALSE)</f>
        <v>26601.467000000001</v>
      </c>
      <c r="Z186" s="22">
        <f>VLOOKUP($B186,ESTIMATES!$C$18:$BS$290,57,FALSE)</f>
        <v>26937.738000000001</v>
      </c>
      <c r="AA186" s="22">
        <f>VLOOKUP($B186,ESTIMATES!$C$18:$BS$290,58,FALSE)</f>
        <v>27273.194</v>
      </c>
      <c r="AB186" s="22">
        <f>VLOOKUP($B186,ESTIMATES!$C$18:$BS$290,59,FALSE)</f>
        <v>27610.41</v>
      </c>
      <c r="AC186" s="22">
        <f>VLOOKUP($B186,ESTIMATES!$C$18:$BS$290,60,FALSE)</f>
        <v>27949.944</v>
      </c>
      <c r="AD186" s="22">
        <f>VLOOKUP($B186,ESTIMATES!$C$18:$BS$290,61,FALSE)</f>
        <v>28292.723999999998</v>
      </c>
      <c r="AE186" s="22">
        <f>VLOOKUP($B186,ESTIMATES!$C$18:$BS$290,62,FALSE)</f>
        <v>28641.98</v>
      </c>
      <c r="AF186" s="22">
        <f>VLOOKUP($B186,ESTIMATES!$C$18:$BS$290,63,FALSE)</f>
        <v>29001.507000000001</v>
      </c>
      <c r="AG186" s="22">
        <f>VLOOKUP($B186,ESTIMATES!$C$18:$BS$290,64,FALSE)</f>
        <v>29373.646000000001</v>
      </c>
      <c r="AH186" s="22">
        <f>VLOOKUP($B186,ESTIMATES!$C$18:$BS$290,65,FALSE)</f>
        <v>29759.989000000001</v>
      </c>
      <c r="AI186" s="22">
        <f>VLOOKUP($B186,ESTIMATES!$C$18:$BS$290,66,FALSE)</f>
        <v>30158.966</v>
      </c>
      <c r="AJ186" s="22">
        <f>VLOOKUP($B186,ESTIMATES!$C$18:$BS$290,67,FALSE)</f>
        <v>30565.716</v>
      </c>
      <c r="AK186" s="22">
        <f>VLOOKUP($B186,ESTIMATES!$C$18:$BS$290,68,FALSE)</f>
        <v>30973.353999999999</v>
      </c>
      <c r="AL186" s="22">
        <f>VLOOKUP($B186,ESTIMATES!$C$18:$BS$290,69,FALSE)</f>
        <v>31376.670999999998</v>
      </c>
      <c r="AM186">
        <f>VLOOKUP($B186,'MEDIUM VARIANT'!$C$18:$AE$290,5,FALSE)</f>
        <v>31773.839</v>
      </c>
      <c r="AN186">
        <f>VLOOKUP($B186,'MEDIUM VARIANT'!$C$18:$AE$290,6,FALSE)</f>
        <v>32165.485000000001</v>
      </c>
      <c r="AO186">
        <f>VLOOKUP($B186,'MEDIUM VARIANT'!$C$18:$AE$290,7,FALSE)</f>
        <v>32551.814999999999</v>
      </c>
      <c r="AP186">
        <f>VLOOKUP($B186,'MEDIUM VARIANT'!$C$18:$AE$290,8,FALSE)</f>
        <v>32933.834999999999</v>
      </c>
      <c r="AQ186">
        <f>VLOOKUP($B186,'MEDIUM VARIANT'!$C$18:$AE$290,9,FALSE)</f>
        <v>33312.178</v>
      </c>
      <c r="AR186">
        <f>VLOOKUP($B186,'MEDIUM VARIANT'!$C$18:$AE$290,10,FALSE)</f>
        <v>33686.305</v>
      </c>
      <c r="AS186">
        <f>VLOOKUP($B186,'MEDIUM VARIANT'!$C$18:$AE$290,11,FALSE)</f>
        <v>34055.258999999998</v>
      </c>
      <c r="AT186">
        <f>VLOOKUP($B186,'MEDIUM VARIANT'!$C$18:$AE$290,12,FALSE)</f>
        <v>34418.978000000003</v>
      </c>
      <c r="AU186">
        <f>VLOOKUP($B186,'MEDIUM VARIANT'!$C$18:$AE$290,13,FALSE)</f>
        <v>34777.489000000001</v>
      </c>
      <c r="AV186">
        <f>VLOOKUP($B186,'MEDIUM VARIANT'!$C$18:$AE$290,14,FALSE)</f>
        <v>35130.735999999997</v>
      </c>
      <c r="AW186">
        <f>VLOOKUP($B186,'MEDIUM VARIANT'!$C$18:$AE$290,15,FALSE)</f>
        <v>35478.605000000003</v>
      </c>
      <c r="AX186">
        <f>VLOOKUP($B186,'MEDIUM VARIANT'!$C$18:$AE$290,16,FALSE)</f>
        <v>35820.718999999997</v>
      </c>
      <c r="AY186">
        <f>VLOOKUP($B186,'MEDIUM VARIANT'!$C$18:$AE$290,17,FALSE)</f>
        <v>36156.552000000003</v>
      </c>
      <c r="AZ186">
        <f>VLOOKUP($B186,'MEDIUM VARIANT'!$C$18:$AE$290,18,FALSE)</f>
        <v>36485.406000000003</v>
      </c>
      <c r="BA186">
        <f>VLOOKUP($B186,'MEDIUM VARIANT'!$C$18:$AE$290,19,FALSE)</f>
        <v>36806.784</v>
      </c>
      <c r="BB186">
        <f>VLOOKUP($B186,'MEDIUM VARIANT'!$C$18:$AE$290,20,FALSE)</f>
        <v>37120.392999999996</v>
      </c>
      <c r="BC186">
        <f>VLOOKUP($B186,'MEDIUM VARIANT'!$C$18:$AE$290,21,FALSE)</f>
        <v>37426.213000000003</v>
      </c>
      <c r="BD186">
        <f>VLOOKUP($B186,'MEDIUM VARIANT'!$C$18:$AE$290,22,FALSE)</f>
        <v>37724.375</v>
      </c>
      <c r="BE186">
        <f>VLOOKUP($B186,'MEDIUM VARIANT'!$C$18:$AE$290,23,FALSE)</f>
        <v>38015.180999999997</v>
      </c>
      <c r="BF186">
        <f>VLOOKUP($B186,'MEDIUM VARIANT'!$C$18:$AE$290,24,FALSE)</f>
        <v>38298.817000000003</v>
      </c>
      <c r="BG186">
        <f>VLOOKUP($B186,'MEDIUM VARIANT'!$C$18:$AE$290,25,FALSE)</f>
        <v>38575.218000000001</v>
      </c>
      <c r="BH186">
        <f>VLOOKUP($B186,'MEDIUM VARIANT'!$C$18:$AE$290,26,FALSE)</f>
        <v>38844.196000000004</v>
      </c>
      <c r="BI186">
        <f>VLOOKUP($B186,'MEDIUM VARIANT'!$C$18:$AE$290,27,FALSE)</f>
        <v>39105.720999999998</v>
      </c>
      <c r="BJ186">
        <f>VLOOKUP($B186,'MEDIUM VARIANT'!$C$18:$AE$290,28,FALSE)</f>
        <v>39359.707999999999</v>
      </c>
      <c r="BK186">
        <f>VLOOKUP($B186,'MEDIUM VARIANT'!$C$18:$AE$290,29,FALSE)</f>
        <v>39606.088000000003</v>
      </c>
      <c r="BL186">
        <f>VLOOKUP($B186,'MEDIUM VARIANT'!$C$18:$AE$290,29,FALSE)</f>
        <v>39606.088000000003</v>
      </c>
      <c r="BM186">
        <f>VLOOKUP($B186,'MEDIUM VARIANT'!$C$18:$AE$290,29,FALSE)</f>
        <v>39606.088000000003</v>
      </c>
      <c r="BN186">
        <f>VLOOKUP($B186,'MEDIUM VARIANT'!$C$18:$AE$290,29,FALSE)</f>
        <v>39606.088000000003</v>
      </c>
      <c r="BO186">
        <f>VLOOKUP($B186,'MEDIUM VARIANT'!$C$18:$AE$290,29,FALSE)</f>
        <v>39606.088000000003</v>
      </c>
      <c r="BP186">
        <f>VLOOKUP($B186,'MEDIUM VARIANT'!$C$18:$AE$290,29,FALSE)</f>
        <v>39606.088000000003</v>
      </c>
      <c r="BQ186">
        <f>VLOOKUP($B186,'MEDIUM VARIANT'!$C$18:$AE$290,29,FALSE)</f>
        <v>39606.088000000003</v>
      </c>
      <c r="BR186">
        <f>VLOOKUP($B186,'MEDIUM VARIANT'!$C$18:$AE$290,29,FALSE)</f>
        <v>39606.088000000003</v>
      </c>
      <c r="BS186">
        <f>VLOOKUP($B186,'MEDIUM VARIANT'!$C$18:$AE$290,29,FALSE)</f>
        <v>39606.088000000003</v>
      </c>
      <c r="BT186">
        <f>VLOOKUP($B186,'MEDIUM VARIANT'!$C$18:$AE$290,29,FALSE)</f>
        <v>39606.088000000003</v>
      </c>
      <c r="BU186">
        <f>VLOOKUP($B186,'MEDIUM VARIANT'!$C$18:$AE$290,29,FALSE)</f>
        <v>39606.088000000003</v>
      </c>
    </row>
    <row r="187" spans="1:73" ht="11.4" x14ac:dyDescent="0.2">
      <c r="A187" t="str">
        <f>VLOOKUP(B187,Codes_ISO!A$2:C$270,3,FALSE)</f>
        <v>PH</v>
      </c>
      <c r="B187" s="3" t="s">
        <v>173</v>
      </c>
      <c r="C187" s="22">
        <f>VLOOKUP($B187,ESTIMATES!$C$18:$BS$290,34,FALSE)</f>
        <v>47396.968000000001</v>
      </c>
      <c r="D187" s="22">
        <f>VLOOKUP($B187,ESTIMATES!$C$18:$BS$290,35,FALSE)</f>
        <v>48715.591999999997</v>
      </c>
      <c r="E187" s="22">
        <f>VLOOKUP($B187,ESTIMATES!$C$18:$BS$290,36,FALSE)</f>
        <v>50068.493000000002</v>
      </c>
      <c r="F187" s="22">
        <f>VLOOKUP($B187,ESTIMATES!$C$18:$BS$290,37,FALSE)</f>
        <v>51455.033000000003</v>
      </c>
      <c r="G187" s="22">
        <f>VLOOKUP($B187,ESTIMATES!$C$18:$BS$290,38,FALSE)</f>
        <v>52873.974000000002</v>
      </c>
      <c r="H187" s="22">
        <f>VLOOKUP($B187,ESTIMATES!$C$18:$BS$290,39,FALSE)</f>
        <v>54323.648000000001</v>
      </c>
      <c r="I187" s="22">
        <f>VLOOKUP($B187,ESTIMATES!$C$18:$BS$290,40,FALSE)</f>
        <v>55804.072</v>
      </c>
      <c r="J187" s="22">
        <f>VLOOKUP($B187,ESTIMATES!$C$18:$BS$290,41,FALSE)</f>
        <v>57313.311000000002</v>
      </c>
      <c r="K187" s="22">
        <f>VLOOKUP($B187,ESTIMATES!$C$18:$BS$290,42,FALSE)</f>
        <v>58845.205000000002</v>
      </c>
      <c r="L187" s="22">
        <f>VLOOKUP($B187,ESTIMATES!$C$18:$BS$290,43,FALSE)</f>
        <v>60391.866999999998</v>
      </c>
      <c r="M187" s="22">
        <f>VLOOKUP($B187,ESTIMATES!$C$18:$BS$290,44,FALSE)</f>
        <v>61947.347999999998</v>
      </c>
      <c r="N187" s="22">
        <f>VLOOKUP($B187,ESTIMATES!$C$18:$BS$290,45,FALSE)</f>
        <v>63508.459000000003</v>
      </c>
      <c r="O187" s="22">
        <f>VLOOKUP($B187,ESTIMATES!$C$18:$BS$290,46,FALSE)</f>
        <v>65075.485999999997</v>
      </c>
      <c r="P187" s="22">
        <f>VLOOKUP($B187,ESTIMATES!$C$18:$BS$290,47,FALSE)</f>
        <v>66650.247000000003</v>
      </c>
      <c r="Q187" s="22">
        <f>VLOOKUP($B187,ESTIMATES!$C$18:$BS$290,48,FALSE)</f>
        <v>68236.23</v>
      </c>
      <c r="R187" s="22">
        <f>VLOOKUP($B187,ESTIMATES!$C$18:$BS$290,49,FALSE)</f>
        <v>69835.714999999997</v>
      </c>
      <c r="S187" s="22">
        <f>VLOOKUP($B187,ESTIMATES!$C$18:$BS$290,50,FALSE)</f>
        <v>71446.107000000004</v>
      </c>
      <c r="T187" s="22">
        <f>VLOOKUP($B187,ESTIMATES!$C$18:$BS$290,51,FALSE)</f>
        <v>73064.763999999996</v>
      </c>
      <c r="U187" s="22">
        <f>VLOOKUP($B187,ESTIMATES!$C$18:$BS$290,52,FALSE)</f>
        <v>74693.695000000007</v>
      </c>
      <c r="V187" s="22">
        <f>VLOOKUP($B187,ESTIMATES!$C$18:$BS$290,53,FALSE)</f>
        <v>76335.812000000005</v>
      </c>
      <c r="W187" s="22">
        <f>VLOOKUP($B187,ESTIMATES!$C$18:$BS$290,54,FALSE)</f>
        <v>77991.569000000003</v>
      </c>
      <c r="X187" s="22">
        <f>VLOOKUP($B187,ESTIMATES!$C$18:$BS$290,55,FALSE)</f>
        <v>79665.315000000002</v>
      </c>
      <c r="Y187" s="22">
        <f>VLOOKUP($B187,ESTIMATES!$C$18:$BS$290,56,FALSE)</f>
        <v>81352.06</v>
      </c>
      <c r="Z187" s="22">
        <f>VLOOKUP($B187,ESTIMATES!$C$18:$BS$290,57,FALSE)</f>
        <v>83031.953999999998</v>
      </c>
      <c r="AA187" s="22">
        <f>VLOOKUP($B187,ESTIMATES!$C$18:$BS$290,58,FALSE)</f>
        <v>84678.493000000002</v>
      </c>
      <c r="AB187" s="22">
        <f>VLOOKUP($B187,ESTIMATES!$C$18:$BS$290,59,FALSE)</f>
        <v>86274.236999999994</v>
      </c>
      <c r="AC187" s="22">
        <f>VLOOKUP($B187,ESTIMATES!$C$18:$BS$290,60,FALSE)</f>
        <v>87809.418999999994</v>
      </c>
      <c r="AD187" s="22">
        <f>VLOOKUP($B187,ESTIMATES!$C$18:$BS$290,61,FALSE)</f>
        <v>89293.49</v>
      </c>
      <c r="AE187" s="22">
        <f>VLOOKUP($B187,ESTIMATES!$C$18:$BS$290,62,FALSE)</f>
        <v>90751.864000000001</v>
      </c>
      <c r="AF187" s="22">
        <f>VLOOKUP($B187,ESTIMATES!$C$18:$BS$290,63,FALSE)</f>
        <v>92220.879000000001</v>
      </c>
      <c r="AG187" s="22">
        <f>VLOOKUP($B187,ESTIMATES!$C$18:$BS$290,64,FALSE)</f>
        <v>93726.623999999996</v>
      </c>
      <c r="AH187" s="22">
        <f>VLOOKUP($B187,ESTIMATES!$C$18:$BS$290,65,FALSE)</f>
        <v>95277.94</v>
      </c>
      <c r="AI187" s="22">
        <f>VLOOKUP($B187,ESTIMATES!$C$18:$BS$290,66,FALSE)</f>
        <v>96866.642000000007</v>
      </c>
      <c r="AJ187" s="22">
        <f>VLOOKUP($B187,ESTIMATES!$C$18:$BS$290,67,FALSE)</f>
        <v>98481.032000000007</v>
      </c>
      <c r="AK187" s="22">
        <f>VLOOKUP($B187,ESTIMATES!$C$18:$BS$290,68,FALSE)</f>
        <v>100102.249</v>
      </c>
      <c r="AL187" s="22">
        <f>VLOOKUP($B187,ESTIMATES!$C$18:$BS$290,69,FALSE)</f>
        <v>101716.359</v>
      </c>
      <c r="AM187">
        <f>VLOOKUP($B187,'MEDIUM VARIANT'!$C$18:$AE$290,5,FALSE)</f>
        <v>103320.22199999999</v>
      </c>
      <c r="AN187">
        <f>VLOOKUP($B187,'MEDIUM VARIANT'!$C$18:$AE$290,6,FALSE)</f>
        <v>104918.09</v>
      </c>
      <c r="AO187">
        <f>VLOOKUP($B187,'MEDIUM VARIANT'!$C$18:$AE$290,7,FALSE)</f>
        <v>106512.07399999999</v>
      </c>
      <c r="AP187">
        <f>VLOOKUP($B187,'MEDIUM VARIANT'!$C$18:$AE$290,8,FALSE)</f>
        <v>108106.31</v>
      </c>
      <c r="AQ187">
        <f>VLOOKUP($B187,'MEDIUM VARIANT'!$C$18:$AE$290,9,FALSE)</f>
        <v>109703.39599999999</v>
      </c>
      <c r="AR187">
        <f>VLOOKUP($B187,'MEDIUM VARIANT'!$C$18:$AE$290,10,FALSE)</f>
        <v>111302.796</v>
      </c>
      <c r="AS187">
        <f>VLOOKUP($B187,'MEDIUM VARIANT'!$C$18:$AE$290,11,FALSE)</f>
        <v>112901.564</v>
      </c>
      <c r="AT187">
        <f>VLOOKUP($B187,'MEDIUM VARIANT'!$C$18:$AE$290,12,FALSE)</f>
        <v>114497.01300000001</v>
      </c>
      <c r="AU187">
        <f>VLOOKUP($B187,'MEDIUM VARIANT'!$C$18:$AE$290,13,FALSE)</f>
        <v>116085.686</v>
      </c>
      <c r="AV187">
        <f>VLOOKUP($B187,'MEDIUM VARIANT'!$C$18:$AE$290,14,FALSE)</f>
        <v>117664.68</v>
      </c>
      <c r="AW187">
        <f>VLOOKUP($B187,'MEDIUM VARIANT'!$C$18:$AE$290,15,FALSE)</f>
        <v>119232.531</v>
      </c>
      <c r="AX187">
        <f>VLOOKUP($B187,'MEDIUM VARIANT'!$C$18:$AE$290,16,FALSE)</f>
        <v>120788.481</v>
      </c>
      <c r="AY187">
        <f>VLOOKUP($B187,'MEDIUM VARIANT'!$C$18:$AE$290,17,FALSE)</f>
        <v>122331.201</v>
      </c>
      <c r="AZ187">
        <f>VLOOKUP($B187,'MEDIUM VARIANT'!$C$18:$AE$290,18,FALSE)</f>
        <v>123859.508</v>
      </c>
      <c r="BA187">
        <f>VLOOKUP($B187,'MEDIUM VARIANT'!$C$18:$AE$290,19,FALSE)</f>
        <v>125372.28200000001</v>
      </c>
      <c r="BB187">
        <f>VLOOKUP($B187,'MEDIUM VARIANT'!$C$18:$AE$290,20,FALSE)</f>
        <v>126868.42600000001</v>
      </c>
      <c r="BC187">
        <f>VLOOKUP($B187,'MEDIUM VARIANT'!$C$18:$AE$290,21,FALSE)</f>
        <v>128346.9</v>
      </c>
      <c r="BD187">
        <f>VLOOKUP($B187,'MEDIUM VARIANT'!$C$18:$AE$290,22,FALSE)</f>
        <v>129806.787</v>
      </c>
      <c r="BE187">
        <f>VLOOKUP($B187,'MEDIUM VARIANT'!$C$18:$AE$290,23,FALSE)</f>
        <v>131247.272</v>
      </c>
      <c r="BF187">
        <f>VLOOKUP($B187,'MEDIUM VARIANT'!$C$18:$AE$290,24,FALSE)</f>
        <v>132667.61600000001</v>
      </c>
      <c r="BG187">
        <f>VLOOKUP($B187,'MEDIUM VARIANT'!$C$18:$AE$290,25,FALSE)</f>
        <v>134067.09299999999</v>
      </c>
      <c r="BH187">
        <f>VLOOKUP($B187,'MEDIUM VARIANT'!$C$18:$AE$290,26,FALSE)</f>
        <v>135445.10999999999</v>
      </c>
      <c r="BI187">
        <f>VLOOKUP($B187,'MEDIUM VARIANT'!$C$18:$AE$290,27,FALSE)</f>
        <v>136801.34099999999</v>
      </c>
      <c r="BJ187">
        <f>VLOOKUP($B187,'MEDIUM VARIANT'!$C$18:$AE$290,28,FALSE)</f>
        <v>138135.60699999999</v>
      </c>
      <c r="BK187">
        <f>VLOOKUP($B187,'MEDIUM VARIANT'!$C$18:$AE$290,29,FALSE)</f>
        <v>139447.68900000001</v>
      </c>
      <c r="BL187">
        <f>VLOOKUP($B187,'MEDIUM VARIANT'!$C$18:$AE$290,29,FALSE)</f>
        <v>139447.68900000001</v>
      </c>
      <c r="BM187">
        <f>VLOOKUP($B187,'MEDIUM VARIANT'!$C$18:$AE$290,29,FALSE)</f>
        <v>139447.68900000001</v>
      </c>
      <c r="BN187">
        <f>VLOOKUP($B187,'MEDIUM VARIANT'!$C$18:$AE$290,29,FALSE)</f>
        <v>139447.68900000001</v>
      </c>
      <c r="BO187">
        <f>VLOOKUP($B187,'MEDIUM VARIANT'!$C$18:$AE$290,29,FALSE)</f>
        <v>139447.68900000001</v>
      </c>
      <c r="BP187">
        <f>VLOOKUP($B187,'MEDIUM VARIANT'!$C$18:$AE$290,29,FALSE)</f>
        <v>139447.68900000001</v>
      </c>
      <c r="BQ187">
        <f>VLOOKUP($B187,'MEDIUM VARIANT'!$C$18:$AE$290,29,FALSE)</f>
        <v>139447.68900000001</v>
      </c>
      <c r="BR187">
        <f>VLOOKUP($B187,'MEDIUM VARIANT'!$C$18:$AE$290,29,FALSE)</f>
        <v>139447.68900000001</v>
      </c>
      <c r="BS187">
        <f>VLOOKUP($B187,'MEDIUM VARIANT'!$C$18:$AE$290,29,FALSE)</f>
        <v>139447.68900000001</v>
      </c>
      <c r="BT187">
        <f>VLOOKUP($B187,'MEDIUM VARIANT'!$C$18:$AE$290,29,FALSE)</f>
        <v>139447.68900000001</v>
      </c>
      <c r="BU187">
        <f>VLOOKUP($B187,'MEDIUM VARIANT'!$C$18:$AE$290,29,FALSE)</f>
        <v>139447.68900000001</v>
      </c>
    </row>
    <row r="188" spans="1:73" ht="11.4" x14ac:dyDescent="0.2">
      <c r="A188" t="str">
        <f>VLOOKUP(B188,Codes_ISO!A$2:C$270,3,FALSE)</f>
        <v>PL</v>
      </c>
      <c r="B188" s="3" t="s">
        <v>202</v>
      </c>
      <c r="C188" s="22">
        <f>VLOOKUP($B188,ESTIMATES!$C$18:$BS$290,34,FALSE)</f>
        <v>35535.108</v>
      </c>
      <c r="D188" s="22">
        <f>VLOOKUP($B188,ESTIMATES!$C$18:$BS$290,35,FALSE)</f>
        <v>35873.731</v>
      </c>
      <c r="E188" s="22">
        <f>VLOOKUP($B188,ESTIMATES!$C$18:$BS$290,36,FALSE)</f>
        <v>36216.709000000003</v>
      </c>
      <c r="F188" s="22">
        <f>VLOOKUP($B188,ESTIMATES!$C$18:$BS$290,37,FALSE)</f>
        <v>36550.845999999998</v>
      </c>
      <c r="G188" s="22">
        <f>VLOOKUP($B188,ESTIMATES!$C$18:$BS$290,38,FALSE)</f>
        <v>36858.894999999997</v>
      </c>
      <c r="H188" s="22">
        <f>VLOOKUP($B188,ESTIMATES!$C$18:$BS$290,39,FALSE)</f>
        <v>37128.716999999997</v>
      </c>
      <c r="I188" s="22">
        <f>VLOOKUP($B188,ESTIMATES!$C$18:$BS$290,40,FALSE)</f>
        <v>37354.264999999999</v>
      </c>
      <c r="J188" s="22">
        <f>VLOOKUP($B188,ESTIMATES!$C$18:$BS$290,41,FALSE)</f>
        <v>37538.974999999999</v>
      </c>
      <c r="K188" s="22">
        <f>VLOOKUP($B188,ESTIMATES!$C$18:$BS$290,42,FALSE)</f>
        <v>37691.896999999997</v>
      </c>
      <c r="L188" s="22">
        <f>VLOOKUP($B188,ESTIMATES!$C$18:$BS$290,43,FALSE)</f>
        <v>37827.017999999996</v>
      </c>
      <c r="M188" s="22">
        <f>VLOOKUP($B188,ESTIMATES!$C$18:$BS$290,44,FALSE)</f>
        <v>37954.553</v>
      </c>
      <c r="N188" s="22">
        <f>VLOOKUP($B188,ESTIMATES!$C$18:$BS$290,45,FALSE)</f>
        <v>38077.213000000003</v>
      </c>
      <c r="O188" s="22">
        <f>VLOOKUP($B188,ESTIMATES!$C$18:$BS$290,46,FALSE)</f>
        <v>38191.777000000002</v>
      </c>
      <c r="P188" s="22">
        <f>VLOOKUP($B188,ESTIMATES!$C$18:$BS$290,47,FALSE)</f>
        <v>38295.474000000002</v>
      </c>
      <c r="Q188" s="22">
        <f>VLOOKUP($B188,ESTIMATES!$C$18:$BS$290,48,FALSE)</f>
        <v>38383.516000000003</v>
      </c>
      <c r="R188" s="22">
        <f>VLOOKUP($B188,ESTIMATES!$C$18:$BS$290,49,FALSE)</f>
        <v>38452.631999999998</v>
      </c>
      <c r="S188" s="22">
        <f>VLOOKUP($B188,ESTIMATES!$C$18:$BS$290,50,FALSE)</f>
        <v>38503.607000000004</v>
      </c>
      <c r="T188" s="22">
        <f>VLOOKUP($B188,ESTIMATES!$C$18:$BS$290,51,FALSE)</f>
        <v>38538.730000000003</v>
      </c>
      <c r="U188" s="22">
        <f>VLOOKUP($B188,ESTIMATES!$C$18:$BS$290,52,FALSE)</f>
        <v>38558.053999999996</v>
      </c>
      <c r="V188" s="22">
        <f>VLOOKUP($B188,ESTIMATES!$C$18:$BS$290,53,FALSE)</f>
        <v>38561.694000000003</v>
      </c>
      <c r="W188" s="22">
        <f>VLOOKUP($B188,ESTIMATES!$C$18:$BS$290,54,FALSE)</f>
        <v>38550.495000000003</v>
      </c>
      <c r="X188" s="22">
        <f>VLOOKUP($B188,ESTIMATES!$C$18:$BS$290,55,FALSE)</f>
        <v>38524.004999999997</v>
      </c>
      <c r="Y188" s="22">
        <f>VLOOKUP($B188,ESTIMATES!$C$18:$BS$290,56,FALSE)</f>
        <v>38484.472000000002</v>
      </c>
      <c r="Z188" s="22">
        <f>VLOOKUP($B188,ESTIMATES!$C$18:$BS$290,57,FALSE)</f>
        <v>38438.826000000001</v>
      </c>
      <c r="AA188" s="22">
        <f>VLOOKUP($B188,ESTIMATES!$C$18:$BS$290,58,FALSE)</f>
        <v>38396.065999999999</v>
      </c>
      <c r="AB188" s="22">
        <f>VLOOKUP($B188,ESTIMATES!$C$18:$BS$290,59,FALSE)</f>
        <v>38362.665999999997</v>
      </c>
      <c r="AC188" s="22">
        <f>VLOOKUP($B188,ESTIMATES!$C$18:$BS$290,60,FALSE)</f>
        <v>38341.036</v>
      </c>
      <c r="AD188" s="22">
        <f>VLOOKUP($B188,ESTIMATES!$C$18:$BS$290,61,FALSE)</f>
        <v>38329.584999999999</v>
      </c>
      <c r="AE188" s="22">
        <f>VLOOKUP($B188,ESTIMATES!$C$18:$BS$290,62,FALSE)</f>
        <v>38325.688999999998</v>
      </c>
      <c r="AF188" s="22">
        <f>VLOOKUP($B188,ESTIMATES!$C$18:$BS$290,63,FALSE)</f>
        <v>38324.870000000003</v>
      </c>
      <c r="AG188" s="22">
        <f>VLOOKUP($B188,ESTIMATES!$C$18:$BS$290,64,FALSE)</f>
        <v>38323.402000000002</v>
      </c>
      <c r="AH188" s="22">
        <f>VLOOKUP($B188,ESTIMATES!$C$18:$BS$290,65,FALSE)</f>
        <v>38320.947</v>
      </c>
      <c r="AI188" s="22">
        <f>VLOOKUP($B188,ESTIMATES!$C$18:$BS$290,66,FALSE)</f>
        <v>38317.404000000002</v>
      </c>
      <c r="AJ188" s="22">
        <f>VLOOKUP($B188,ESTIMATES!$C$18:$BS$290,67,FALSE)</f>
        <v>38309.451000000001</v>
      </c>
      <c r="AK188" s="22">
        <f>VLOOKUP($B188,ESTIMATES!$C$18:$BS$290,68,FALSE)</f>
        <v>38293.06</v>
      </c>
      <c r="AL188" s="22">
        <f>VLOOKUP($B188,ESTIMATES!$C$18:$BS$290,69,FALSE)</f>
        <v>38265.226000000002</v>
      </c>
      <c r="AM188">
        <f>VLOOKUP($B188,'MEDIUM VARIANT'!$C$18:$AE$290,5,FALSE)</f>
        <v>38224.410000000003</v>
      </c>
      <c r="AN188">
        <f>VLOOKUP($B188,'MEDIUM VARIANT'!$C$18:$AE$290,6,FALSE)</f>
        <v>38170.712</v>
      </c>
      <c r="AO188">
        <f>VLOOKUP($B188,'MEDIUM VARIANT'!$C$18:$AE$290,7,FALSE)</f>
        <v>38104.832000000002</v>
      </c>
      <c r="AP188">
        <f>VLOOKUP($B188,'MEDIUM VARIANT'!$C$18:$AE$290,8,FALSE)</f>
        <v>38028.277999999998</v>
      </c>
      <c r="AQ188">
        <f>VLOOKUP($B188,'MEDIUM VARIANT'!$C$18:$AE$290,9,FALSE)</f>
        <v>37942.231</v>
      </c>
      <c r="AR188">
        <f>VLOOKUP($B188,'MEDIUM VARIANT'!$C$18:$AE$290,10,FALSE)</f>
        <v>37846.622000000003</v>
      </c>
      <c r="AS188">
        <f>VLOOKUP($B188,'MEDIUM VARIANT'!$C$18:$AE$290,11,FALSE)</f>
        <v>37741.148999999998</v>
      </c>
      <c r="AT188">
        <f>VLOOKUP($B188,'MEDIUM VARIANT'!$C$18:$AE$290,12,FALSE)</f>
        <v>37626.510999999999</v>
      </c>
      <c r="AU188">
        <f>VLOOKUP($B188,'MEDIUM VARIANT'!$C$18:$AE$290,13,FALSE)</f>
        <v>37503.622000000003</v>
      </c>
      <c r="AV188">
        <f>VLOOKUP($B188,'MEDIUM VARIANT'!$C$18:$AE$290,14,FALSE)</f>
        <v>37373.182999999997</v>
      </c>
      <c r="AW188">
        <f>VLOOKUP($B188,'MEDIUM VARIANT'!$C$18:$AE$290,15,FALSE)</f>
        <v>37235.686999999998</v>
      </c>
      <c r="AX188">
        <f>VLOOKUP($B188,'MEDIUM VARIANT'!$C$18:$AE$290,16,FALSE)</f>
        <v>37091.264000000003</v>
      </c>
      <c r="AY188">
        <f>VLOOKUP($B188,'MEDIUM VARIANT'!$C$18:$AE$290,17,FALSE)</f>
        <v>36939.877999999997</v>
      </c>
      <c r="AZ188">
        <f>VLOOKUP($B188,'MEDIUM VARIANT'!$C$18:$AE$290,18,FALSE)</f>
        <v>36781.302000000003</v>
      </c>
      <c r="BA188">
        <f>VLOOKUP($B188,'MEDIUM VARIANT'!$C$18:$AE$290,19,FALSE)</f>
        <v>36615.5</v>
      </c>
      <c r="BB188">
        <f>VLOOKUP($B188,'MEDIUM VARIANT'!$C$18:$AE$290,20,FALSE)</f>
        <v>36442.678999999996</v>
      </c>
      <c r="BC188">
        <f>VLOOKUP($B188,'MEDIUM VARIANT'!$C$18:$AE$290,21,FALSE)</f>
        <v>36263.294000000002</v>
      </c>
      <c r="BD188">
        <f>VLOOKUP($B188,'MEDIUM VARIANT'!$C$18:$AE$290,22,FALSE)</f>
        <v>36077.911999999997</v>
      </c>
      <c r="BE188">
        <f>VLOOKUP($B188,'MEDIUM VARIANT'!$C$18:$AE$290,23,FALSE)</f>
        <v>35887.209000000003</v>
      </c>
      <c r="BF188">
        <f>VLOOKUP($B188,'MEDIUM VARIANT'!$C$18:$AE$290,24,FALSE)</f>
        <v>35691.754999999997</v>
      </c>
      <c r="BG188">
        <f>VLOOKUP($B188,'MEDIUM VARIANT'!$C$18:$AE$290,25,FALSE)</f>
        <v>35491.908000000003</v>
      </c>
      <c r="BH188">
        <f>VLOOKUP($B188,'MEDIUM VARIANT'!$C$18:$AE$290,26,FALSE)</f>
        <v>35287.927000000003</v>
      </c>
      <c r="BI188">
        <f>VLOOKUP($B188,'MEDIUM VARIANT'!$C$18:$AE$290,27,FALSE)</f>
        <v>35080.154999999999</v>
      </c>
      <c r="BJ188">
        <f>VLOOKUP($B188,'MEDIUM VARIANT'!$C$18:$AE$290,28,FALSE)</f>
        <v>34868.932999999997</v>
      </c>
      <c r="BK188">
        <f>VLOOKUP($B188,'MEDIUM VARIANT'!$C$18:$AE$290,29,FALSE)</f>
        <v>34654.578999999998</v>
      </c>
      <c r="BL188">
        <f>VLOOKUP($B188,'MEDIUM VARIANT'!$C$18:$AE$290,29,FALSE)</f>
        <v>34654.578999999998</v>
      </c>
      <c r="BM188">
        <f>VLOOKUP($B188,'MEDIUM VARIANT'!$C$18:$AE$290,29,FALSE)</f>
        <v>34654.578999999998</v>
      </c>
      <c r="BN188">
        <f>VLOOKUP($B188,'MEDIUM VARIANT'!$C$18:$AE$290,29,FALSE)</f>
        <v>34654.578999999998</v>
      </c>
      <c r="BO188">
        <f>VLOOKUP($B188,'MEDIUM VARIANT'!$C$18:$AE$290,29,FALSE)</f>
        <v>34654.578999999998</v>
      </c>
      <c r="BP188">
        <f>VLOOKUP($B188,'MEDIUM VARIANT'!$C$18:$AE$290,29,FALSE)</f>
        <v>34654.578999999998</v>
      </c>
      <c r="BQ188">
        <f>VLOOKUP($B188,'MEDIUM VARIANT'!$C$18:$AE$290,29,FALSE)</f>
        <v>34654.578999999998</v>
      </c>
      <c r="BR188">
        <f>VLOOKUP($B188,'MEDIUM VARIANT'!$C$18:$AE$290,29,FALSE)</f>
        <v>34654.578999999998</v>
      </c>
      <c r="BS188">
        <f>VLOOKUP($B188,'MEDIUM VARIANT'!$C$18:$AE$290,29,FALSE)</f>
        <v>34654.578999999998</v>
      </c>
      <c r="BT188">
        <f>VLOOKUP($B188,'MEDIUM VARIANT'!$C$18:$AE$290,29,FALSE)</f>
        <v>34654.578999999998</v>
      </c>
      <c r="BU188">
        <f>VLOOKUP($B188,'MEDIUM VARIANT'!$C$18:$AE$290,29,FALSE)</f>
        <v>34654.578999999998</v>
      </c>
    </row>
    <row r="189" spans="1:73" ht="12" hidden="1" x14ac:dyDescent="0.25">
      <c r="A189" t="str">
        <f>VLOOKUP(B189,Codes_ISO!A$2:C$270,3,FALSE)</f>
        <v/>
      </c>
      <c r="B189" s="4" t="s">
        <v>322</v>
      </c>
      <c r="C189" s="22">
        <f>VLOOKUP($B189,ESTIMATES!$C$18:$BS$290,34,FALSE)</f>
        <v>474.61</v>
      </c>
      <c r="D189" s="22">
        <f>VLOOKUP($B189,ESTIMATES!$C$18:$BS$290,35,FALSE)</f>
        <v>481.79700000000003</v>
      </c>
      <c r="E189" s="22">
        <f>VLOOKUP($B189,ESTIMATES!$C$18:$BS$290,36,FALSE)</f>
        <v>489.40199999999999</v>
      </c>
      <c r="F189" s="22">
        <f>VLOOKUP($B189,ESTIMATES!$C$18:$BS$290,37,FALSE)</f>
        <v>497.22199999999998</v>
      </c>
      <c r="G189" s="22">
        <f>VLOOKUP($B189,ESTIMATES!$C$18:$BS$290,38,FALSE)</f>
        <v>505.07799999999997</v>
      </c>
      <c r="H189" s="22">
        <f>VLOOKUP($B189,ESTIMATES!$C$18:$BS$290,39,FALSE)</f>
        <v>512.77200000000005</v>
      </c>
      <c r="I189" s="22">
        <f>VLOOKUP($B189,ESTIMATES!$C$18:$BS$290,40,FALSE)</f>
        <v>520.29899999999998</v>
      </c>
      <c r="J189" s="22">
        <f>VLOOKUP($B189,ESTIMATES!$C$18:$BS$290,41,FALSE)</f>
        <v>527.654</v>
      </c>
      <c r="K189" s="22">
        <f>VLOOKUP($B189,ESTIMATES!$C$18:$BS$290,42,FALSE)</f>
        <v>534.81399999999996</v>
      </c>
      <c r="L189" s="22">
        <f>VLOOKUP($B189,ESTIMATES!$C$18:$BS$290,43,FALSE)</f>
        <v>541.81299999999999</v>
      </c>
      <c r="M189" s="22">
        <f>VLOOKUP($B189,ESTIMATES!$C$18:$BS$290,44,FALSE)</f>
        <v>548.60599999999999</v>
      </c>
      <c r="N189" s="22">
        <f>VLOOKUP($B189,ESTIMATES!$C$18:$BS$290,45,FALSE)</f>
        <v>555.15899999999999</v>
      </c>
      <c r="O189" s="22">
        <f>VLOOKUP($B189,ESTIMATES!$C$18:$BS$290,46,FALSE)</f>
        <v>561.51900000000001</v>
      </c>
      <c r="P189" s="22">
        <f>VLOOKUP($B189,ESTIMATES!$C$18:$BS$290,47,FALSE)</f>
        <v>567.726</v>
      </c>
      <c r="Q189" s="22">
        <f>VLOOKUP($B189,ESTIMATES!$C$18:$BS$290,48,FALSE)</f>
        <v>573.96500000000003</v>
      </c>
      <c r="R189" s="22">
        <f>VLOOKUP($B189,ESTIMATES!$C$18:$BS$290,49,FALSE)</f>
        <v>580.30700000000002</v>
      </c>
      <c r="S189" s="22">
        <f>VLOOKUP($B189,ESTIMATES!$C$18:$BS$290,50,FALSE)</f>
        <v>586.79899999999998</v>
      </c>
      <c r="T189" s="22">
        <f>VLOOKUP($B189,ESTIMATES!$C$18:$BS$290,51,FALSE)</f>
        <v>593.33500000000004</v>
      </c>
      <c r="U189" s="22">
        <f>VLOOKUP($B189,ESTIMATES!$C$18:$BS$290,52,FALSE)</f>
        <v>599.93399999999997</v>
      </c>
      <c r="V189" s="22">
        <f>VLOOKUP($B189,ESTIMATES!$C$18:$BS$290,53,FALSE)</f>
        <v>606.495</v>
      </c>
      <c r="W189" s="22">
        <f>VLOOKUP($B189,ESTIMATES!$C$18:$BS$290,54,FALSE)</f>
        <v>612.96600000000001</v>
      </c>
      <c r="X189" s="22">
        <f>VLOOKUP($B189,ESTIMATES!$C$18:$BS$290,55,FALSE)</f>
        <v>619.37900000000002</v>
      </c>
      <c r="Y189" s="22">
        <f>VLOOKUP($B189,ESTIMATES!$C$18:$BS$290,56,FALSE)</f>
        <v>625.68600000000004</v>
      </c>
      <c r="Z189" s="22">
        <f>VLOOKUP($B189,ESTIMATES!$C$18:$BS$290,57,FALSE)</f>
        <v>631.73900000000003</v>
      </c>
      <c r="AA189" s="22">
        <f>VLOOKUP($B189,ESTIMATES!$C$18:$BS$290,58,FALSE)</f>
        <v>637.27300000000002</v>
      </c>
      <c r="AB189" s="22">
        <f>VLOOKUP($B189,ESTIMATES!$C$18:$BS$290,59,FALSE)</f>
        <v>642.16999999999996</v>
      </c>
      <c r="AC189" s="22">
        <f>VLOOKUP($B189,ESTIMATES!$C$18:$BS$290,60,FALSE)</f>
        <v>646.36099999999999</v>
      </c>
      <c r="AD189" s="22">
        <f>VLOOKUP($B189,ESTIMATES!$C$18:$BS$290,61,FALSE)</f>
        <v>649.91499999999996</v>
      </c>
      <c r="AE189" s="22">
        <f>VLOOKUP($B189,ESTIMATES!$C$18:$BS$290,62,FALSE)</f>
        <v>653.04100000000005</v>
      </c>
      <c r="AF189" s="22">
        <f>VLOOKUP($B189,ESTIMATES!$C$18:$BS$290,63,FALSE)</f>
        <v>656.01499999999999</v>
      </c>
      <c r="AG189" s="22">
        <f>VLOOKUP($B189,ESTIMATES!$C$18:$BS$290,64,FALSE)</f>
        <v>659.07299999999998</v>
      </c>
      <c r="AH189" s="22">
        <f>VLOOKUP($B189,ESTIMATES!$C$18:$BS$290,65,FALSE)</f>
        <v>662.2</v>
      </c>
      <c r="AI189" s="22">
        <f>VLOOKUP($B189,ESTIMATES!$C$18:$BS$290,66,FALSE)</f>
        <v>665.42499999999995</v>
      </c>
      <c r="AJ189" s="22">
        <f>VLOOKUP($B189,ESTIMATES!$C$18:$BS$290,67,FALSE)</f>
        <v>668.86699999999996</v>
      </c>
      <c r="AK189" s="22">
        <f>VLOOKUP($B189,ESTIMATES!$C$18:$BS$290,68,FALSE)</f>
        <v>672.60900000000004</v>
      </c>
      <c r="AL189" s="22">
        <f>VLOOKUP($B189,ESTIMATES!$C$18:$BS$290,69,FALSE)</f>
        <v>676.74699999999996</v>
      </c>
      <c r="AM189">
        <f>VLOOKUP($B189,'MEDIUM VARIANT'!$C$18:$AE$290,5,FALSE)</f>
        <v>681.33500000000004</v>
      </c>
      <c r="AN189">
        <f>VLOOKUP($B189,'MEDIUM VARIANT'!$C$18:$AE$290,6,FALSE)</f>
        <v>686.37099999999998</v>
      </c>
      <c r="AO189">
        <f>VLOOKUP($B189,'MEDIUM VARIANT'!$C$18:$AE$290,7,FALSE)</f>
        <v>691.56500000000005</v>
      </c>
      <c r="AP189">
        <f>VLOOKUP($B189,'MEDIUM VARIANT'!$C$18:$AE$290,8,FALSE)</f>
        <v>696.62300000000005</v>
      </c>
      <c r="AQ189">
        <f>VLOOKUP($B189,'MEDIUM VARIANT'!$C$18:$AE$290,9,FALSE)</f>
        <v>701.25099999999998</v>
      </c>
      <c r="AR189">
        <f>VLOOKUP($B189,'MEDIUM VARIANT'!$C$18:$AE$290,10,FALSE)</f>
        <v>705.35</v>
      </c>
      <c r="AS189">
        <f>VLOOKUP($B189,'MEDIUM VARIANT'!$C$18:$AE$290,11,FALSE)</f>
        <v>709.06899999999996</v>
      </c>
      <c r="AT189">
        <f>VLOOKUP($B189,'MEDIUM VARIANT'!$C$18:$AE$290,12,FALSE)</f>
        <v>712.55700000000002</v>
      </c>
      <c r="AU189">
        <f>VLOOKUP($B189,'MEDIUM VARIANT'!$C$18:$AE$290,13,FALSE)</f>
        <v>716.08399999999995</v>
      </c>
      <c r="AV189">
        <f>VLOOKUP($B189,'MEDIUM VARIANT'!$C$18:$AE$290,14,FALSE)</f>
        <v>719.86900000000003</v>
      </c>
      <c r="AW189">
        <f>VLOOKUP($B189,'MEDIUM VARIANT'!$C$18:$AE$290,15,FALSE)</f>
        <v>723.94200000000001</v>
      </c>
      <c r="AX189">
        <f>VLOOKUP($B189,'MEDIUM VARIANT'!$C$18:$AE$290,16,FALSE)</f>
        <v>728.23299999999995</v>
      </c>
      <c r="AY189">
        <f>VLOOKUP($B189,'MEDIUM VARIANT'!$C$18:$AE$290,17,FALSE)</f>
        <v>732.71400000000006</v>
      </c>
      <c r="AZ189">
        <f>VLOOKUP($B189,'MEDIUM VARIANT'!$C$18:$AE$290,18,FALSE)</f>
        <v>737.30499999999995</v>
      </c>
      <c r="BA189">
        <f>VLOOKUP($B189,'MEDIUM VARIANT'!$C$18:$AE$290,19,FALSE)</f>
        <v>741.95699999999999</v>
      </c>
      <c r="BB189">
        <f>VLOOKUP($B189,'MEDIUM VARIANT'!$C$18:$AE$290,20,FALSE)</f>
        <v>746.65899999999999</v>
      </c>
      <c r="BC189">
        <f>VLOOKUP($B189,'MEDIUM VARIANT'!$C$18:$AE$290,21,FALSE)</f>
        <v>751.38800000000003</v>
      </c>
      <c r="BD189">
        <f>VLOOKUP($B189,'MEDIUM VARIANT'!$C$18:$AE$290,22,FALSE)</f>
        <v>756.13300000000004</v>
      </c>
      <c r="BE189">
        <f>VLOOKUP($B189,'MEDIUM VARIANT'!$C$18:$AE$290,23,FALSE)</f>
        <v>760.779</v>
      </c>
      <c r="BF189">
        <f>VLOOKUP($B189,'MEDIUM VARIANT'!$C$18:$AE$290,24,FALSE)</f>
        <v>765.31399999999996</v>
      </c>
      <c r="BG189">
        <f>VLOOKUP($B189,'MEDIUM VARIANT'!$C$18:$AE$290,25,FALSE)</f>
        <v>769.70500000000004</v>
      </c>
      <c r="BH189">
        <f>VLOOKUP($B189,'MEDIUM VARIANT'!$C$18:$AE$290,26,FALSE)</f>
        <v>773.928</v>
      </c>
      <c r="BI189">
        <f>VLOOKUP($B189,'MEDIUM VARIANT'!$C$18:$AE$290,27,FALSE)</f>
        <v>777.99400000000003</v>
      </c>
      <c r="BJ189">
        <f>VLOOKUP($B189,'MEDIUM VARIANT'!$C$18:$AE$290,28,FALSE)</f>
        <v>781.87900000000002</v>
      </c>
      <c r="BK189">
        <f>VLOOKUP($B189,'MEDIUM VARIANT'!$C$18:$AE$290,29,FALSE)</f>
        <v>785.61800000000005</v>
      </c>
      <c r="BL189">
        <f>VLOOKUP($B189,'MEDIUM VARIANT'!$C$18:$AE$290,29,FALSE)</f>
        <v>785.61800000000005</v>
      </c>
      <c r="BM189">
        <f>VLOOKUP($B189,'MEDIUM VARIANT'!$C$18:$AE$290,29,FALSE)</f>
        <v>785.61800000000005</v>
      </c>
      <c r="BN189">
        <f>VLOOKUP($B189,'MEDIUM VARIANT'!$C$18:$AE$290,29,FALSE)</f>
        <v>785.61800000000005</v>
      </c>
      <c r="BO189">
        <f>VLOOKUP($B189,'MEDIUM VARIANT'!$C$18:$AE$290,29,FALSE)</f>
        <v>785.61800000000005</v>
      </c>
      <c r="BP189">
        <f>VLOOKUP($B189,'MEDIUM VARIANT'!$C$18:$AE$290,29,FALSE)</f>
        <v>785.61800000000005</v>
      </c>
      <c r="BQ189">
        <f>VLOOKUP($B189,'MEDIUM VARIANT'!$C$18:$AE$290,29,FALSE)</f>
        <v>785.61800000000005</v>
      </c>
      <c r="BR189">
        <f>VLOOKUP($B189,'MEDIUM VARIANT'!$C$18:$AE$290,29,FALSE)</f>
        <v>785.61800000000005</v>
      </c>
      <c r="BS189">
        <f>VLOOKUP($B189,'MEDIUM VARIANT'!$C$18:$AE$290,29,FALSE)</f>
        <v>785.61800000000005</v>
      </c>
      <c r="BT189">
        <f>VLOOKUP($B189,'MEDIUM VARIANT'!$C$18:$AE$290,29,FALSE)</f>
        <v>785.61800000000005</v>
      </c>
      <c r="BU189">
        <f>VLOOKUP($B189,'MEDIUM VARIANT'!$C$18:$AE$290,29,FALSE)</f>
        <v>785.61800000000005</v>
      </c>
    </row>
    <row r="190" spans="1:73" ht="11.4" x14ac:dyDescent="0.2">
      <c r="A190" t="str">
        <f>VLOOKUP(B190,Codes_ISO!A$2:C$270,3,FALSE)</f>
        <v>PT</v>
      </c>
      <c r="B190" s="3" t="s">
        <v>233</v>
      </c>
      <c r="C190" s="22">
        <f>VLOOKUP($B190,ESTIMATES!$C$18:$BS$290,34,FALSE)</f>
        <v>9804.8510000000006</v>
      </c>
      <c r="D190" s="22">
        <f>VLOOKUP($B190,ESTIMATES!$C$18:$BS$290,35,FALSE)</f>
        <v>9875.2569999999996</v>
      </c>
      <c r="E190" s="22">
        <f>VLOOKUP($B190,ESTIMATES!$C$18:$BS$290,36,FALSE)</f>
        <v>9925.7289999999994</v>
      </c>
      <c r="F190" s="22">
        <f>VLOOKUP($B190,ESTIMATES!$C$18:$BS$290,37,FALSE)</f>
        <v>9958.4169999999995</v>
      </c>
      <c r="G190" s="22">
        <f>VLOOKUP($B190,ESTIMATES!$C$18:$BS$290,38,FALSE)</f>
        <v>9977.1679999999997</v>
      </c>
      <c r="H190" s="22">
        <f>VLOOKUP($B190,ESTIMATES!$C$18:$BS$290,39,FALSE)</f>
        <v>9985.5750000000007</v>
      </c>
      <c r="I190" s="22">
        <f>VLOOKUP($B190,ESTIMATES!$C$18:$BS$290,40,FALSE)</f>
        <v>9983.2209999999995</v>
      </c>
      <c r="J190" s="22">
        <f>VLOOKUP($B190,ESTIMATES!$C$18:$BS$290,41,FALSE)</f>
        <v>9971.2330000000002</v>
      </c>
      <c r="K190" s="22">
        <f>VLOOKUP($B190,ESTIMATES!$C$18:$BS$290,42,FALSE)</f>
        <v>9956.6720000000005</v>
      </c>
      <c r="L190" s="22">
        <f>VLOOKUP($B190,ESTIMATES!$C$18:$BS$290,43,FALSE)</f>
        <v>9948.5740000000005</v>
      </c>
      <c r="M190" s="22">
        <f>VLOOKUP($B190,ESTIMATES!$C$18:$BS$290,44,FALSE)</f>
        <v>9953.3269999999993</v>
      </c>
      <c r="N190" s="22">
        <f>VLOOKUP($B190,ESTIMATES!$C$18:$BS$290,45,FALSE)</f>
        <v>9974.1949999999997</v>
      </c>
      <c r="O190" s="22">
        <f>VLOOKUP($B190,ESTIMATES!$C$18:$BS$290,46,FALSE)</f>
        <v>10009.575999999999</v>
      </c>
      <c r="P190" s="22">
        <f>VLOOKUP($B190,ESTIMATES!$C$18:$BS$290,47,FALSE)</f>
        <v>10054.995999999999</v>
      </c>
      <c r="Q190" s="22">
        <f>VLOOKUP($B190,ESTIMATES!$C$18:$BS$290,48,FALSE)</f>
        <v>10103.442999999999</v>
      </c>
      <c r="R190" s="22">
        <f>VLOOKUP($B190,ESTIMATES!$C$18:$BS$290,49,FALSE)</f>
        <v>10149.735000000001</v>
      </c>
      <c r="S190" s="22">
        <f>VLOOKUP($B190,ESTIMATES!$C$18:$BS$290,50,FALSE)</f>
        <v>10192.394</v>
      </c>
      <c r="T190" s="22">
        <f>VLOOKUP($B190,ESTIMATES!$C$18:$BS$290,51,FALSE)</f>
        <v>10232.884</v>
      </c>
      <c r="U190" s="22">
        <f>VLOOKUP($B190,ESTIMATES!$C$18:$BS$290,52,FALSE)</f>
        <v>10272.286</v>
      </c>
      <c r="V190" s="22">
        <f>VLOOKUP($B190,ESTIMATES!$C$18:$BS$290,53,FALSE)</f>
        <v>10312.611000000001</v>
      </c>
      <c r="W190" s="22">
        <f>VLOOKUP($B190,ESTIMATES!$C$18:$BS$290,54,FALSE)</f>
        <v>10355.117</v>
      </c>
      <c r="X190" s="22">
        <f>VLOOKUP($B190,ESTIMATES!$C$18:$BS$290,55,FALSE)</f>
        <v>10399.312</v>
      </c>
      <c r="Y190" s="22">
        <f>VLOOKUP($B190,ESTIMATES!$C$18:$BS$290,56,FALSE)</f>
        <v>10443.668</v>
      </c>
      <c r="Z190" s="22">
        <f>VLOOKUP($B190,ESTIMATES!$C$18:$BS$290,57,FALSE)</f>
        <v>10487.112999999999</v>
      </c>
      <c r="AA190" s="22">
        <f>VLOOKUP($B190,ESTIMATES!$C$18:$BS$290,58,FALSE)</f>
        <v>10528.268</v>
      </c>
      <c r="AB190" s="22">
        <f>VLOOKUP($B190,ESTIMATES!$C$18:$BS$290,59,FALSE)</f>
        <v>10565.723</v>
      </c>
      <c r="AC190" s="22">
        <f>VLOOKUP($B190,ESTIMATES!$C$18:$BS$290,60,FALSE)</f>
        <v>10599.950999999999</v>
      </c>
      <c r="AD190" s="22">
        <f>VLOOKUP($B190,ESTIMATES!$C$18:$BS$290,61,FALSE)</f>
        <v>10630.12</v>
      </c>
      <c r="AE190" s="22">
        <f>VLOOKUP($B190,ESTIMATES!$C$18:$BS$290,62,FALSE)</f>
        <v>10652.099</v>
      </c>
      <c r="AF190" s="22">
        <f>VLOOKUP($B190,ESTIMATES!$C$18:$BS$290,63,FALSE)</f>
        <v>10660.616</v>
      </c>
      <c r="AG190" s="22">
        <f>VLOOKUP($B190,ESTIMATES!$C$18:$BS$290,64,FALSE)</f>
        <v>10652.321</v>
      </c>
      <c r="AH190" s="22">
        <f>VLOOKUP($B190,ESTIMATES!$C$18:$BS$290,65,FALSE)</f>
        <v>10625.33</v>
      </c>
      <c r="AI190" s="22">
        <f>VLOOKUP($B190,ESTIMATES!$C$18:$BS$290,66,FALSE)</f>
        <v>10581.821</v>
      </c>
      <c r="AJ190" s="22">
        <f>VLOOKUP($B190,ESTIMATES!$C$18:$BS$290,67,FALSE)</f>
        <v>10527.674000000001</v>
      </c>
      <c r="AK190" s="22">
        <f>VLOOKUP($B190,ESTIMATES!$C$18:$BS$290,68,FALSE)</f>
        <v>10471.168</v>
      </c>
      <c r="AL190" s="22">
        <f>VLOOKUP($B190,ESTIMATES!$C$18:$BS$290,69,FALSE)</f>
        <v>10418.473</v>
      </c>
      <c r="AM190">
        <f>VLOOKUP($B190,'MEDIUM VARIANT'!$C$18:$AE$290,5,FALSE)</f>
        <v>10371.627</v>
      </c>
      <c r="AN190">
        <f>VLOOKUP($B190,'MEDIUM VARIANT'!$C$18:$AE$290,6,FALSE)</f>
        <v>10329.505999999999</v>
      </c>
      <c r="AO190">
        <f>VLOOKUP($B190,'MEDIUM VARIANT'!$C$18:$AE$290,7,FALSE)</f>
        <v>10291.196</v>
      </c>
      <c r="AP190">
        <f>VLOOKUP($B190,'MEDIUM VARIANT'!$C$18:$AE$290,8,FALSE)</f>
        <v>10254.665999999999</v>
      </c>
      <c r="AQ190">
        <f>VLOOKUP($B190,'MEDIUM VARIANT'!$C$18:$AE$290,9,FALSE)</f>
        <v>10218.413</v>
      </c>
      <c r="AR190">
        <f>VLOOKUP($B190,'MEDIUM VARIANT'!$C$18:$AE$290,10,FALSE)</f>
        <v>10182.638999999999</v>
      </c>
      <c r="AS190">
        <f>VLOOKUP($B190,'MEDIUM VARIANT'!$C$18:$AE$290,11,FALSE)</f>
        <v>10148.119000000001</v>
      </c>
      <c r="AT190">
        <f>VLOOKUP($B190,'MEDIUM VARIANT'!$C$18:$AE$290,12,FALSE)</f>
        <v>10114.464</v>
      </c>
      <c r="AU190">
        <f>VLOOKUP($B190,'MEDIUM VARIANT'!$C$18:$AE$290,13,FALSE)</f>
        <v>10081.154</v>
      </c>
      <c r="AV190">
        <f>VLOOKUP($B190,'MEDIUM VARIANT'!$C$18:$AE$290,14,FALSE)</f>
        <v>10047.807000000001</v>
      </c>
      <c r="AW190">
        <f>VLOOKUP($B190,'MEDIUM VARIANT'!$C$18:$AE$290,15,FALSE)</f>
        <v>10014.210999999999</v>
      </c>
      <c r="AX190">
        <f>VLOOKUP($B190,'MEDIUM VARIANT'!$C$18:$AE$290,16,FALSE)</f>
        <v>9980.3379999999997</v>
      </c>
      <c r="AY190">
        <f>VLOOKUP($B190,'MEDIUM VARIANT'!$C$18:$AE$290,17,FALSE)</f>
        <v>9946.1689999999999</v>
      </c>
      <c r="AZ190">
        <f>VLOOKUP($B190,'MEDIUM VARIANT'!$C$18:$AE$290,18,FALSE)</f>
        <v>9911.7420000000002</v>
      </c>
      <c r="BA190">
        <f>VLOOKUP($B190,'MEDIUM VARIANT'!$C$18:$AE$290,19,FALSE)</f>
        <v>9877.0560000000005</v>
      </c>
      <c r="BB190">
        <f>VLOOKUP($B190,'MEDIUM VARIANT'!$C$18:$AE$290,20,FALSE)</f>
        <v>9842.0319999999992</v>
      </c>
      <c r="BC190">
        <f>VLOOKUP($B190,'MEDIUM VARIANT'!$C$18:$AE$290,21,FALSE)</f>
        <v>9806.5239999999994</v>
      </c>
      <c r="BD190">
        <f>VLOOKUP($B190,'MEDIUM VARIANT'!$C$18:$AE$290,22,FALSE)</f>
        <v>9770.4609999999993</v>
      </c>
      <c r="BE190">
        <f>VLOOKUP($B190,'MEDIUM VARIANT'!$C$18:$AE$290,23,FALSE)</f>
        <v>9733.7479999999996</v>
      </c>
      <c r="BF190">
        <f>VLOOKUP($B190,'MEDIUM VARIANT'!$C$18:$AE$290,24,FALSE)</f>
        <v>9696.3179999999993</v>
      </c>
      <c r="BG190">
        <f>VLOOKUP($B190,'MEDIUM VARIANT'!$C$18:$AE$290,25,FALSE)</f>
        <v>9658.1010000000006</v>
      </c>
      <c r="BH190">
        <f>VLOOKUP($B190,'MEDIUM VARIANT'!$C$18:$AE$290,26,FALSE)</f>
        <v>9619.0229999999992</v>
      </c>
      <c r="BI190">
        <f>VLOOKUP($B190,'MEDIUM VARIANT'!$C$18:$AE$290,27,FALSE)</f>
        <v>9578.9359999999997</v>
      </c>
      <c r="BJ190">
        <f>VLOOKUP($B190,'MEDIUM VARIANT'!$C$18:$AE$290,28,FALSE)</f>
        <v>9537.6980000000003</v>
      </c>
      <c r="BK190">
        <f>VLOOKUP($B190,'MEDIUM VARIANT'!$C$18:$AE$290,29,FALSE)</f>
        <v>9495.1689999999999</v>
      </c>
      <c r="BL190">
        <f>VLOOKUP($B190,'MEDIUM VARIANT'!$C$18:$AE$290,29,FALSE)</f>
        <v>9495.1689999999999</v>
      </c>
      <c r="BM190">
        <f>VLOOKUP($B190,'MEDIUM VARIANT'!$C$18:$AE$290,29,FALSE)</f>
        <v>9495.1689999999999</v>
      </c>
      <c r="BN190">
        <f>VLOOKUP($B190,'MEDIUM VARIANT'!$C$18:$AE$290,29,FALSE)</f>
        <v>9495.1689999999999</v>
      </c>
      <c r="BO190">
        <f>VLOOKUP($B190,'MEDIUM VARIANT'!$C$18:$AE$290,29,FALSE)</f>
        <v>9495.1689999999999</v>
      </c>
      <c r="BP190">
        <f>VLOOKUP($B190,'MEDIUM VARIANT'!$C$18:$AE$290,29,FALSE)</f>
        <v>9495.1689999999999</v>
      </c>
      <c r="BQ190">
        <f>VLOOKUP($B190,'MEDIUM VARIANT'!$C$18:$AE$290,29,FALSE)</f>
        <v>9495.1689999999999</v>
      </c>
      <c r="BR190">
        <f>VLOOKUP($B190,'MEDIUM VARIANT'!$C$18:$AE$290,29,FALSE)</f>
        <v>9495.1689999999999</v>
      </c>
      <c r="BS190">
        <f>VLOOKUP($B190,'MEDIUM VARIANT'!$C$18:$AE$290,29,FALSE)</f>
        <v>9495.1689999999999</v>
      </c>
      <c r="BT190">
        <f>VLOOKUP($B190,'MEDIUM VARIANT'!$C$18:$AE$290,29,FALSE)</f>
        <v>9495.1689999999999</v>
      </c>
      <c r="BU190">
        <f>VLOOKUP($B190,'MEDIUM VARIANT'!$C$18:$AE$290,29,FALSE)</f>
        <v>9495.1689999999999</v>
      </c>
    </row>
    <row r="191" spans="1:73" ht="11.4" x14ac:dyDescent="0.2">
      <c r="A191" t="str">
        <f>VLOOKUP(B191,Codes_ISO!A$2:C$270,3,FALSE)</f>
        <v>PR</v>
      </c>
      <c r="B191" s="3" t="s">
        <v>268</v>
      </c>
      <c r="C191" s="22">
        <f>VLOOKUP($B191,ESTIMATES!$C$18:$BS$290,34,FALSE)</f>
        <v>3187.6709999999998</v>
      </c>
      <c r="D191" s="22">
        <f>VLOOKUP($B191,ESTIMATES!$C$18:$BS$290,35,FALSE)</f>
        <v>3230.47</v>
      </c>
      <c r="E191" s="22">
        <f>VLOOKUP($B191,ESTIMATES!$C$18:$BS$290,36,FALSE)</f>
        <v>3269.2530000000002</v>
      </c>
      <c r="F191" s="22">
        <f>VLOOKUP($B191,ESTIMATES!$C$18:$BS$290,37,FALSE)</f>
        <v>3304.6819999999998</v>
      </c>
      <c r="G191" s="22">
        <f>VLOOKUP($B191,ESTIMATES!$C$18:$BS$290,38,FALSE)</f>
        <v>3337.8589999999999</v>
      </c>
      <c r="H191" s="22">
        <f>VLOOKUP($B191,ESTIMATES!$C$18:$BS$290,39,FALSE)</f>
        <v>3369.6790000000001</v>
      </c>
      <c r="I191" s="22">
        <f>VLOOKUP($B191,ESTIMATES!$C$18:$BS$290,40,FALSE)</f>
        <v>3400.02</v>
      </c>
      <c r="J191" s="22">
        <f>VLOOKUP($B191,ESTIMATES!$C$18:$BS$290,41,FALSE)</f>
        <v>3428.826</v>
      </c>
      <c r="K191" s="22">
        <f>VLOOKUP($B191,ESTIMATES!$C$18:$BS$290,42,FALSE)</f>
        <v>3457.2130000000002</v>
      </c>
      <c r="L191" s="22">
        <f>VLOOKUP($B191,ESTIMATES!$C$18:$BS$290,43,FALSE)</f>
        <v>3486.63</v>
      </c>
      <c r="M191" s="22">
        <f>VLOOKUP($B191,ESTIMATES!$C$18:$BS$290,44,FALSE)</f>
        <v>3517.9749999999999</v>
      </c>
      <c r="N191" s="22">
        <f>VLOOKUP($B191,ESTIMATES!$C$18:$BS$290,45,FALSE)</f>
        <v>3551.587</v>
      </c>
      <c r="O191" s="22">
        <f>VLOOKUP($B191,ESTIMATES!$C$18:$BS$290,46,FALSE)</f>
        <v>3586.88</v>
      </c>
      <c r="P191" s="22">
        <f>VLOOKUP($B191,ESTIMATES!$C$18:$BS$290,47,FALSE)</f>
        <v>3622.7060000000001</v>
      </c>
      <c r="Q191" s="22">
        <f>VLOOKUP($B191,ESTIMATES!$C$18:$BS$290,48,FALSE)</f>
        <v>3657.4119999999998</v>
      </c>
      <c r="R191" s="22">
        <f>VLOOKUP($B191,ESTIMATES!$C$18:$BS$290,49,FALSE)</f>
        <v>3689.6410000000001</v>
      </c>
      <c r="S191" s="22">
        <f>VLOOKUP($B191,ESTIMATES!$C$18:$BS$290,50,FALSE)</f>
        <v>3719.3240000000001</v>
      </c>
      <c r="T191" s="22">
        <f>VLOOKUP($B191,ESTIMATES!$C$18:$BS$290,51,FALSE)</f>
        <v>3746.3589999999999</v>
      </c>
      <c r="U191" s="22">
        <f>VLOOKUP($B191,ESTIMATES!$C$18:$BS$290,52,FALSE)</f>
        <v>3769.3359999999998</v>
      </c>
      <c r="V191" s="22">
        <f>VLOOKUP($B191,ESTIMATES!$C$18:$BS$290,53,FALSE)</f>
        <v>3786.5749999999998</v>
      </c>
      <c r="W191" s="22">
        <f>VLOOKUP($B191,ESTIMATES!$C$18:$BS$290,54,FALSE)</f>
        <v>3796.9769999999999</v>
      </c>
      <c r="X191" s="22">
        <f>VLOOKUP($B191,ESTIMATES!$C$18:$BS$290,55,FALSE)</f>
        <v>3799.9070000000002</v>
      </c>
      <c r="Y191" s="22">
        <f>VLOOKUP($B191,ESTIMATES!$C$18:$BS$290,56,FALSE)</f>
        <v>3796.0279999999998</v>
      </c>
      <c r="Z191" s="22">
        <f>VLOOKUP($B191,ESTIMATES!$C$18:$BS$290,57,FALSE)</f>
        <v>3787.268</v>
      </c>
      <c r="AA191" s="22">
        <f>VLOOKUP($B191,ESTIMATES!$C$18:$BS$290,58,FALSE)</f>
        <v>3776.3589999999999</v>
      </c>
      <c r="AB191" s="22">
        <f>VLOOKUP($B191,ESTIMATES!$C$18:$BS$290,59,FALSE)</f>
        <v>3765.3989999999999</v>
      </c>
      <c r="AC191" s="22">
        <f>VLOOKUP($B191,ESTIMATES!$C$18:$BS$290,60,FALSE)</f>
        <v>3755.1129999999998</v>
      </c>
      <c r="AD191" s="22">
        <f>VLOOKUP($B191,ESTIMATES!$C$18:$BS$290,61,FALSE)</f>
        <v>3745.2579999999998</v>
      </c>
      <c r="AE191" s="22">
        <f>VLOOKUP($B191,ESTIMATES!$C$18:$BS$290,62,FALSE)</f>
        <v>3735.788</v>
      </c>
      <c r="AF191" s="22">
        <f>VLOOKUP($B191,ESTIMATES!$C$18:$BS$290,63,FALSE)</f>
        <v>3726.3310000000001</v>
      </c>
      <c r="AG191" s="22">
        <f>VLOOKUP($B191,ESTIMATES!$C$18:$BS$290,64,FALSE)</f>
        <v>3716.6930000000002</v>
      </c>
      <c r="AH191" s="22">
        <f>VLOOKUP($B191,ESTIMATES!$C$18:$BS$290,65,FALSE)</f>
        <v>3706.9839999999999</v>
      </c>
      <c r="AI191" s="22">
        <f>VLOOKUP($B191,ESTIMATES!$C$18:$BS$290,66,FALSE)</f>
        <v>3697.576</v>
      </c>
      <c r="AJ191" s="22">
        <f>VLOOKUP($B191,ESTIMATES!$C$18:$BS$290,67,FALSE)</f>
        <v>3688.723</v>
      </c>
      <c r="AK191" s="22">
        <f>VLOOKUP($B191,ESTIMATES!$C$18:$BS$290,68,FALSE)</f>
        <v>3680.7150000000001</v>
      </c>
      <c r="AL191" s="22">
        <f>VLOOKUP($B191,ESTIMATES!$C$18:$BS$290,69,FALSE)</f>
        <v>3673.7280000000001</v>
      </c>
      <c r="AM191">
        <f>VLOOKUP($B191,'MEDIUM VARIANT'!$C$18:$AE$290,5,FALSE)</f>
        <v>3667.9029999999998</v>
      </c>
      <c r="AN191">
        <f>VLOOKUP($B191,'MEDIUM VARIANT'!$C$18:$AE$290,6,FALSE)</f>
        <v>3663.1309999999999</v>
      </c>
      <c r="AO191">
        <f>VLOOKUP($B191,'MEDIUM VARIANT'!$C$18:$AE$290,7,FALSE)</f>
        <v>3659.0070000000001</v>
      </c>
      <c r="AP191">
        <f>VLOOKUP($B191,'MEDIUM VARIANT'!$C$18:$AE$290,8,FALSE)</f>
        <v>3654.9780000000001</v>
      </c>
      <c r="AQ191">
        <f>VLOOKUP($B191,'MEDIUM VARIANT'!$C$18:$AE$290,9,FALSE)</f>
        <v>3650.6080000000002</v>
      </c>
      <c r="AR191">
        <f>VLOOKUP($B191,'MEDIUM VARIANT'!$C$18:$AE$290,10,FALSE)</f>
        <v>3645.7190000000001</v>
      </c>
      <c r="AS191">
        <f>VLOOKUP($B191,'MEDIUM VARIANT'!$C$18:$AE$290,11,FALSE)</f>
        <v>3640.39</v>
      </c>
      <c r="AT191">
        <f>VLOOKUP($B191,'MEDIUM VARIANT'!$C$18:$AE$290,12,FALSE)</f>
        <v>3634.748</v>
      </c>
      <c r="AU191">
        <f>VLOOKUP($B191,'MEDIUM VARIANT'!$C$18:$AE$290,13,FALSE)</f>
        <v>3629.038</v>
      </c>
      <c r="AV191">
        <f>VLOOKUP($B191,'MEDIUM VARIANT'!$C$18:$AE$290,14,FALSE)</f>
        <v>3623.4209999999998</v>
      </c>
      <c r="AW191">
        <f>VLOOKUP($B191,'MEDIUM VARIANT'!$C$18:$AE$290,15,FALSE)</f>
        <v>3617.8919999999998</v>
      </c>
      <c r="AX191">
        <f>VLOOKUP($B191,'MEDIUM VARIANT'!$C$18:$AE$290,16,FALSE)</f>
        <v>3612.299</v>
      </c>
      <c r="AY191">
        <f>VLOOKUP($B191,'MEDIUM VARIANT'!$C$18:$AE$290,17,FALSE)</f>
        <v>3606.4279999999999</v>
      </c>
      <c r="AZ191">
        <f>VLOOKUP($B191,'MEDIUM VARIANT'!$C$18:$AE$290,18,FALSE)</f>
        <v>3599.982</v>
      </c>
      <c r="BA191">
        <f>VLOOKUP($B191,'MEDIUM VARIANT'!$C$18:$AE$290,19,FALSE)</f>
        <v>3592.748</v>
      </c>
      <c r="BB191">
        <f>VLOOKUP($B191,'MEDIUM VARIANT'!$C$18:$AE$290,20,FALSE)</f>
        <v>3584.6469999999999</v>
      </c>
      <c r="BC191">
        <f>VLOOKUP($B191,'MEDIUM VARIANT'!$C$18:$AE$290,21,FALSE)</f>
        <v>3575.672</v>
      </c>
      <c r="BD191">
        <f>VLOOKUP($B191,'MEDIUM VARIANT'!$C$18:$AE$290,22,FALSE)</f>
        <v>3565.8560000000002</v>
      </c>
      <c r="BE191">
        <f>VLOOKUP($B191,'MEDIUM VARIANT'!$C$18:$AE$290,23,FALSE)</f>
        <v>3555.2150000000001</v>
      </c>
      <c r="BF191">
        <f>VLOOKUP($B191,'MEDIUM VARIANT'!$C$18:$AE$290,24,FALSE)</f>
        <v>3543.7779999999998</v>
      </c>
      <c r="BG191">
        <f>VLOOKUP($B191,'MEDIUM VARIANT'!$C$18:$AE$290,25,FALSE)</f>
        <v>3531.5410000000002</v>
      </c>
      <c r="BH191">
        <f>VLOOKUP($B191,'MEDIUM VARIANT'!$C$18:$AE$290,26,FALSE)</f>
        <v>3518.4740000000002</v>
      </c>
      <c r="BI191">
        <f>VLOOKUP($B191,'MEDIUM VARIANT'!$C$18:$AE$290,27,FALSE)</f>
        <v>3504.585</v>
      </c>
      <c r="BJ191">
        <f>VLOOKUP($B191,'MEDIUM VARIANT'!$C$18:$AE$290,28,FALSE)</f>
        <v>3489.8960000000002</v>
      </c>
      <c r="BK191">
        <f>VLOOKUP($B191,'MEDIUM VARIANT'!$C$18:$AE$290,29,FALSE)</f>
        <v>3474.4340000000002</v>
      </c>
      <c r="BL191">
        <f>VLOOKUP($B191,'MEDIUM VARIANT'!$C$18:$AE$290,29,FALSE)</f>
        <v>3474.4340000000002</v>
      </c>
      <c r="BM191">
        <f>VLOOKUP($B191,'MEDIUM VARIANT'!$C$18:$AE$290,29,FALSE)</f>
        <v>3474.4340000000002</v>
      </c>
      <c r="BN191">
        <f>VLOOKUP($B191,'MEDIUM VARIANT'!$C$18:$AE$290,29,FALSE)</f>
        <v>3474.4340000000002</v>
      </c>
      <c r="BO191">
        <f>VLOOKUP($B191,'MEDIUM VARIANT'!$C$18:$AE$290,29,FALSE)</f>
        <v>3474.4340000000002</v>
      </c>
      <c r="BP191">
        <f>VLOOKUP($B191,'MEDIUM VARIANT'!$C$18:$AE$290,29,FALSE)</f>
        <v>3474.4340000000002</v>
      </c>
      <c r="BQ191">
        <f>VLOOKUP($B191,'MEDIUM VARIANT'!$C$18:$AE$290,29,FALSE)</f>
        <v>3474.4340000000002</v>
      </c>
      <c r="BR191">
        <f>VLOOKUP($B191,'MEDIUM VARIANT'!$C$18:$AE$290,29,FALSE)</f>
        <v>3474.4340000000002</v>
      </c>
      <c r="BS191">
        <f>VLOOKUP($B191,'MEDIUM VARIANT'!$C$18:$AE$290,29,FALSE)</f>
        <v>3474.4340000000002</v>
      </c>
      <c r="BT191">
        <f>VLOOKUP($B191,'MEDIUM VARIANT'!$C$18:$AE$290,29,FALSE)</f>
        <v>3474.4340000000002</v>
      </c>
      <c r="BU191">
        <f>VLOOKUP($B191,'MEDIUM VARIANT'!$C$18:$AE$290,29,FALSE)</f>
        <v>3474.4340000000002</v>
      </c>
    </row>
    <row r="192" spans="1:73" ht="11.4" x14ac:dyDescent="0.2">
      <c r="A192" t="str">
        <f>VLOOKUP(B192,Codes_ISO!A$2:C$270,3,FALSE)</f>
        <v>QA</v>
      </c>
      <c r="B192" s="3" t="s">
        <v>190</v>
      </c>
      <c r="C192" s="22">
        <f>VLOOKUP($B192,ESTIMATES!$C$18:$BS$290,34,FALSE)</f>
        <v>223.77500000000001</v>
      </c>
      <c r="D192" s="22">
        <f>VLOOKUP($B192,ESTIMATES!$C$18:$BS$290,35,FALSE)</f>
        <v>248.14400000000001</v>
      </c>
      <c r="E192" s="22">
        <f>VLOOKUP($B192,ESTIMATES!$C$18:$BS$290,36,FALSE)</f>
        <v>277.39600000000002</v>
      </c>
      <c r="F192" s="22">
        <f>VLOOKUP($B192,ESTIMATES!$C$18:$BS$290,37,FALSE)</f>
        <v>309.47899999999998</v>
      </c>
      <c r="G192" s="22">
        <f>VLOOKUP($B192,ESTIMATES!$C$18:$BS$290,38,FALSE)</f>
        <v>341.45499999999998</v>
      </c>
      <c r="H192" s="22">
        <f>VLOOKUP($B192,ESTIMATES!$C$18:$BS$290,39,FALSE)</f>
        <v>371.08100000000002</v>
      </c>
      <c r="I192" s="22">
        <f>VLOOKUP($B192,ESTIMATES!$C$18:$BS$290,40,FALSE)</f>
        <v>397.93200000000002</v>
      </c>
      <c r="J192" s="22">
        <f>VLOOKUP($B192,ESTIMATES!$C$18:$BS$290,41,FALSE)</f>
        <v>422.34100000000001</v>
      </c>
      <c r="K192" s="22">
        <f>VLOOKUP($B192,ESTIMATES!$C$18:$BS$290,42,FALSE)</f>
        <v>443.79399999999998</v>
      </c>
      <c r="L192" s="22">
        <f>VLOOKUP($B192,ESTIMATES!$C$18:$BS$290,43,FALSE)</f>
        <v>461.87</v>
      </c>
      <c r="M192" s="22">
        <f>VLOOKUP($B192,ESTIMATES!$C$18:$BS$290,44,FALSE)</f>
        <v>476.44499999999999</v>
      </c>
      <c r="N192" s="22">
        <f>VLOOKUP($B192,ESTIMATES!$C$18:$BS$290,45,FALSE)</f>
        <v>487.49099999999999</v>
      </c>
      <c r="O192" s="22">
        <f>VLOOKUP($B192,ESTIMATES!$C$18:$BS$290,46,FALSE)</f>
        <v>495.517</v>
      </c>
      <c r="P192" s="22">
        <f>VLOOKUP($B192,ESTIMATES!$C$18:$BS$290,47,FALSE)</f>
        <v>501.56599999999997</v>
      </c>
      <c r="Q192" s="22">
        <f>VLOOKUP($B192,ESTIMATES!$C$18:$BS$290,48,FALSE)</f>
        <v>507.09500000000003</v>
      </c>
      <c r="R192" s="22">
        <f>VLOOKUP($B192,ESTIMATES!$C$18:$BS$290,49,FALSE)</f>
        <v>513.45500000000004</v>
      </c>
      <c r="S192" s="22">
        <f>VLOOKUP($B192,ESTIMATES!$C$18:$BS$290,50,FALSE)</f>
        <v>522.30399999999997</v>
      </c>
      <c r="T192" s="22">
        <f>VLOOKUP($B192,ESTIMATES!$C$18:$BS$290,51,FALSE)</f>
        <v>534.60799999999995</v>
      </c>
      <c r="U192" s="22">
        <f>VLOOKUP($B192,ESTIMATES!$C$18:$BS$290,52,FALSE)</f>
        <v>550.42999999999995</v>
      </c>
      <c r="V192" s="22">
        <f>VLOOKUP($B192,ESTIMATES!$C$18:$BS$290,53,FALSE)</f>
        <v>569.447</v>
      </c>
      <c r="W192" s="22">
        <f>VLOOKUP($B192,ESTIMATES!$C$18:$BS$290,54,FALSE)</f>
        <v>592.26700000000005</v>
      </c>
      <c r="X192" s="22">
        <f>VLOOKUP($B192,ESTIMATES!$C$18:$BS$290,55,FALSE)</f>
        <v>616.88599999999997</v>
      </c>
      <c r="Y192" s="22">
        <f>VLOOKUP($B192,ESTIMATES!$C$18:$BS$290,56,FALSE)</f>
        <v>645.65899999999999</v>
      </c>
      <c r="Z192" s="22">
        <f>VLOOKUP($B192,ESTIMATES!$C$18:$BS$290,57,FALSE)</f>
        <v>688.58600000000001</v>
      </c>
      <c r="AA192" s="22">
        <f>VLOOKUP($B192,ESTIMATES!$C$18:$BS$290,58,FALSE)</f>
        <v>758.85500000000002</v>
      </c>
      <c r="AB192" s="22">
        <f>VLOOKUP($B192,ESTIMATES!$C$18:$BS$290,59,FALSE)</f>
        <v>864.86300000000006</v>
      </c>
      <c r="AC192" s="22">
        <f>VLOOKUP($B192,ESTIMATES!$C$18:$BS$290,60,FALSE)</f>
        <v>1010.3819999999999</v>
      </c>
      <c r="AD192" s="22">
        <f>VLOOKUP($B192,ESTIMATES!$C$18:$BS$290,61,FALSE)</f>
        <v>1189.633</v>
      </c>
      <c r="AE192" s="22">
        <f>VLOOKUP($B192,ESTIMATES!$C$18:$BS$290,62,FALSE)</f>
        <v>1389.3420000000001</v>
      </c>
      <c r="AF192" s="22">
        <f>VLOOKUP($B192,ESTIMATES!$C$18:$BS$290,63,FALSE)</f>
        <v>1590.78</v>
      </c>
      <c r="AG192" s="22">
        <f>VLOOKUP($B192,ESTIMATES!$C$18:$BS$290,64,FALSE)</f>
        <v>1779.6759999999999</v>
      </c>
      <c r="AH192" s="22">
        <f>VLOOKUP($B192,ESTIMATES!$C$18:$BS$290,65,FALSE)</f>
        <v>1952.0540000000001</v>
      </c>
      <c r="AI192" s="22">
        <f>VLOOKUP($B192,ESTIMATES!$C$18:$BS$290,66,FALSE)</f>
        <v>2109.5680000000002</v>
      </c>
      <c r="AJ192" s="22">
        <f>VLOOKUP($B192,ESTIMATES!$C$18:$BS$290,67,FALSE)</f>
        <v>2250.473</v>
      </c>
      <c r="AK192" s="22">
        <f>VLOOKUP($B192,ESTIMATES!$C$18:$BS$290,68,FALSE)</f>
        <v>2374.4189999999999</v>
      </c>
      <c r="AL192" s="22">
        <f>VLOOKUP($B192,ESTIMATES!$C$18:$BS$290,69,FALSE)</f>
        <v>2481.5390000000002</v>
      </c>
      <c r="AM192">
        <f>VLOOKUP($B192,'MEDIUM VARIANT'!$C$18:$AE$290,5,FALSE)</f>
        <v>2569.8040000000001</v>
      </c>
      <c r="AN192">
        <f>VLOOKUP($B192,'MEDIUM VARIANT'!$C$18:$AE$290,6,FALSE)</f>
        <v>2639.2109999999998</v>
      </c>
      <c r="AO192">
        <f>VLOOKUP($B192,'MEDIUM VARIANT'!$C$18:$AE$290,7,FALSE)</f>
        <v>2694.8490000000002</v>
      </c>
      <c r="AP192">
        <f>VLOOKUP($B192,'MEDIUM VARIANT'!$C$18:$AE$290,8,FALSE)</f>
        <v>2743.9009999999998</v>
      </c>
      <c r="AQ192">
        <f>VLOOKUP($B192,'MEDIUM VARIANT'!$C$18:$AE$290,9,FALSE)</f>
        <v>2791.8069999999998</v>
      </c>
      <c r="AR192">
        <f>VLOOKUP($B192,'MEDIUM VARIANT'!$C$18:$AE$290,10,FALSE)</f>
        <v>2840.3980000000001</v>
      </c>
      <c r="AS192">
        <f>VLOOKUP($B192,'MEDIUM VARIANT'!$C$18:$AE$290,11,FALSE)</f>
        <v>2888.9360000000001</v>
      </c>
      <c r="AT192">
        <f>VLOOKUP($B192,'MEDIUM VARIANT'!$C$18:$AE$290,12,FALSE)</f>
        <v>2937.1590000000001</v>
      </c>
      <c r="AU192">
        <f>VLOOKUP($B192,'MEDIUM VARIANT'!$C$18:$AE$290,13,FALSE)</f>
        <v>2983.9580000000001</v>
      </c>
      <c r="AV192">
        <f>VLOOKUP($B192,'MEDIUM VARIANT'!$C$18:$AE$290,14,FALSE)</f>
        <v>3028.5680000000002</v>
      </c>
      <c r="AW192">
        <f>VLOOKUP($B192,'MEDIUM VARIANT'!$C$18:$AE$290,15,FALSE)</f>
        <v>3071.4169999999999</v>
      </c>
      <c r="AX192">
        <f>VLOOKUP($B192,'MEDIUM VARIANT'!$C$18:$AE$290,16,FALSE)</f>
        <v>3113.299</v>
      </c>
      <c r="AY192">
        <f>VLOOKUP($B192,'MEDIUM VARIANT'!$C$18:$AE$290,17,FALSE)</f>
        <v>3154.1390000000001</v>
      </c>
      <c r="AZ192">
        <f>VLOOKUP($B192,'MEDIUM VARIANT'!$C$18:$AE$290,18,FALSE)</f>
        <v>3193.723</v>
      </c>
      <c r="BA192">
        <f>VLOOKUP($B192,'MEDIUM VARIANT'!$C$18:$AE$290,19,FALSE)</f>
        <v>3231.9110000000001</v>
      </c>
      <c r="BB192">
        <f>VLOOKUP($B192,'MEDIUM VARIANT'!$C$18:$AE$290,20,FALSE)</f>
        <v>3268.8009999999999</v>
      </c>
      <c r="BC192">
        <f>VLOOKUP($B192,'MEDIUM VARIANT'!$C$18:$AE$290,21,FALSE)</f>
        <v>3304.4859999999999</v>
      </c>
      <c r="BD192">
        <f>VLOOKUP($B192,'MEDIUM VARIANT'!$C$18:$AE$290,22,FALSE)</f>
        <v>3338.8090000000002</v>
      </c>
      <c r="BE192">
        <f>VLOOKUP($B192,'MEDIUM VARIANT'!$C$18:$AE$290,23,FALSE)</f>
        <v>3371.5230000000001</v>
      </c>
      <c r="BF192">
        <f>VLOOKUP($B192,'MEDIUM VARIANT'!$C$18:$AE$290,24,FALSE)</f>
        <v>3402.4969999999998</v>
      </c>
      <c r="BG192">
        <f>VLOOKUP($B192,'MEDIUM VARIANT'!$C$18:$AE$290,25,FALSE)</f>
        <v>3431.674</v>
      </c>
      <c r="BH192">
        <f>VLOOKUP($B192,'MEDIUM VARIANT'!$C$18:$AE$290,26,FALSE)</f>
        <v>3459.2170000000001</v>
      </c>
      <c r="BI192">
        <f>VLOOKUP($B192,'MEDIUM VARIANT'!$C$18:$AE$290,27,FALSE)</f>
        <v>3485.5430000000001</v>
      </c>
      <c r="BJ192">
        <f>VLOOKUP($B192,'MEDIUM VARIANT'!$C$18:$AE$290,28,FALSE)</f>
        <v>3511.2080000000001</v>
      </c>
      <c r="BK192">
        <f>VLOOKUP($B192,'MEDIUM VARIANT'!$C$18:$AE$290,29,FALSE)</f>
        <v>3536.6170000000002</v>
      </c>
      <c r="BL192">
        <f>VLOOKUP($B192,'MEDIUM VARIANT'!$C$18:$AE$290,29,FALSE)</f>
        <v>3536.6170000000002</v>
      </c>
      <c r="BM192">
        <f>VLOOKUP($B192,'MEDIUM VARIANT'!$C$18:$AE$290,29,FALSE)</f>
        <v>3536.6170000000002</v>
      </c>
      <c r="BN192">
        <f>VLOOKUP($B192,'MEDIUM VARIANT'!$C$18:$AE$290,29,FALSE)</f>
        <v>3536.6170000000002</v>
      </c>
      <c r="BO192">
        <f>VLOOKUP($B192,'MEDIUM VARIANT'!$C$18:$AE$290,29,FALSE)</f>
        <v>3536.6170000000002</v>
      </c>
      <c r="BP192">
        <f>VLOOKUP($B192,'MEDIUM VARIANT'!$C$18:$AE$290,29,FALSE)</f>
        <v>3536.6170000000002</v>
      </c>
      <c r="BQ192">
        <f>VLOOKUP($B192,'MEDIUM VARIANT'!$C$18:$AE$290,29,FALSE)</f>
        <v>3536.6170000000002</v>
      </c>
      <c r="BR192">
        <f>VLOOKUP($B192,'MEDIUM VARIANT'!$C$18:$AE$290,29,FALSE)</f>
        <v>3536.6170000000002</v>
      </c>
      <c r="BS192">
        <f>VLOOKUP($B192,'MEDIUM VARIANT'!$C$18:$AE$290,29,FALSE)</f>
        <v>3536.6170000000002</v>
      </c>
      <c r="BT192">
        <f>VLOOKUP($B192,'MEDIUM VARIANT'!$C$18:$AE$290,29,FALSE)</f>
        <v>3536.6170000000002</v>
      </c>
      <c r="BU192">
        <f>VLOOKUP($B192,'MEDIUM VARIANT'!$C$18:$AE$290,29,FALSE)</f>
        <v>3536.6170000000002</v>
      </c>
    </row>
    <row r="193" spans="1:73" ht="11.4" x14ac:dyDescent="0.2">
      <c r="A193" t="str">
        <f>VLOOKUP(B193,Codes_ISO!A$2:C$270,3,FALSE)</f>
        <v>KR</v>
      </c>
      <c r="B193" s="3" t="s">
        <v>147</v>
      </c>
      <c r="C193" s="22">
        <f>VLOOKUP($B193,ESTIMATES!$C$18:$BS$290,34,FALSE)</f>
        <v>38050.423999999999</v>
      </c>
      <c r="D193" s="22">
        <f>VLOOKUP($B193,ESTIMATES!$C$18:$BS$290,35,FALSE)</f>
        <v>38606.821000000004</v>
      </c>
      <c r="E193" s="22">
        <f>VLOOKUP($B193,ESTIMATES!$C$18:$BS$290,36,FALSE)</f>
        <v>39179.544999999998</v>
      </c>
      <c r="F193" s="22">
        <f>VLOOKUP($B193,ESTIMATES!$C$18:$BS$290,37,FALSE)</f>
        <v>39752.023999999998</v>
      </c>
      <c r="G193" s="22">
        <f>VLOOKUP($B193,ESTIMATES!$C$18:$BS$290,38,FALSE)</f>
        <v>40300.400999999998</v>
      </c>
      <c r="H193" s="22">
        <f>VLOOKUP($B193,ESTIMATES!$C$18:$BS$290,39,FALSE)</f>
        <v>40808.569000000003</v>
      </c>
      <c r="I193" s="22">
        <f>VLOOKUP($B193,ESTIMATES!$C$18:$BS$290,40,FALSE)</f>
        <v>41269.319000000003</v>
      </c>
      <c r="J193" s="22">
        <f>VLOOKUP($B193,ESTIMATES!$C$18:$BS$290,41,FALSE)</f>
        <v>41690.832999999999</v>
      </c>
      <c r="K193" s="22">
        <f>VLOOKUP($B193,ESTIMATES!$C$18:$BS$290,42,FALSE)</f>
        <v>42091.025999999998</v>
      </c>
      <c r="L193" s="22">
        <f>VLOOKUP($B193,ESTIMATES!$C$18:$BS$290,43,FALSE)</f>
        <v>42495.728000000003</v>
      </c>
      <c r="M193" s="22">
        <f>VLOOKUP($B193,ESTIMATES!$C$18:$BS$290,44,FALSE)</f>
        <v>42923.131000000001</v>
      </c>
      <c r="N193" s="22">
        <f>VLOOKUP($B193,ESTIMATES!$C$18:$BS$290,45,FALSE)</f>
        <v>43378.101000000002</v>
      </c>
      <c r="O193" s="22">
        <f>VLOOKUP($B193,ESTIMATES!$C$18:$BS$290,46,FALSE)</f>
        <v>43853.447999999997</v>
      </c>
      <c r="P193" s="22">
        <f>VLOOKUP($B193,ESTIMATES!$C$18:$BS$290,47,FALSE)</f>
        <v>44340.557999999997</v>
      </c>
      <c r="Q193" s="22">
        <f>VLOOKUP($B193,ESTIMATES!$C$18:$BS$290,48,FALSE)</f>
        <v>44825.885000000002</v>
      </c>
      <c r="R193" s="22">
        <f>VLOOKUP($B193,ESTIMATES!$C$18:$BS$290,49,FALSE)</f>
        <v>45298.610999999997</v>
      </c>
      <c r="S193" s="22">
        <f>VLOOKUP($B193,ESTIMATES!$C$18:$BS$290,50,FALSE)</f>
        <v>45757.360999999997</v>
      </c>
      <c r="T193" s="22">
        <f>VLOOKUP($B193,ESTIMATES!$C$18:$BS$290,51,FALSE)</f>
        <v>46202.603999999999</v>
      </c>
      <c r="U193" s="22">
        <f>VLOOKUP($B193,ESTIMATES!$C$18:$BS$290,52,FALSE)</f>
        <v>46627.442000000003</v>
      </c>
      <c r="V193" s="22">
        <f>VLOOKUP($B193,ESTIMATES!$C$18:$BS$290,53,FALSE)</f>
        <v>47023.88</v>
      </c>
      <c r="W193" s="22">
        <f>VLOOKUP($B193,ESTIMATES!$C$18:$BS$290,54,FALSE)</f>
        <v>47386.311999999998</v>
      </c>
      <c r="X193" s="22">
        <f>VLOOKUP($B193,ESTIMATES!$C$18:$BS$290,55,FALSE)</f>
        <v>47712.788</v>
      </c>
      <c r="Y193" s="22">
        <f>VLOOKUP($B193,ESTIMATES!$C$18:$BS$290,56,FALSE)</f>
        <v>48004.786</v>
      </c>
      <c r="Z193" s="22">
        <f>VLOOKUP($B193,ESTIMATES!$C$18:$BS$290,57,FALSE)</f>
        <v>48265.025999999998</v>
      </c>
      <c r="AA193" s="22">
        <f>VLOOKUP($B193,ESTIMATES!$C$18:$BS$290,58,FALSE)</f>
        <v>48498.082999999999</v>
      </c>
      <c r="AB193" s="22">
        <f>VLOOKUP($B193,ESTIMATES!$C$18:$BS$290,59,FALSE)</f>
        <v>48708.497000000003</v>
      </c>
      <c r="AC193" s="22">
        <f>VLOOKUP($B193,ESTIMATES!$C$18:$BS$290,60,FALSE)</f>
        <v>48895.845000000001</v>
      </c>
      <c r="AD193" s="22">
        <f>VLOOKUP($B193,ESTIMATES!$C$18:$BS$290,61,FALSE)</f>
        <v>49062.428999999996</v>
      </c>
      <c r="AE193" s="22">
        <f>VLOOKUP($B193,ESTIMATES!$C$18:$BS$290,62,FALSE)</f>
        <v>49218.985000000001</v>
      </c>
      <c r="AF193" s="22">
        <f>VLOOKUP($B193,ESTIMATES!$C$18:$BS$290,63,FALSE)</f>
        <v>49379.207999999999</v>
      </c>
      <c r="AG193" s="22">
        <f>VLOOKUP($B193,ESTIMATES!$C$18:$BS$290,64,FALSE)</f>
        <v>49552.855000000003</v>
      </c>
      <c r="AH193" s="22">
        <f>VLOOKUP($B193,ESTIMATES!$C$18:$BS$290,65,FALSE)</f>
        <v>49744.659</v>
      </c>
      <c r="AI193" s="22">
        <f>VLOOKUP($B193,ESTIMATES!$C$18:$BS$290,66,FALSE)</f>
        <v>49952.243999999999</v>
      </c>
      <c r="AJ193" s="22">
        <f>VLOOKUP($B193,ESTIMATES!$C$18:$BS$290,67,FALSE)</f>
        <v>50169.241999999998</v>
      </c>
      <c r="AK193" s="22">
        <f>VLOOKUP($B193,ESTIMATES!$C$18:$BS$290,68,FALSE)</f>
        <v>50385.56</v>
      </c>
      <c r="AL193" s="22">
        <f>VLOOKUP($B193,ESTIMATES!$C$18:$BS$290,69,FALSE)</f>
        <v>50593.661999999997</v>
      </c>
      <c r="AM193">
        <f>VLOOKUP($B193,'MEDIUM VARIANT'!$C$18:$AE$290,5,FALSE)</f>
        <v>50791.919000000002</v>
      </c>
      <c r="AN193">
        <f>VLOOKUP($B193,'MEDIUM VARIANT'!$C$18:$AE$290,6,FALSE)</f>
        <v>50982.212</v>
      </c>
      <c r="AO193">
        <f>VLOOKUP($B193,'MEDIUM VARIANT'!$C$18:$AE$290,7,FALSE)</f>
        <v>51164.434999999998</v>
      </c>
      <c r="AP193">
        <f>VLOOKUP($B193,'MEDIUM VARIANT'!$C$18:$AE$290,8,FALSE)</f>
        <v>51339.237999999998</v>
      </c>
      <c r="AQ193">
        <f>VLOOKUP($B193,'MEDIUM VARIANT'!$C$18:$AE$290,9,FALSE)</f>
        <v>51506.974999999999</v>
      </c>
      <c r="AR193">
        <f>VLOOKUP($B193,'MEDIUM VARIANT'!$C$18:$AE$290,10,FALSE)</f>
        <v>51666.654999999999</v>
      </c>
      <c r="AS193">
        <f>VLOOKUP($B193,'MEDIUM VARIANT'!$C$18:$AE$290,11,FALSE)</f>
        <v>51817.23</v>
      </c>
      <c r="AT193">
        <f>VLOOKUP($B193,'MEDIUM VARIANT'!$C$18:$AE$290,12,FALSE)</f>
        <v>51959.108</v>
      </c>
      <c r="AU193">
        <f>VLOOKUP($B193,'MEDIUM VARIANT'!$C$18:$AE$290,13,FALSE)</f>
        <v>52093.053</v>
      </c>
      <c r="AV193">
        <f>VLOOKUP($B193,'MEDIUM VARIANT'!$C$18:$AE$290,14,FALSE)</f>
        <v>52219.34</v>
      </c>
      <c r="AW193">
        <f>VLOOKUP($B193,'MEDIUM VARIANT'!$C$18:$AE$290,15,FALSE)</f>
        <v>52337.650999999998</v>
      </c>
      <c r="AX193">
        <f>VLOOKUP($B193,'MEDIUM VARIANT'!$C$18:$AE$290,16,FALSE)</f>
        <v>52446.826000000001</v>
      </c>
      <c r="AY193">
        <f>VLOOKUP($B193,'MEDIUM VARIANT'!$C$18:$AE$290,17,FALSE)</f>
        <v>52545.243999999999</v>
      </c>
      <c r="AZ193">
        <f>VLOOKUP($B193,'MEDIUM VARIANT'!$C$18:$AE$290,18,FALSE)</f>
        <v>52630.834000000003</v>
      </c>
      <c r="BA193">
        <f>VLOOKUP($B193,'MEDIUM VARIANT'!$C$18:$AE$290,19,FALSE)</f>
        <v>52701.817000000003</v>
      </c>
      <c r="BB193">
        <f>VLOOKUP($B193,'MEDIUM VARIANT'!$C$18:$AE$290,20,FALSE)</f>
        <v>52757.652999999998</v>
      </c>
      <c r="BC193">
        <f>VLOOKUP($B193,'MEDIUM VARIANT'!$C$18:$AE$290,21,FALSE)</f>
        <v>52797.74</v>
      </c>
      <c r="BD193">
        <f>VLOOKUP($B193,'MEDIUM VARIANT'!$C$18:$AE$290,22,FALSE)</f>
        <v>52820.366000000002</v>
      </c>
      <c r="BE193">
        <f>VLOOKUP($B193,'MEDIUM VARIANT'!$C$18:$AE$290,23,FALSE)</f>
        <v>52823.536</v>
      </c>
      <c r="BF193">
        <f>VLOOKUP($B193,'MEDIUM VARIANT'!$C$18:$AE$290,24,FALSE)</f>
        <v>52805.845999999998</v>
      </c>
      <c r="BG193">
        <f>VLOOKUP($B193,'MEDIUM VARIANT'!$C$18:$AE$290,25,FALSE)</f>
        <v>52766.650999999998</v>
      </c>
      <c r="BH193">
        <f>VLOOKUP($B193,'MEDIUM VARIANT'!$C$18:$AE$290,26,FALSE)</f>
        <v>52706.283000000003</v>
      </c>
      <c r="BI193">
        <f>VLOOKUP($B193,'MEDIUM VARIANT'!$C$18:$AE$290,27,FALSE)</f>
        <v>52625.667000000001</v>
      </c>
      <c r="BJ193">
        <f>VLOOKUP($B193,'MEDIUM VARIANT'!$C$18:$AE$290,28,FALSE)</f>
        <v>52526.273000000001</v>
      </c>
      <c r="BK193">
        <f>VLOOKUP($B193,'MEDIUM VARIANT'!$C$18:$AE$290,29,FALSE)</f>
        <v>52409.408000000003</v>
      </c>
      <c r="BL193">
        <f>VLOOKUP($B193,'MEDIUM VARIANT'!$C$18:$AE$290,29,FALSE)</f>
        <v>52409.408000000003</v>
      </c>
      <c r="BM193">
        <f>VLOOKUP($B193,'MEDIUM VARIANT'!$C$18:$AE$290,29,FALSE)</f>
        <v>52409.408000000003</v>
      </c>
      <c r="BN193">
        <f>VLOOKUP($B193,'MEDIUM VARIANT'!$C$18:$AE$290,29,FALSE)</f>
        <v>52409.408000000003</v>
      </c>
      <c r="BO193">
        <f>VLOOKUP($B193,'MEDIUM VARIANT'!$C$18:$AE$290,29,FALSE)</f>
        <v>52409.408000000003</v>
      </c>
      <c r="BP193">
        <f>VLOOKUP($B193,'MEDIUM VARIANT'!$C$18:$AE$290,29,FALSE)</f>
        <v>52409.408000000003</v>
      </c>
      <c r="BQ193">
        <f>VLOOKUP($B193,'MEDIUM VARIANT'!$C$18:$AE$290,29,FALSE)</f>
        <v>52409.408000000003</v>
      </c>
      <c r="BR193">
        <f>VLOOKUP($B193,'MEDIUM VARIANT'!$C$18:$AE$290,29,FALSE)</f>
        <v>52409.408000000003</v>
      </c>
      <c r="BS193">
        <f>VLOOKUP($B193,'MEDIUM VARIANT'!$C$18:$AE$290,29,FALSE)</f>
        <v>52409.408000000003</v>
      </c>
      <c r="BT193">
        <f>VLOOKUP($B193,'MEDIUM VARIANT'!$C$18:$AE$290,29,FALSE)</f>
        <v>52409.408000000003</v>
      </c>
      <c r="BU193">
        <f>VLOOKUP($B193,'MEDIUM VARIANT'!$C$18:$AE$290,29,FALSE)</f>
        <v>52409.408000000003</v>
      </c>
    </row>
    <row r="194" spans="1:73" ht="11.4" x14ac:dyDescent="0.2">
      <c r="A194" t="str">
        <f>VLOOKUP(B194,Codes_ISO!A$2:C$270,3,FALSE)</f>
        <v>MD</v>
      </c>
      <c r="B194" s="3" t="s">
        <v>203</v>
      </c>
      <c r="C194" s="22">
        <f>VLOOKUP($B194,ESTIMATES!$C$18:$BS$290,34,FALSE)</f>
        <v>4009.8380000000002</v>
      </c>
      <c r="D194" s="22">
        <f>VLOOKUP($B194,ESTIMATES!$C$18:$BS$290,35,FALSE)</f>
        <v>4048.6170000000002</v>
      </c>
      <c r="E194" s="22">
        <f>VLOOKUP($B194,ESTIMATES!$C$18:$BS$290,36,FALSE)</f>
        <v>4089.8560000000002</v>
      </c>
      <c r="F194" s="22">
        <f>VLOOKUP($B194,ESTIMATES!$C$18:$BS$290,37,FALSE)</f>
        <v>4132.4459999999999</v>
      </c>
      <c r="G194" s="22">
        <f>VLOOKUP($B194,ESTIMATES!$C$18:$BS$290,38,FALSE)</f>
        <v>4174.6239999999998</v>
      </c>
      <c r="H194" s="22">
        <f>VLOOKUP($B194,ESTIMATES!$C$18:$BS$290,39,FALSE)</f>
        <v>4214.9160000000002</v>
      </c>
      <c r="I194" s="22">
        <f>VLOOKUP($B194,ESTIMATES!$C$18:$BS$290,40,FALSE)</f>
        <v>4253.165</v>
      </c>
      <c r="J194" s="22">
        <f>VLOOKUP($B194,ESTIMATES!$C$18:$BS$290,41,FALSE)</f>
        <v>4289.1000000000004</v>
      </c>
      <c r="K194" s="22">
        <f>VLOOKUP($B194,ESTIMATES!$C$18:$BS$290,42,FALSE)</f>
        <v>4320.9290000000001</v>
      </c>
      <c r="L194" s="22">
        <f>VLOOKUP($B194,ESTIMATES!$C$18:$BS$290,43,FALSE)</f>
        <v>4346.4530000000004</v>
      </c>
      <c r="M194" s="22">
        <f>VLOOKUP($B194,ESTIMATES!$C$18:$BS$290,44,FALSE)</f>
        <v>4364.116</v>
      </c>
      <c r="N194" s="22">
        <f>VLOOKUP($B194,ESTIMATES!$C$18:$BS$290,45,FALSE)</f>
        <v>4373.5780000000004</v>
      </c>
      <c r="O194" s="22">
        <f>VLOOKUP($B194,ESTIMATES!$C$18:$BS$290,46,FALSE)</f>
        <v>4375.3130000000001</v>
      </c>
      <c r="P194" s="22">
        <f>VLOOKUP($B194,ESTIMATES!$C$18:$BS$290,47,FALSE)</f>
        <v>4369.6490000000003</v>
      </c>
      <c r="Q194" s="22">
        <f>VLOOKUP($B194,ESTIMATES!$C$18:$BS$290,48,FALSE)</f>
        <v>4357.2830000000004</v>
      </c>
      <c r="R194" s="22">
        <f>VLOOKUP($B194,ESTIMATES!$C$18:$BS$290,49,FALSE)</f>
        <v>4339.0820000000003</v>
      </c>
      <c r="S194" s="22">
        <f>VLOOKUP($B194,ESTIMATES!$C$18:$BS$290,50,FALSE)</f>
        <v>4314.7</v>
      </c>
      <c r="T194" s="22">
        <f>VLOOKUP($B194,ESTIMATES!$C$18:$BS$290,51,FALSE)</f>
        <v>4284.9309999999996</v>
      </c>
      <c r="U194" s="22">
        <f>VLOOKUP($B194,ESTIMATES!$C$18:$BS$290,52,FALSE)</f>
        <v>4253.2839999999997</v>
      </c>
      <c r="V194" s="22">
        <f>VLOOKUP($B194,ESTIMATES!$C$18:$BS$290,53,FALSE)</f>
        <v>4224.2730000000001</v>
      </c>
      <c r="W194" s="22">
        <f>VLOOKUP($B194,ESTIMATES!$C$18:$BS$290,54,FALSE)</f>
        <v>4201.0889999999999</v>
      </c>
      <c r="X194" s="22">
        <f>VLOOKUP($B194,ESTIMATES!$C$18:$BS$290,55,FALSE)</f>
        <v>4185.5050000000001</v>
      </c>
      <c r="Y194" s="22">
        <f>VLOOKUP($B194,ESTIMATES!$C$18:$BS$290,56,FALSE)</f>
        <v>4176.616</v>
      </c>
      <c r="Z194" s="22">
        <f>VLOOKUP($B194,ESTIMATES!$C$18:$BS$290,57,FALSE)</f>
        <v>4171.6459999999997</v>
      </c>
      <c r="AA194" s="22">
        <f>VLOOKUP($B194,ESTIMATES!$C$18:$BS$290,58,FALSE)</f>
        <v>4166.3370000000004</v>
      </c>
      <c r="AB194" s="22">
        <f>VLOOKUP($B194,ESTIMATES!$C$18:$BS$290,59,FALSE)</f>
        <v>4157.6989999999996</v>
      </c>
      <c r="AC194" s="22">
        <f>VLOOKUP($B194,ESTIMATES!$C$18:$BS$290,60,FALSE)</f>
        <v>4144.7299999999996</v>
      </c>
      <c r="AD194" s="22">
        <f>VLOOKUP($B194,ESTIMATES!$C$18:$BS$290,61,FALSE)</f>
        <v>4128.6490000000003</v>
      </c>
      <c r="AE194" s="22">
        <f>VLOOKUP($B194,ESTIMATES!$C$18:$BS$290,62,FALSE)</f>
        <v>4111.4399999999996</v>
      </c>
      <c r="AF194" s="22">
        <f>VLOOKUP($B194,ESTIMATES!$C$18:$BS$290,63,FALSE)</f>
        <v>4096.04</v>
      </c>
      <c r="AG194" s="22">
        <f>VLOOKUP($B194,ESTIMATES!$C$18:$BS$290,64,FALSE)</f>
        <v>4084.4810000000002</v>
      </c>
      <c r="AH194" s="22">
        <f>VLOOKUP($B194,ESTIMATES!$C$18:$BS$290,65,FALSE)</f>
        <v>4077.3679999999999</v>
      </c>
      <c r="AI194" s="22">
        <f>VLOOKUP($B194,ESTIMATES!$C$18:$BS$290,66,FALSE)</f>
        <v>4073.703</v>
      </c>
      <c r="AJ194" s="22">
        <f>VLOOKUP($B194,ESTIMATES!$C$18:$BS$290,67,FALSE)</f>
        <v>4071.9639999999999</v>
      </c>
      <c r="AK194" s="22">
        <f>VLOOKUP($B194,ESTIMATES!$C$18:$BS$290,68,FALSE)</f>
        <v>4069.9389999999999</v>
      </c>
      <c r="AL194" s="22">
        <f>VLOOKUP($B194,ESTIMATES!$C$18:$BS$290,69,FALSE)</f>
        <v>4065.98</v>
      </c>
      <c r="AM194">
        <f>VLOOKUP($B194,'MEDIUM VARIANT'!$C$18:$AE$290,5,FALSE)</f>
        <v>4059.6080000000002</v>
      </c>
      <c r="AN194">
        <f>VLOOKUP($B194,'MEDIUM VARIANT'!$C$18:$AE$290,6,FALSE)</f>
        <v>4051.212</v>
      </c>
      <c r="AO194">
        <f>VLOOKUP($B194,'MEDIUM VARIANT'!$C$18:$AE$290,7,FALSE)</f>
        <v>4041.0650000000001</v>
      </c>
      <c r="AP194">
        <f>VLOOKUP($B194,'MEDIUM VARIANT'!$C$18:$AE$290,8,FALSE)</f>
        <v>4029.75</v>
      </c>
      <c r="AQ194">
        <f>VLOOKUP($B194,'MEDIUM VARIANT'!$C$18:$AE$290,9,FALSE)</f>
        <v>4017.6869999999999</v>
      </c>
      <c r="AR194">
        <f>VLOOKUP($B194,'MEDIUM VARIANT'!$C$18:$AE$290,10,FALSE)</f>
        <v>4004.8310000000001</v>
      </c>
      <c r="AS194">
        <f>VLOOKUP($B194,'MEDIUM VARIANT'!$C$18:$AE$290,11,FALSE)</f>
        <v>3990.9749999999999</v>
      </c>
      <c r="AT194">
        <f>VLOOKUP($B194,'MEDIUM VARIANT'!$C$18:$AE$290,12,FALSE)</f>
        <v>3976.1129999999998</v>
      </c>
      <c r="AU194">
        <f>VLOOKUP($B194,'MEDIUM VARIANT'!$C$18:$AE$290,13,FALSE)</f>
        <v>3960.2310000000002</v>
      </c>
      <c r="AV194">
        <f>VLOOKUP($B194,'MEDIUM VARIANT'!$C$18:$AE$290,14,FALSE)</f>
        <v>3943.3220000000001</v>
      </c>
      <c r="AW194">
        <f>VLOOKUP($B194,'MEDIUM VARIANT'!$C$18:$AE$290,15,FALSE)</f>
        <v>3925.4250000000002</v>
      </c>
      <c r="AX194">
        <f>VLOOKUP($B194,'MEDIUM VARIANT'!$C$18:$AE$290,16,FALSE)</f>
        <v>3906.558</v>
      </c>
      <c r="AY194">
        <f>VLOOKUP($B194,'MEDIUM VARIANT'!$C$18:$AE$290,17,FALSE)</f>
        <v>3886.6990000000001</v>
      </c>
      <c r="AZ194">
        <f>VLOOKUP($B194,'MEDIUM VARIANT'!$C$18:$AE$290,18,FALSE)</f>
        <v>3865.826</v>
      </c>
      <c r="BA194">
        <f>VLOOKUP($B194,'MEDIUM VARIANT'!$C$18:$AE$290,19,FALSE)</f>
        <v>3843.9409999999998</v>
      </c>
      <c r="BB194">
        <f>VLOOKUP($B194,'MEDIUM VARIANT'!$C$18:$AE$290,20,FALSE)</f>
        <v>3821.0479999999998</v>
      </c>
      <c r="BC194">
        <f>VLOOKUP($B194,'MEDIUM VARIANT'!$C$18:$AE$290,21,FALSE)</f>
        <v>3797.2150000000001</v>
      </c>
      <c r="BD194">
        <f>VLOOKUP($B194,'MEDIUM VARIANT'!$C$18:$AE$290,22,FALSE)</f>
        <v>3772.5450000000001</v>
      </c>
      <c r="BE194">
        <f>VLOOKUP($B194,'MEDIUM VARIANT'!$C$18:$AE$290,23,FALSE)</f>
        <v>3747.1529999999998</v>
      </c>
      <c r="BF194">
        <f>VLOOKUP($B194,'MEDIUM VARIANT'!$C$18:$AE$290,24,FALSE)</f>
        <v>3721.1550000000002</v>
      </c>
      <c r="BG194">
        <f>VLOOKUP($B194,'MEDIUM VARIANT'!$C$18:$AE$290,25,FALSE)</f>
        <v>3694.587</v>
      </c>
      <c r="BH194">
        <f>VLOOKUP($B194,'MEDIUM VARIANT'!$C$18:$AE$290,26,FALSE)</f>
        <v>3667.4850000000001</v>
      </c>
      <c r="BI194">
        <f>VLOOKUP($B194,'MEDIUM VARIANT'!$C$18:$AE$290,27,FALSE)</f>
        <v>3639.9650000000001</v>
      </c>
      <c r="BJ194">
        <f>VLOOKUP($B194,'MEDIUM VARIANT'!$C$18:$AE$290,28,FALSE)</f>
        <v>3612.1089999999999</v>
      </c>
      <c r="BK194">
        <f>VLOOKUP($B194,'MEDIUM VARIANT'!$C$18:$AE$290,29,FALSE)</f>
        <v>3583.9929999999999</v>
      </c>
      <c r="BL194">
        <f>VLOOKUP($B194,'MEDIUM VARIANT'!$C$18:$AE$290,29,FALSE)</f>
        <v>3583.9929999999999</v>
      </c>
      <c r="BM194">
        <f>VLOOKUP($B194,'MEDIUM VARIANT'!$C$18:$AE$290,29,FALSE)</f>
        <v>3583.9929999999999</v>
      </c>
      <c r="BN194">
        <f>VLOOKUP($B194,'MEDIUM VARIANT'!$C$18:$AE$290,29,FALSE)</f>
        <v>3583.9929999999999</v>
      </c>
      <c r="BO194">
        <f>VLOOKUP($B194,'MEDIUM VARIANT'!$C$18:$AE$290,29,FALSE)</f>
        <v>3583.9929999999999</v>
      </c>
      <c r="BP194">
        <f>VLOOKUP($B194,'MEDIUM VARIANT'!$C$18:$AE$290,29,FALSE)</f>
        <v>3583.9929999999999</v>
      </c>
      <c r="BQ194">
        <f>VLOOKUP($B194,'MEDIUM VARIANT'!$C$18:$AE$290,29,FALSE)</f>
        <v>3583.9929999999999</v>
      </c>
      <c r="BR194">
        <f>VLOOKUP($B194,'MEDIUM VARIANT'!$C$18:$AE$290,29,FALSE)</f>
        <v>3583.9929999999999</v>
      </c>
      <c r="BS194">
        <f>VLOOKUP($B194,'MEDIUM VARIANT'!$C$18:$AE$290,29,FALSE)</f>
        <v>3583.9929999999999</v>
      </c>
      <c r="BT194">
        <f>VLOOKUP($B194,'MEDIUM VARIANT'!$C$18:$AE$290,29,FALSE)</f>
        <v>3583.9929999999999</v>
      </c>
      <c r="BU194">
        <f>VLOOKUP($B194,'MEDIUM VARIANT'!$C$18:$AE$290,29,FALSE)</f>
        <v>3583.9929999999999</v>
      </c>
    </row>
    <row r="195" spans="1:73" ht="11.4" hidden="1" x14ac:dyDescent="0.2">
      <c r="A195" t="str">
        <f>VLOOKUP(B195,Codes_ISO!A$2:C$270,3,FALSE)</f>
        <v/>
      </c>
      <c r="B195" s="3" t="s">
        <v>89</v>
      </c>
      <c r="C195" s="22">
        <f>VLOOKUP($B195,ESTIMATES!$C$18:$BS$290,34,FALSE)</f>
        <v>509.26499999999999</v>
      </c>
      <c r="D195" s="22">
        <f>VLOOKUP($B195,ESTIMATES!$C$18:$BS$290,35,FALSE)</f>
        <v>517.41300000000001</v>
      </c>
      <c r="E195" s="22">
        <f>VLOOKUP($B195,ESTIMATES!$C$18:$BS$290,36,FALSE)</f>
        <v>526.94899999999996</v>
      </c>
      <c r="F195" s="22">
        <f>VLOOKUP($B195,ESTIMATES!$C$18:$BS$290,37,FALSE)</f>
        <v>537.4</v>
      </c>
      <c r="G195" s="22">
        <f>VLOOKUP($B195,ESTIMATES!$C$18:$BS$290,38,FALSE)</f>
        <v>548.14099999999996</v>
      </c>
      <c r="H195" s="22">
        <f>VLOOKUP($B195,ESTIMATES!$C$18:$BS$290,39,FALSE)</f>
        <v>558.69899999999996</v>
      </c>
      <c r="I195" s="22">
        <f>VLOOKUP($B195,ESTIMATES!$C$18:$BS$290,40,FALSE)</f>
        <v>568.91700000000003</v>
      </c>
      <c r="J195" s="22">
        <f>VLOOKUP($B195,ESTIMATES!$C$18:$BS$290,41,FALSE)</f>
        <v>578.93799999999999</v>
      </c>
      <c r="K195" s="22">
        <f>VLOOKUP($B195,ESTIMATES!$C$18:$BS$290,42,FALSE)</f>
        <v>588.98599999999999</v>
      </c>
      <c r="L195" s="22">
        <f>VLOOKUP($B195,ESTIMATES!$C$18:$BS$290,43,FALSE)</f>
        <v>599.45399999999995</v>
      </c>
      <c r="M195" s="22">
        <f>VLOOKUP($B195,ESTIMATES!$C$18:$BS$290,44,FALSE)</f>
        <v>610.58199999999999</v>
      </c>
      <c r="N195" s="22">
        <f>VLOOKUP($B195,ESTIMATES!$C$18:$BS$290,45,FALSE)</f>
        <v>622.41800000000001</v>
      </c>
      <c r="O195" s="22">
        <f>VLOOKUP($B195,ESTIMATES!$C$18:$BS$290,46,FALSE)</f>
        <v>634.79300000000001</v>
      </c>
      <c r="P195" s="22">
        <f>VLOOKUP($B195,ESTIMATES!$C$18:$BS$290,47,FALSE)</f>
        <v>647.58799999999997</v>
      </c>
      <c r="Q195" s="22">
        <f>VLOOKUP($B195,ESTIMATES!$C$18:$BS$290,48,FALSE)</f>
        <v>660.56299999999999</v>
      </c>
      <c r="R195" s="22">
        <f>VLOOKUP($B195,ESTIMATES!$C$18:$BS$290,49,FALSE)</f>
        <v>673.54100000000005</v>
      </c>
      <c r="S195" s="22">
        <f>VLOOKUP($B195,ESTIMATES!$C$18:$BS$290,50,FALSE)</f>
        <v>686.46299999999997</v>
      </c>
      <c r="T195" s="22">
        <f>VLOOKUP($B195,ESTIMATES!$C$18:$BS$290,51,FALSE)</f>
        <v>699.29899999999998</v>
      </c>
      <c r="U195" s="22">
        <f>VLOOKUP($B195,ESTIMATES!$C$18:$BS$290,52,FALSE)</f>
        <v>711.99199999999996</v>
      </c>
      <c r="V195" s="22">
        <f>VLOOKUP($B195,ESTIMATES!$C$18:$BS$290,53,FALSE)</f>
        <v>724.48400000000004</v>
      </c>
      <c r="W195" s="22">
        <f>VLOOKUP($B195,ESTIMATES!$C$18:$BS$290,54,FALSE)</f>
        <v>736.71</v>
      </c>
      <c r="X195" s="22">
        <f>VLOOKUP($B195,ESTIMATES!$C$18:$BS$290,55,FALSE)</f>
        <v>748.65800000000002</v>
      </c>
      <c r="Y195" s="22">
        <f>VLOOKUP($B195,ESTIMATES!$C$18:$BS$290,56,FALSE)</f>
        <v>760.25800000000004</v>
      </c>
      <c r="Z195" s="22">
        <f>VLOOKUP($B195,ESTIMATES!$C$18:$BS$290,57,FALSE)</f>
        <v>771.38400000000001</v>
      </c>
      <c r="AA195" s="22">
        <f>VLOOKUP($B195,ESTIMATES!$C$18:$BS$290,58,FALSE)</f>
        <v>781.86400000000003</v>
      </c>
      <c r="AB195" s="22">
        <f>VLOOKUP($B195,ESTIMATES!$C$18:$BS$290,59,FALSE)</f>
        <v>791.59799999999996</v>
      </c>
      <c r="AC195" s="22">
        <f>VLOOKUP($B195,ESTIMATES!$C$18:$BS$290,60,FALSE)</f>
        <v>800.54300000000001</v>
      </c>
      <c r="AD195" s="22">
        <f>VLOOKUP($B195,ESTIMATES!$C$18:$BS$290,61,FALSE)</f>
        <v>808.73500000000001</v>
      </c>
      <c r="AE195" s="22">
        <f>VLOOKUP($B195,ESTIMATES!$C$18:$BS$290,62,FALSE)</f>
        <v>816.33500000000004</v>
      </c>
      <c r="AF195" s="22">
        <f>VLOOKUP($B195,ESTIMATES!$C$18:$BS$290,63,FALSE)</f>
        <v>823.53700000000003</v>
      </c>
      <c r="AG195" s="22">
        <f>VLOOKUP($B195,ESTIMATES!$C$18:$BS$290,64,FALSE)</f>
        <v>830.51900000000001</v>
      </c>
      <c r="AH195" s="22">
        <f>VLOOKUP($B195,ESTIMATES!$C$18:$BS$290,65,FALSE)</f>
        <v>837.30399999999997</v>
      </c>
      <c r="AI195" s="22">
        <f>VLOOKUP($B195,ESTIMATES!$C$18:$BS$290,66,FALSE)</f>
        <v>843.90700000000004</v>
      </c>
      <c r="AJ195" s="22">
        <f>VLOOKUP($B195,ESTIMATES!$C$18:$BS$290,67,FALSE)</f>
        <v>850.4</v>
      </c>
      <c r="AK195" s="22">
        <f>VLOOKUP($B195,ESTIMATES!$C$18:$BS$290,68,FALSE)</f>
        <v>856.86699999999996</v>
      </c>
      <c r="AL195" s="22">
        <f>VLOOKUP($B195,ESTIMATES!$C$18:$BS$290,69,FALSE)</f>
        <v>863.36300000000006</v>
      </c>
      <c r="AM195">
        <f>VLOOKUP($B195,'MEDIUM VARIANT'!$C$18:$AE$290,5,FALSE)</f>
        <v>869.92499999999995</v>
      </c>
      <c r="AN195">
        <f>VLOOKUP($B195,'MEDIUM VARIANT'!$C$18:$AE$290,6,FALSE)</f>
        <v>876.56200000000001</v>
      </c>
      <c r="AO195">
        <f>VLOOKUP($B195,'MEDIUM VARIANT'!$C$18:$AE$290,7,FALSE)</f>
        <v>883.24699999999996</v>
      </c>
      <c r="AP195">
        <f>VLOOKUP($B195,'MEDIUM VARIANT'!$C$18:$AE$290,8,FALSE)</f>
        <v>889.91800000000001</v>
      </c>
      <c r="AQ195">
        <f>VLOOKUP($B195,'MEDIUM VARIANT'!$C$18:$AE$290,9,FALSE)</f>
        <v>896.53599999999994</v>
      </c>
      <c r="AR195">
        <f>VLOOKUP($B195,'MEDIUM VARIANT'!$C$18:$AE$290,10,FALSE)</f>
        <v>903.08199999999999</v>
      </c>
      <c r="AS195">
        <f>VLOOKUP($B195,'MEDIUM VARIANT'!$C$18:$AE$290,11,FALSE)</f>
        <v>909.57</v>
      </c>
      <c r="AT195">
        <f>VLOOKUP($B195,'MEDIUM VARIANT'!$C$18:$AE$290,12,FALSE)</f>
        <v>915.97799999999995</v>
      </c>
      <c r="AU195">
        <f>VLOOKUP($B195,'MEDIUM VARIANT'!$C$18:$AE$290,13,FALSE)</f>
        <v>922.279</v>
      </c>
      <c r="AV195">
        <f>VLOOKUP($B195,'MEDIUM VARIANT'!$C$18:$AE$290,14,FALSE)</f>
        <v>928.44600000000003</v>
      </c>
      <c r="AW195">
        <f>VLOOKUP($B195,'MEDIUM VARIANT'!$C$18:$AE$290,15,FALSE)</f>
        <v>934.47199999999998</v>
      </c>
      <c r="AX195">
        <f>VLOOKUP($B195,'MEDIUM VARIANT'!$C$18:$AE$290,16,FALSE)</f>
        <v>940.34299999999996</v>
      </c>
      <c r="AY195">
        <f>VLOOKUP($B195,'MEDIUM VARIANT'!$C$18:$AE$290,17,FALSE)</f>
        <v>946.05100000000004</v>
      </c>
      <c r="AZ195">
        <f>VLOOKUP($B195,'MEDIUM VARIANT'!$C$18:$AE$290,18,FALSE)</f>
        <v>951.59500000000003</v>
      </c>
      <c r="BA195">
        <f>VLOOKUP($B195,'MEDIUM VARIANT'!$C$18:$AE$290,19,FALSE)</f>
        <v>956.97</v>
      </c>
      <c r="BB195">
        <f>VLOOKUP($B195,'MEDIUM VARIANT'!$C$18:$AE$290,20,FALSE)</f>
        <v>962.18399999999997</v>
      </c>
      <c r="BC195">
        <f>VLOOKUP($B195,'MEDIUM VARIANT'!$C$18:$AE$290,21,FALSE)</f>
        <v>967.197</v>
      </c>
      <c r="BD195">
        <f>VLOOKUP($B195,'MEDIUM VARIANT'!$C$18:$AE$290,22,FALSE)</f>
        <v>972</v>
      </c>
      <c r="BE195">
        <f>VLOOKUP($B195,'MEDIUM VARIANT'!$C$18:$AE$290,23,FALSE)</f>
        <v>976.58900000000006</v>
      </c>
      <c r="BF195">
        <f>VLOOKUP($B195,'MEDIUM VARIANT'!$C$18:$AE$290,24,FALSE)</f>
        <v>980.93</v>
      </c>
      <c r="BG195">
        <f>VLOOKUP($B195,'MEDIUM VARIANT'!$C$18:$AE$290,25,FALSE)</f>
        <v>985.01400000000001</v>
      </c>
      <c r="BH195">
        <f>VLOOKUP($B195,'MEDIUM VARIANT'!$C$18:$AE$290,26,FALSE)</f>
        <v>988.84900000000005</v>
      </c>
      <c r="BI195">
        <f>VLOOKUP($B195,'MEDIUM VARIANT'!$C$18:$AE$290,27,FALSE)</f>
        <v>992.40200000000004</v>
      </c>
      <c r="BJ195">
        <f>VLOOKUP($B195,'MEDIUM VARIANT'!$C$18:$AE$290,28,FALSE)</f>
        <v>995.68299999999999</v>
      </c>
      <c r="BK195">
        <f>VLOOKUP($B195,'MEDIUM VARIANT'!$C$18:$AE$290,29,FALSE)</f>
        <v>998.68200000000002</v>
      </c>
      <c r="BL195">
        <f>VLOOKUP($B195,'MEDIUM VARIANT'!$C$18:$AE$290,29,FALSE)</f>
        <v>998.68200000000002</v>
      </c>
      <c r="BM195">
        <f>VLOOKUP($B195,'MEDIUM VARIANT'!$C$18:$AE$290,29,FALSE)</f>
        <v>998.68200000000002</v>
      </c>
      <c r="BN195">
        <f>VLOOKUP($B195,'MEDIUM VARIANT'!$C$18:$AE$290,29,FALSE)</f>
        <v>998.68200000000002</v>
      </c>
      <c r="BO195">
        <f>VLOOKUP($B195,'MEDIUM VARIANT'!$C$18:$AE$290,29,FALSE)</f>
        <v>998.68200000000002</v>
      </c>
      <c r="BP195">
        <f>VLOOKUP($B195,'MEDIUM VARIANT'!$C$18:$AE$290,29,FALSE)</f>
        <v>998.68200000000002</v>
      </c>
      <c r="BQ195">
        <f>VLOOKUP($B195,'MEDIUM VARIANT'!$C$18:$AE$290,29,FALSE)</f>
        <v>998.68200000000002</v>
      </c>
      <c r="BR195">
        <f>VLOOKUP($B195,'MEDIUM VARIANT'!$C$18:$AE$290,29,FALSE)</f>
        <v>998.68200000000002</v>
      </c>
      <c r="BS195">
        <f>VLOOKUP($B195,'MEDIUM VARIANT'!$C$18:$AE$290,29,FALSE)</f>
        <v>998.68200000000002</v>
      </c>
      <c r="BT195">
        <f>VLOOKUP($B195,'MEDIUM VARIANT'!$C$18:$AE$290,29,FALSE)</f>
        <v>998.68200000000002</v>
      </c>
      <c r="BU195">
        <f>VLOOKUP($B195,'MEDIUM VARIANT'!$C$18:$AE$290,29,FALSE)</f>
        <v>998.68200000000002</v>
      </c>
    </row>
    <row r="196" spans="1:73" ht="11.4" x14ac:dyDescent="0.2">
      <c r="A196" t="str">
        <f>VLOOKUP(B196,Codes_ISO!A$2:C$270,3,FALSE)</f>
        <v>RO</v>
      </c>
      <c r="B196" s="3" t="s">
        <v>204</v>
      </c>
      <c r="C196" s="22">
        <f>VLOOKUP($B196,ESTIMATES!$C$18:$BS$290,34,FALSE)</f>
        <v>22611.971000000001</v>
      </c>
      <c r="D196" s="22">
        <f>VLOOKUP($B196,ESTIMATES!$C$18:$BS$290,35,FALSE)</f>
        <v>22739.816999999999</v>
      </c>
      <c r="E196" s="22">
        <f>VLOOKUP($B196,ESTIMATES!$C$18:$BS$290,36,FALSE)</f>
        <v>22842.316999999999</v>
      </c>
      <c r="F196" s="22">
        <f>VLOOKUP($B196,ESTIMATES!$C$18:$BS$290,37,FALSE)</f>
        <v>22928.924999999999</v>
      </c>
      <c r="G196" s="22">
        <f>VLOOKUP($B196,ESTIMATES!$C$18:$BS$290,38,FALSE)</f>
        <v>23013.161</v>
      </c>
      <c r="H196" s="22">
        <f>VLOOKUP($B196,ESTIMATES!$C$18:$BS$290,39,FALSE)</f>
        <v>23103.646000000001</v>
      </c>
      <c r="I196" s="22">
        <f>VLOOKUP($B196,ESTIMATES!$C$18:$BS$290,40,FALSE)</f>
        <v>23205.286</v>
      </c>
      <c r="J196" s="22">
        <f>VLOOKUP($B196,ESTIMATES!$C$18:$BS$290,41,FALSE)</f>
        <v>23312.071</v>
      </c>
      <c r="K196" s="22">
        <f>VLOOKUP($B196,ESTIMATES!$C$18:$BS$290,42,FALSE)</f>
        <v>23408.421999999999</v>
      </c>
      <c r="L196" s="22">
        <f>VLOOKUP($B196,ESTIMATES!$C$18:$BS$290,43,FALSE)</f>
        <v>23472.580999999998</v>
      </c>
      <c r="M196" s="22">
        <f>VLOOKUP($B196,ESTIMATES!$C$18:$BS$290,44,FALSE)</f>
        <v>23489.373</v>
      </c>
      <c r="N196" s="22">
        <f>VLOOKUP($B196,ESTIMATES!$C$18:$BS$290,45,FALSE)</f>
        <v>23454.213</v>
      </c>
      <c r="O196" s="22">
        <f>VLOOKUP($B196,ESTIMATES!$C$18:$BS$290,46,FALSE)</f>
        <v>23373.358</v>
      </c>
      <c r="P196" s="22">
        <f>VLOOKUP($B196,ESTIMATES!$C$18:$BS$290,47,FALSE)</f>
        <v>23255.994999999999</v>
      </c>
      <c r="Q196" s="22">
        <f>VLOOKUP($B196,ESTIMATES!$C$18:$BS$290,48,FALSE)</f>
        <v>23116.174999999999</v>
      </c>
      <c r="R196" s="22">
        <f>VLOOKUP($B196,ESTIMATES!$C$18:$BS$290,49,FALSE)</f>
        <v>22965.111000000001</v>
      </c>
      <c r="S196" s="22">
        <f>VLOOKUP($B196,ESTIMATES!$C$18:$BS$290,50,FALSE)</f>
        <v>22804.165000000001</v>
      </c>
      <c r="T196" s="22">
        <f>VLOOKUP($B196,ESTIMATES!$C$18:$BS$290,51,FALSE)</f>
        <v>22632.805</v>
      </c>
      <c r="U196" s="22">
        <f>VLOOKUP($B196,ESTIMATES!$C$18:$BS$290,52,FALSE)</f>
        <v>22458.077000000001</v>
      </c>
      <c r="V196" s="22">
        <f>VLOOKUP($B196,ESTIMATES!$C$18:$BS$290,53,FALSE)</f>
        <v>22288.057000000001</v>
      </c>
      <c r="W196" s="22">
        <f>VLOOKUP($B196,ESTIMATES!$C$18:$BS$290,54,FALSE)</f>
        <v>22128.128000000001</v>
      </c>
      <c r="X196" s="22">
        <f>VLOOKUP($B196,ESTIMATES!$C$18:$BS$290,55,FALSE)</f>
        <v>21984.134999999998</v>
      </c>
      <c r="Y196" s="22">
        <f>VLOOKUP($B196,ESTIMATES!$C$18:$BS$290,56,FALSE)</f>
        <v>21854.675999999999</v>
      </c>
      <c r="Z196" s="22">
        <f>VLOOKUP($B196,ESTIMATES!$C$18:$BS$290,57,FALSE)</f>
        <v>21728.919000000002</v>
      </c>
      <c r="AA196" s="22">
        <f>VLOOKUP($B196,ESTIMATES!$C$18:$BS$290,58,FALSE)</f>
        <v>21591.164000000001</v>
      </c>
      <c r="AB196" s="22">
        <f>VLOOKUP($B196,ESTIMATES!$C$18:$BS$290,59,FALSE)</f>
        <v>21431.018</v>
      </c>
      <c r="AC196" s="22">
        <f>VLOOKUP($B196,ESTIMATES!$C$18:$BS$290,60,FALSE)</f>
        <v>21243.921999999999</v>
      </c>
      <c r="AD196" s="22">
        <f>VLOOKUP($B196,ESTIMATES!$C$18:$BS$290,61,FALSE)</f>
        <v>21036.111000000001</v>
      </c>
      <c r="AE196" s="22">
        <f>VLOOKUP($B196,ESTIMATES!$C$18:$BS$290,62,FALSE)</f>
        <v>20821.083999999999</v>
      </c>
      <c r="AF196" s="22">
        <f>VLOOKUP($B196,ESTIMATES!$C$18:$BS$290,63,FALSE)</f>
        <v>20617.955000000002</v>
      </c>
      <c r="AG196" s="22">
        <f>VLOOKUP($B196,ESTIMATES!$C$18:$BS$290,64,FALSE)</f>
        <v>20440.347000000002</v>
      </c>
      <c r="AH196" s="22">
        <f>VLOOKUP($B196,ESTIMATES!$C$18:$BS$290,65,FALSE)</f>
        <v>20292.967000000001</v>
      </c>
      <c r="AI196" s="22">
        <f>VLOOKUP($B196,ESTIMATES!$C$18:$BS$290,66,FALSE)</f>
        <v>20171.255000000001</v>
      </c>
      <c r="AJ196" s="22">
        <f>VLOOKUP($B196,ESTIMATES!$C$18:$BS$290,67,FALSE)</f>
        <v>20068.201000000001</v>
      </c>
      <c r="AK196" s="22">
        <f>VLOOKUP($B196,ESTIMATES!$C$18:$BS$290,68,FALSE)</f>
        <v>19972.736000000001</v>
      </c>
      <c r="AL196" s="22">
        <f>VLOOKUP($B196,ESTIMATES!$C$18:$BS$290,69,FALSE)</f>
        <v>19876.620999999999</v>
      </c>
      <c r="AM196">
        <f>VLOOKUP($B196,'MEDIUM VARIANT'!$C$18:$AE$290,5,FALSE)</f>
        <v>19778.082999999999</v>
      </c>
      <c r="AN196">
        <f>VLOOKUP($B196,'MEDIUM VARIANT'!$C$18:$AE$290,6,FALSE)</f>
        <v>19679.306</v>
      </c>
      <c r="AO196">
        <f>VLOOKUP($B196,'MEDIUM VARIANT'!$C$18:$AE$290,7,FALSE)</f>
        <v>19580.633999999998</v>
      </c>
      <c r="AP196">
        <f>VLOOKUP($B196,'MEDIUM VARIANT'!$C$18:$AE$290,8,FALSE)</f>
        <v>19483.36</v>
      </c>
      <c r="AQ196">
        <f>VLOOKUP($B196,'MEDIUM VARIANT'!$C$18:$AE$290,9,FALSE)</f>
        <v>19388.362000000001</v>
      </c>
      <c r="AR196">
        <f>VLOOKUP($B196,'MEDIUM VARIANT'!$C$18:$AE$290,10,FALSE)</f>
        <v>19295.077000000001</v>
      </c>
      <c r="AS196">
        <f>VLOOKUP($B196,'MEDIUM VARIANT'!$C$18:$AE$290,11,FALSE)</f>
        <v>19202.464</v>
      </c>
      <c r="AT196">
        <f>VLOOKUP($B196,'MEDIUM VARIANT'!$C$18:$AE$290,12,FALSE)</f>
        <v>19110.316999999999</v>
      </c>
      <c r="AU196">
        <f>VLOOKUP($B196,'MEDIUM VARIANT'!$C$18:$AE$290,13,FALSE)</f>
        <v>19018.546999999999</v>
      </c>
      <c r="AV196">
        <f>VLOOKUP($B196,'MEDIUM VARIANT'!$C$18:$AE$290,14,FALSE)</f>
        <v>18926.995999999999</v>
      </c>
      <c r="AW196">
        <f>VLOOKUP($B196,'MEDIUM VARIANT'!$C$18:$AE$290,15,FALSE)</f>
        <v>18835.514999999999</v>
      </c>
      <c r="AX196">
        <f>VLOOKUP($B196,'MEDIUM VARIANT'!$C$18:$AE$290,16,FALSE)</f>
        <v>18743.870999999999</v>
      </c>
      <c r="AY196">
        <f>VLOOKUP($B196,'MEDIUM VARIANT'!$C$18:$AE$290,17,FALSE)</f>
        <v>18651.687999999998</v>
      </c>
      <c r="AZ196">
        <f>VLOOKUP($B196,'MEDIUM VARIANT'!$C$18:$AE$290,18,FALSE)</f>
        <v>18558.574000000001</v>
      </c>
      <c r="BA196">
        <f>VLOOKUP($B196,'MEDIUM VARIANT'!$C$18:$AE$290,19,FALSE)</f>
        <v>18464.237000000001</v>
      </c>
      <c r="BB196">
        <f>VLOOKUP($B196,'MEDIUM VARIANT'!$C$18:$AE$290,20,FALSE)</f>
        <v>18368.469000000001</v>
      </c>
      <c r="BC196">
        <f>VLOOKUP($B196,'MEDIUM VARIANT'!$C$18:$AE$290,21,FALSE)</f>
        <v>18271.307000000001</v>
      </c>
      <c r="BD196">
        <f>VLOOKUP($B196,'MEDIUM VARIANT'!$C$18:$AE$290,22,FALSE)</f>
        <v>18172.918000000001</v>
      </c>
      <c r="BE196">
        <f>VLOOKUP($B196,'MEDIUM VARIANT'!$C$18:$AE$290,23,FALSE)</f>
        <v>18073.615000000002</v>
      </c>
      <c r="BF196">
        <f>VLOOKUP($B196,'MEDIUM VARIANT'!$C$18:$AE$290,24,FALSE)</f>
        <v>17973.608</v>
      </c>
      <c r="BG196">
        <f>VLOOKUP($B196,'MEDIUM VARIANT'!$C$18:$AE$290,25,FALSE)</f>
        <v>17872.963</v>
      </c>
      <c r="BH196">
        <f>VLOOKUP($B196,'MEDIUM VARIANT'!$C$18:$AE$290,26,FALSE)</f>
        <v>17771.617999999999</v>
      </c>
      <c r="BI196">
        <f>VLOOKUP($B196,'MEDIUM VARIANT'!$C$18:$AE$290,27,FALSE)</f>
        <v>17669.545999999998</v>
      </c>
      <c r="BJ196">
        <f>VLOOKUP($B196,'MEDIUM VARIANT'!$C$18:$AE$290,28,FALSE)</f>
        <v>17566.716</v>
      </c>
      <c r="BK196">
        <f>VLOOKUP($B196,'MEDIUM VARIANT'!$C$18:$AE$290,29,FALSE)</f>
        <v>17463.11</v>
      </c>
      <c r="BL196">
        <f>VLOOKUP($B196,'MEDIUM VARIANT'!$C$18:$AE$290,29,FALSE)</f>
        <v>17463.11</v>
      </c>
      <c r="BM196">
        <f>VLOOKUP($B196,'MEDIUM VARIANT'!$C$18:$AE$290,29,FALSE)</f>
        <v>17463.11</v>
      </c>
      <c r="BN196">
        <f>VLOOKUP($B196,'MEDIUM VARIANT'!$C$18:$AE$290,29,FALSE)</f>
        <v>17463.11</v>
      </c>
      <c r="BO196">
        <f>VLOOKUP($B196,'MEDIUM VARIANT'!$C$18:$AE$290,29,FALSE)</f>
        <v>17463.11</v>
      </c>
      <c r="BP196">
        <f>VLOOKUP($B196,'MEDIUM VARIANT'!$C$18:$AE$290,29,FALSE)</f>
        <v>17463.11</v>
      </c>
      <c r="BQ196">
        <f>VLOOKUP($B196,'MEDIUM VARIANT'!$C$18:$AE$290,29,FALSE)</f>
        <v>17463.11</v>
      </c>
      <c r="BR196">
        <f>VLOOKUP($B196,'MEDIUM VARIANT'!$C$18:$AE$290,29,FALSE)</f>
        <v>17463.11</v>
      </c>
      <c r="BS196">
        <f>VLOOKUP($B196,'MEDIUM VARIANT'!$C$18:$AE$290,29,FALSE)</f>
        <v>17463.11</v>
      </c>
      <c r="BT196">
        <f>VLOOKUP($B196,'MEDIUM VARIANT'!$C$18:$AE$290,29,FALSE)</f>
        <v>17463.11</v>
      </c>
      <c r="BU196">
        <f>VLOOKUP($B196,'MEDIUM VARIANT'!$C$18:$AE$290,29,FALSE)</f>
        <v>17463.11</v>
      </c>
    </row>
    <row r="197" spans="1:73" ht="11.4" x14ac:dyDescent="0.2">
      <c r="A197" t="str">
        <f>VLOOKUP(B197,Codes_ISO!A$2:C$270,3,FALSE)</f>
        <v>RU</v>
      </c>
      <c r="B197" s="3" t="s">
        <v>205</v>
      </c>
      <c r="C197" s="22">
        <f>VLOOKUP($B197,ESTIMATES!$C$18:$BS$290,34,FALSE)</f>
        <v>138058.71</v>
      </c>
      <c r="D197" s="22">
        <f>VLOOKUP($B197,ESTIMATES!$C$18:$BS$290,35,FALSE)</f>
        <v>139002.31400000001</v>
      </c>
      <c r="E197" s="22">
        <f>VLOOKUP($B197,ESTIMATES!$C$18:$BS$290,36,FALSE)</f>
        <v>139964.753</v>
      </c>
      <c r="F197" s="22">
        <f>VLOOKUP($B197,ESTIMATES!$C$18:$BS$290,37,FALSE)</f>
        <v>140946.861</v>
      </c>
      <c r="G197" s="22">
        <f>VLOOKUP($B197,ESTIMATES!$C$18:$BS$290,38,FALSE)</f>
        <v>141950.62899999999</v>
      </c>
      <c r="H197" s="22">
        <f>VLOOKUP($B197,ESTIMATES!$C$18:$BS$290,39,FALSE)</f>
        <v>142971.16800000001</v>
      </c>
      <c r="I197" s="22">
        <f>VLOOKUP($B197,ESTIMATES!$C$18:$BS$290,40,FALSE)</f>
        <v>144011.51300000001</v>
      </c>
      <c r="J197" s="22">
        <f>VLOOKUP($B197,ESTIMATES!$C$18:$BS$290,41,FALSE)</f>
        <v>145051.663</v>
      </c>
      <c r="K197" s="22">
        <f>VLOOKUP($B197,ESTIMATES!$C$18:$BS$290,42,FALSE)</f>
        <v>146035.57800000001</v>
      </c>
      <c r="L197" s="22">
        <f>VLOOKUP($B197,ESTIMATES!$C$18:$BS$290,43,FALSE)</f>
        <v>146890.54399999999</v>
      </c>
      <c r="M197" s="22">
        <f>VLOOKUP($B197,ESTIMATES!$C$18:$BS$290,44,FALSE)</f>
        <v>147564.06599999999</v>
      </c>
      <c r="N197" s="22">
        <f>VLOOKUP($B197,ESTIMATES!$C$18:$BS$290,45,FALSE)</f>
        <v>148035.89799999999</v>
      </c>
      <c r="O197" s="22">
        <f>VLOOKUP($B197,ESTIMATES!$C$18:$BS$290,46,FALSE)</f>
        <v>148318.02499999999</v>
      </c>
      <c r="P197" s="22">
        <f>VLOOKUP($B197,ESTIMATES!$C$18:$BS$290,47,FALSE)</f>
        <v>148431.37299999999</v>
      </c>
      <c r="Q197" s="22">
        <f>VLOOKUP($B197,ESTIMATES!$C$18:$BS$290,48,FALSE)</f>
        <v>148411.85500000001</v>
      </c>
      <c r="R197" s="22">
        <f>VLOOKUP($B197,ESTIMATES!$C$18:$BS$290,49,FALSE)</f>
        <v>148288.83900000001</v>
      </c>
      <c r="S197" s="22">
        <f>VLOOKUP($B197,ESTIMATES!$C$18:$BS$290,50,FALSE)</f>
        <v>148073.924</v>
      </c>
      <c r="T197" s="22">
        <f>VLOOKUP($B197,ESTIMATES!$C$18:$BS$290,51,FALSE)</f>
        <v>147768.37100000001</v>
      </c>
      <c r="U197" s="22">
        <f>VLOOKUP($B197,ESTIMATES!$C$18:$BS$290,52,FALSE)</f>
        <v>147381.00099999999</v>
      </c>
      <c r="V197" s="22">
        <f>VLOOKUP($B197,ESTIMATES!$C$18:$BS$290,53,FALSE)</f>
        <v>146919.73699999999</v>
      </c>
      <c r="W197" s="22">
        <f>VLOOKUP($B197,ESTIMATES!$C$18:$BS$290,54,FALSE)</f>
        <v>146396.514</v>
      </c>
      <c r="X197" s="22">
        <f>VLOOKUP($B197,ESTIMATES!$C$18:$BS$290,55,FALSE)</f>
        <v>145814.864</v>
      </c>
      <c r="Y197" s="22">
        <f>VLOOKUP($B197,ESTIMATES!$C$18:$BS$290,56,FALSE)</f>
        <v>145194.88200000001</v>
      </c>
      <c r="Z197" s="22">
        <f>VLOOKUP($B197,ESTIMATES!$C$18:$BS$290,57,FALSE)</f>
        <v>144584.69500000001</v>
      </c>
      <c r="AA197" s="22">
        <f>VLOOKUP($B197,ESTIMATES!$C$18:$BS$290,58,FALSE)</f>
        <v>144044.60699999999</v>
      </c>
      <c r="AB197" s="22">
        <f>VLOOKUP($B197,ESTIMATES!$C$18:$BS$290,59,FALSE)</f>
        <v>143618.185</v>
      </c>
      <c r="AC197" s="22">
        <f>VLOOKUP($B197,ESTIMATES!$C$18:$BS$290,60,FALSE)</f>
        <v>143322.93299999999</v>
      </c>
      <c r="AD197" s="22">
        <f>VLOOKUP($B197,ESTIMATES!$C$18:$BS$290,61,FALSE)</f>
        <v>143150.14199999999</v>
      </c>
      <c r="AE197" s="22">
        <f>VLOOKUP($B197,ESTIMATES!$C$18:$BS$290,62,FALSE)</f>
        <v>143083.18700000001</v>
      </c>
      <c r="AF197" s="22">
        <f>VLOOKUP($B197,ESTIMATES!$C$18:$BS$290,63,FALSE)</f>
        <v>143092.76500000001</v>
      </c>
      <c r="AG197" s="22">
        <f>VLOOKUP($B197,ESTIMATES!$C$18:$BS$290,64,FALSE)</f>
        <v>143153.86900000001</v>
      </c>
      <c r="AH197" s="22">
        <f>VLOOKUP($B197,ESTIMATES!$C$18:$BS$290,65,FALSE)</f>
        <v>143263.98800000001</v>
      </c>
      <c r="AI197" s="22">
        <f>VLOOKUP($B197,ESTIMATES!$C$18:$BS$290,66,FALSE)</f>
        <v>143420.59700000001</v>
      </c>
      <c r="AJ197" s="22">
        <f>VLOOKUP($B197,ESTIMATES!$C$18:$BS$290,67,FALSE)</f>
        <v>143597.23000000001</v>
      </c>
      <c r="AK197" s="22">
        <f>VLOOKUP($B197,ESTIMATES!$C$18:$BS$290,68,FALSE)</f>
        <v>143761.378</v>
      </c>
      <c r="AL197" s="22">
        <f>VLOOKUP($B197,ESTIMATES!$C$18:$BS$290,69,FALSE)</f>
        <v>143888.00399999999</v>
      </c>
      <c r="AM197">
        <f>VLOOKUP($B197,'MEDIUM VARIANT'!$C$18:$AE$290,5,FALSE)</f>
        <v>143964.51300000001</v>
      </c>
      <c r="AN197">
        <f>VLOOKUP($B197,'MEDIUM VARIANT'!$C$18:$AE$290,6,FALSE)</f>
        <v>143989.75399999999</v>
      </c>
      <c r="AO197">
        <f>VLOOKUP($B197,'MEDIUM VARIANT'!$C$18:$AE$290,7,FALSE)</f>
        <v>143964.709</v>
      </c>
      <c r="AP197">
        <f>VLOOKUP($B197,'MEDIUM VARIANT'!$C$18:$AE$290,8,FALSE)</f>
        <v>143895.55100000001</v>
      </c>
      <c r="AQ197">
        <f>VLOOKUP($B197,'MEDIUM VARIANT'!$C$18:$AE$290,9,FALSE)</f>
        <v>143786.842</v>
      </c>
      <c r="AR197">
        <f>VLOOKUP($B197,'MEDIUM VARIANT'!$C$18:$AE$290,10,FALSE)</f>
        <v>143636.80900000001</v>
      </c>
      <c r="AS197">
        <f>VLOOKUP($B197,'MEDIUM VARIANT'!$C$18:$AE$290,11,FALSE)</f>
        <v>143441.86799999999</v>
      </c>
      <c r="AT197">
        <f>VLOOKUP($B197,'MEDIUM VARIANT'!$C$18:$AE$290,12,FALSE)</f>
        <v>143203.54300000001</v>
      </c>
      <c r="AU197">
        <f>VLOOKUP($B197,'MEDIUM VARIANT'!$C$18:$AE$290,13,FALSE)</f>
        <v>142924.318</v>
      </c>
      <c r="AV197">
        <f>VLOOKUP($B197,'MEDIUM VARIANT'!$C$18:$AE$290,14,FALSE)</f>
        <v>142606.88399999999</v>
      </c>
      <c r="AW197">
        <f>VLOOKUP($B197,'MEDIUM VARIANT'!$C$18:$AE$290,15,FALSE)</f>
        <v>142253.253</v>
      </c>
      <c r="AX197">
        <f>VLOOKUP($B197,'MEDIUM VARIANT'!$C$18:$AE$290,16,FALSE)</f>
        <v>141865.848</v>
      </c>
      <c r="AY197">
        <f>VLOOKUP($B197,'MEDIUM VARIANT'!$C$18:$AE$290,17,FALSE)</f>
        <v>141448.64799999999</v>
      </c>
      <c r="AZ197">
        <f>VLOOKUP($B197,'MEDIUM VARIANT'!$C$18:$AE$290,18,FALSE)</f>
        <v>141006.283</v>
      </c>
      <c r="BA197">
        <f>VLOOKUP($B197,'MEDIUM VARIANT'!$C$18:$AE$290,19,FALSE)</f>
        <v>140543.41800000001</v>
      </c>
      <c r="BB197">
        <f>VLOOKUP($B197,'MEDIUM VARIANT'!$C$18:$AE$290,20,FALSE)</f>
        <v>140063.00399999999</v>
      </c>
      <c r="BC197">
        <f>VLOOKUP($B197,'MEDIUM VARIANT'!$C$18:$AE$290,21,FALSE)</f>
        <v>139568.954</v>
      </c>
      <c r="BD197">
        <f>VLOOKUP($B197,'MEDIUM VARIANT'!$C$18:$AE$290,22,FALSE)</f>
        <v>139068.117</v>
      </c>
      <c r="BE197">
        <f>VLOOKUP($B197,'MEDIUM VARIANT'!$C$18:$AE$290,23,FALSE)</f>
        <v>138568.41500000001</v>
      </c>
      <c r="BF197">
        <f>VLOOKUP($B197,'MEDIUM VARIANT'!$C$18:$AE$290,24,FALSE)</f>
        <v>138076.421</v>
      </c>
      <c r="BG197">
        <f>VLOOKUP($B197,'MEDIUM VARIANT'!$C$18:$AE$290,25,FALSE)</f>
        <v>137595.31400000001</v>
      </c>
      <c r="BH197">
        <f>VLOOKUP($B197,'MEDIUM VARIANT'!$C$18:$AE$290,26,FALSE)</f>
        <v>137127.16699999999</v>
      </c>
      <c r="BI197">
        <f>VLOOKUP($B197,'MEDIUM VARIANT'!$C$18:$AE$290,27,FALSE)</f>
        <v>136675.777</v>
      </c>
      <c r="BJ197">
        <f>VLOOKUP($B197,'MEDIUM VARIANT'!$C$18:$AE$290,28,FALSE)</f>
        <v>136244.74400000001</v>
      </c>
      <c r="BK197">
        <f>VLOOKUP($B197,'MEDIUM VARIANT'!$C$18:$AE$290,29,FALSE)</f>
        <v>135836.50099999999</v>
      </c>
      <c r="BL197">
        <f>VLOOKUP($B197,'MEDIUM VARIANT'!$C$18:$AE$290,29,FALSE)</f>
        <v>135836.50099999999</v>
      </c>
      <c r="BM197">
        <f>VLOOKUP($B197,'MEDIUM VARIANT'!$C$18:$AE$290,29,FALSE)</f>
        <v>135836.50099999999</v>
      </c>
      <c r="BN197">
        <f>VLOOKUP($B197,'MEDIUM VARIANT'!$C$18:$AE$290,29,FALSE)</f>
        <v>135836.50099999999</v>
      </c>
      <c r="BO197">
        <f>VLOOKUP($B197,'MEDIUM VARIANT'!$C$18:$AE$290,29,FALSE)</f>
        <v>135836.50099999999</v>
      </c>
      <c r="BP197">
        <f>VLOOKUP($B197,'MEDIUM VARIANT'!$C$18:$AE$290,29,FALSE)</f>
        <v>135836.50099999999</v>
      </c>
      <c r="BQ197">
        <f>VLOOKUP($B197,'MEDIUM VARIANT'!$C$18:$AE$290,29,FALSE)</f>
        <v>135836.50099999999</v>
      </c>
      <c r="BR197">
        <f>VLOOKUP($B197,'MEDIUM VARIANT'!$C$18:$AE$290,29,FALSE)</f>
        <v>135836.50099999999</v>
      </c>
      <c r="BS197">
        <f>VLOOKUP($B197,'MEDIUM VARIANT'!$C$18:$AE$290,29,FALSE)</f>
        <v>135836.50099999999</v>
      </c>
      <c r="BT197">
        <f>VLOOKUP($B197,'MEDIUM VARIANT'!$C$18:$AE$290,29,FALSE)</f>
        <v>135836.50099999999</v>
      </c>
      <c r="BU197">
        <f>VLOOKUP($B197,'MEDIUM VARIANT'!$C$18:$AE$290,29,FALSE)</f>
        <v>135836.50099999999</v>
      </c>
    </row>
    <row r="198" spans="1:73" ht="11.4" x14ac:dyDescent="0.2">
      <c r="A198" t="str">
        <f>VLOOKUP(B198,Codes_ISO!A$2:C$270,3,FALSE)</f>
        <v>RW</v>
      </c>
      <c r="B198" s="3" t="s">
        <v>90</v>
      </c>
      <c r="C198" s="22">
        <f>VLOOKUP($B198,ESTIMATES!$C$18:$BS$290,34,FALSE)</f>
        <v>5140.7160000000003</v>
      </c>
      <c r="D198" s="22">
        <f>VLOOKUP($B198,ESTIMATES!$C$18:$BS$290,35,FALSE)</f>
        <v>5315.0320000000002</v>
      </c>
      <c r="E198" s="22">
        <f>VLOOKUP($B198,ESTIMATES!$C$18:$BS$290,36,FALSE)</f>
        <v>5489.3220000000001</v>
      </c>
      <c r="F198" s="22">
        <f>VLOOKUP($B198,ESTIMATES!$C$18:$BS$290,37,FALSE)</f>
        <v>5673.6139999999996</v>
      </c>
      <c r="G198" s="22">
        <f>VLOOKUP($B198,ESTIMATES!$C$18:$BS$290,38,FALSE)</f>
        <v>5881.9059999999999</v>
      </c>
      <c r="H198" s="22">
        <f>VLOOKUP($B198,ESTIMATES!$C$18:$BS$290,39,FALSE)</f>
        <v>6120.107</v>
      </c>
      <c r="I198" s="22">
        <f>VLOOKUP($B198,ESTIMATES!$C$18:$BS$290,40,FALSE)</f>
        <v>6407.6719999999996</v>
      </c>
      <c r="J198" s="22">
        <f>VLOOKUP($B198,ESTIMATES!$C$18:$BS$290,41,FALSE)</f>
        <v>6732.1310000000003</v>
      </c>
      <c r="K198" s="22">
        <f>VLOOKUP($B198,ESTIMATES!$C$18:$BS$290,42,FALSE)</f>
        <v>7030.1790000000001</v>
      </c>
      <c r="L198" s="22">
        <f>VLOOKUP($B198,ESTIMATES!$C$18:$BS$290,43,FALSE)</f>
        <v>7216.0280000000002</v>
      </c>
      <c r="M198" s="22">
        <f>VLOOKUP($B198,ESTIMATES!$C$18:$BS$290,44,FALSE)</f>
        <v>7235.7979999999998</v>
      </c>
      <c r="N198" s="22">
        <f>VLOOKUP($B198,ESTIMATES!$C$18:$BS$290,45,FALSE)</f>
        <v>7051.759</v>
      </c>
      <c r="O198" s="22">
        <f>VLOOKUP($B198,ESTIMATES!$C$18:$BS$290,46,FALSE)</f>
        <v>6701.8509999999997</v>
      </c>
      <c r="P198" s="22">
        <f>VLOOKUP($B198,ESTIMATES!$C$18:$BS$290,47,FALSE)</f>
        <v>6299.9089999999997</v>
      </c>
      <c r="Q198" s="22">
        <f>VLOOKUP($B198,ESTIMATES!$C$18:$BS$290,48,FALSE)</f>
        <v>6005.0950000000003</v>
      </c>
      <c r="R198" s="22">
        <f>VLOOKUP($B198,ESTIMATES!$C$18:$BS$290,49,FALSE)</f>
        <v>5928.0780000000004</v>
      </c>
      <c r="S198" s="22">
        <f>VLOOKUP($B198,ESTIMATES!$C$18:$BS$290,50,FALSE)</f>
        <v>6115.1679999999997</v>
      </c>
      <c r="T198" s="22">
        <f>VLOOKUP($B198,ESTIMATES!$C$18:$BS$290,51,FALSE)</f>
        <v>6522.3819999999996</v>
      </c>
      <c r="U198" s="22">
        <f>VLOOKUP($B198,ESTIMATES!$C$18:$BS$290,52,FALSE)</f>
        <v>7059.8130000000001</v>
      </c>
      <c r="V198" s="22">
        <f>VLOOKUP($B198,ESTIMATES!$C$18:$BS$290,53,FALSE)</f>
        <v>7593.2389999999996</v>
      </c>
      <c r="W198" s="22">
        <f>VLOOKUP($B198,ESTIMATES!$C$18:$BS$290,54,FALSE)</f>
        <v>8025.7030000000004</v>
      </c>
      <c r="X198" s="22">
        <f>VLOOKUP($B198,ESTIMATES!$C$18:$BS$290,55,FALSE)</f>
        <v>8329.4060000000009</v>
      </c>
      <c r="Y198" s="22">
        <f>VLOOKUP($B198,ESTIMATES!$C$18:$BS$290,56,FALSE)</f>
        <v>8536.2049999999999</v>
      </c>
      <c r="Z198" s="22">
        <f>VLOOKUP($B198,ESTIMATES!$C$18:$BS$290,57,FALSE)</f>
        <v>8680.3459999999995</v>
      </c>
      <c r="AA198" s="22">
        <f>VLOOKUP($B198,ESTIMATES!$C$18:$BS$290,58,FALSE)</f>
        <v>8818.4380000000001</v>
      </c>
      <c r="AB198" s="22">
        <f>VLOOKUP($B198,ESTIMATES!$C$18:$BS$290,59,FALSE)</f>
        <v>8991.7350000000006</v>
      </c>
      <c r="AC198" s="22">
        <f>VLOOKUP($B198,ESTIMATES!$C$18:$BS$290,60,FALSE)</f>
        <v>9206.58</v>
      </c>
      <c r="AD198" s="22">
        <f>VLOOKUP($B198,ESTIMATES!$C$18:$BS$290,61,FALSE)</f>
        <v>9447.402</v>
      </c>
      <c r="AE198" s="22">
        <f>VLOOKUP($B198,ESTIMATES!$C$18:$BS$290,62,FALSE)</f>
        <v>9708.1689999999999</v>
      </c>
      <c r="AF198" s="22">
        <f>VLOOKUP($B198,ESTIMATES!$C$18:$BS$290,63,FALSE)</f>
        <v>9977.4459999999999</v>
      </c>
      <c r="AG198" s="22">
        <f>VLOOKUP($B198,ESTIMATES!$C$18:$BS$290,64,FALSE)</f>
        <v>10246.842000000001</v>
      </c>
      <c r="AH198" s="22">
        <f>VLOOKUP($B198,ESTIMATES!$C$18:$BS$290,65,FALSE)</f>
        <v>10516.071</v>
      </c>
      <c r="AI198" s="22">
        <f>VLOOKUP($B198,ESTIMATES!$C$18:$BS$290,66,FALSE)</f>
        <v>10788.852999999999</v>
      </c>
      <c r="AJ198" s="22">
        <f>VLOOKUP($B198,ESTIMATES!$C$18:$BS$290,67,FALSE)</f>
        <v>11065.151</v>
      </c>
      <c r="AK198" s="22">
        <f>VLOOKUP($B198,ESTIMATES!$C$18:$BS$290,68,FALSE)</f>
        <v>11345.357</v>
      </c>
      <c r="AL198" s="22">
        <f>VLOOKUP($B198,ESTIMATES!$C$18:$BS$290,69,FALSE)</f>
        <v>11629.553</v>
      </c>
      <c r="AM198">
        <f>VLOOKUP($B198,'MEDIUM VARIANT'!$C$18:$AE$290,5,FALSE)</f>
        <v>11917.508</v>
      </c>
      <c r="AN198">
        <f>VLOOKUP($B198,'MEDIUM VARIANT'!$C$18:$AE$290,6,FALSE)</f>
        <v>12208.406999999999</v>
      </c>
      <c r="AO198">
        <f>VLOOKUP($B198,'MEDIUM VARIANT'!$C$18:$AE$290,7,FALSE)</f>
        <v>12501.156000000001</v>
      </c>
      <c r="AP198">
        <f>VLOOKUP($B198,'MEDIUM VARIANT'!$C$18:$AE$290,8,FALSE)</f>
        <v>12794.412</v>
      </c>
      <c r="AQ198">
        <f>VLOOKUP($B198,'MEDIUM VARIANT'!$C$18:$AE$290,9,FALSE)</f>
        <v>13087.173000000001</v>
      </c>
      <c r="AR198">
        <f>VLOOKUP($B198,'MEDIUM VARIANT'!$C$18:$AE$290,10,FALSE)</f>
        <v>13378.967000000001</v>
      </c>
      <c r="AS198">
        <f>VLOOKUP($B198,'MEDIUM VARIANT'!$C$18:$AE$290,11,FALSE)</f>
        <v>13669.913</v>
      </c>
      <c r="AT198">
        <f>VLOOKUP($B198,'MEDIUM VARIANT'!$C$18:$AE$290,12,FALSE)</f>
        <v>13960.531999999999</v>
      </c>
      <c r="AU198">
        <f>VLOOKUP($B198,'MEDIUM VARIANT'!$C$18:$AE$290,13,FALSE)</f>
        <v>14251.665999999999</v>
      </c>
      <c r="AV198">
        <f>VLOOKUP($B198,'MEDIUM VARIANT'!$C$18:$AE$290,14,FALSE)</f>
        <v>14543.965</v>
      </c>
      <c r="AW198">
        <f>VLOOKUP($B198,'MEDIUM VARIANT'!$C$18:$AE$290,15,FALSE)</f>
        <v>14837.433999999999</v>
      </c>
      <c r="AX198">
        <f>VLOOKUP($B198,'MEDIUM VARIANT'!$C$18:$AE$290,16,FALSE)</f>
        <v>15131.882</v>
      </c>
      <c r="AY198">
        <f>VLOOKUP($B198,'MEDIUM VARIANT'!$C$18:$AE$290,17,FALSE)</f>
        <v>15427.633</v>
      </c>
      <c r="AZ198">
        <f>VLOOKUP($B198,'MEDIUM VARIANT'!$C$18:$AE$290,18,FALSE)</f>
        <v>15725.021000000001</v>
      </c>
      <c r="BA198">
        <f>VLOOKUP($B198,'MEDIUM VARIANT'!$C$18:$AE$290,19,FALSE)</f>
        <v>16024.252</v>
      </c>
      <c r="BB198">
        <f>VLOOKUP($B198,'MEDIUM VARIANT'!$C$18:$AE$290,20,FALSE)</f>
        <v>16325.334000000001</v>
      </c>
      <c r="BC198">
        <f>VLOOKUP($B198,'MEDIUM VARIANT'!$C$18:$AE$290,21,FALSE)</f>
        <v>16628.034</v>
      </c>
      <c r="BD198">
        <f>VLOOKUP($B198,'MEDIUM VARIANT'!$C$18:$AE$290,22,FALSE)</f>
        <v>16932.098000000002</v>
      </c>
      <c r="BE198">
        <f>VLOOKUP($B198,'MEDIUM VARIANT'!$C$18:$AE$290,23,FALSE)</f>
        <v>17237.133000000002</v>
      </c>
      <c r="BF198">
        <f>VLOOKUP($B198,'MEDIUM VARIANT'!$C$18:$AE$290,24,FALSE)</f>
        <v>17542.745999999999</v>
      </c>
      <c r="BG198">
        <f>VLOOKUP($B198,'MEDIUM VARIANT'!$C$18:$AE$290,25,FALSE)</f>
        <v>17848.704000000002</v>
      </c>
      <c r="BH198">
        <f>VLOOKUP($B198,'MEDIUM VARIANT'!$C$18:$AE$290,26,FALSE)</f>
        <v>18154.670999999998</v>
      </c>
      <c r="BI198">
        <f>VLOOKUP($B198,'MEDIUM VARIANT'!$C$18:$AE$290,27,FALSE)</f>
        <v>18459.996999999999</v>
      </c>
      <c r="BJ198">
        <f>VLOOKUP($B198,'MEDIUM VARIANT'!$C$18:$AE$290,28,FALSE)</f>
        <v>18763.878000000001</v>
      </c>
      <c r="BK198">
        <f>VLOOKUP($B198,'MEDIUM VARIANT'!$C$18:$AE$290,29,FALSE)</f>
        <v>19065.657999999999</v>
      </c>
      <c r="BL198">
        <f>VLOOKUP($B198,'MEDIUM VARIANT'!$C$18:$AE$290,29,FALSE)</f>
        <v>19065.657999999999</v>
      </c>
      <c r="BM198">
        <f>VLOOKUP($B198,'MEDIUM VARIANT'!$C$18:$AE$290,29,FALSE)</f>
        <v>19065.657999999999</v>
      </c>
      <c r="BN198">
        <f>VLOOKUP($B198,'MEDIUM VARIANT'!$C$18:$AE$290,29,FALSE)</f>
        <v>19065.657999999999</v>
      </c>
      <c r="BO198">
        <f>VLOOKUP($B198,'MEDIUM VARIANT'!$C$18:$AE$290,29,FALSE)</f>
        <v>19065.657999999999</v>
      </c>
      <c r="BP198">
        <f>VLOOKUP($B198,'MEDIUM VARIANT'!$C$18:$AE$290,29,FALSE)</f>
        <v>19065.657999999999</v>
      </c>
      <c r="BQ198">
        <f>VLOOKUP($B198,'MEDIUM VARIANT'!$C$18:$AE$290,29,FALSE)</f>
        <v>19065.657999999999</v>
      </c>
      <c r="BR198">
        <f>VLOOKUP($B198,'MEDIUM VARIANT'!$C$18:$AE$290,29,FALSE)</f>
        <v>19065.657999999999</v>
      </c>
      <c r="BS198">
        <f>VLOOKUP($B198,'MEDIUM VARIANT'!$C$18:$AE$290,29,FALSE)</f>
        <v>19065.657999999999</v>
      </c>
      <c r="BT198">
        <f>VLOOKUP($B198,'MEDIUM VARIANT'!$C$18:$AE$290,29,FALSE)</f>
        <v>19065.657999999999</v>
      </c>
      <c r="BU198">
        <f>VLOOKUP($B198,'MEDIUM VARIANT'!$C$18:$AE$290,29,FALSE)</f>
        <v>19065.657999999999</v>
      </c>
    </row>
    <row r="199" spans="1:73" ht="11.4" hidden="1" x14ac:dyDescent="0.2">
      <c r="A199" t="str">
        <f>VLOOKUP(B199,Codes_ISO!A$2:C$270,3,FALSE)</f>
        <v/>
      </c>
      <c r="B199" s="3" t="s">
        <v>136</v>
      </c>
      <c r="C199" s="22">
        <f>VLOOKUP($B199,ESTIMATES!$C$18:$BS$290,34,FALSE)</f>
        <v>5.327</v>
      </c>
      <c r="D199" s="22">
        <f>VLOOKUP($B199,ESTIMATES!$C$18:$BS$290,35,FALSE)</f>
        <v>5.3780000000000001</v>
      </c>
      <c r="E199" s="22">
        <f>VLOOKUP($B199,ESTIMATES!$C$18:$BS$290,36,FALSE)</f>
        <v>5.4349999999999996</v>
      </c>
      <c r="F199" s="22">
        <f>VLOOKUP($B199,ESTIMATES!$C$18:$BS$290,37,FALSE)</f>
        <v>5.5</v>
      </c>
      <c r="G199" s="22">
        <f>VLOOKUP($B199,ESTIMATES!$C$18:$BS$290,38,FALSE)</f>
        <v>5.548</v>
      </c>
      <c r="H199" s="22">
        <f>VLOOKUP($B199,ESTIMATES!$C$18:$BS$290,39,FALSE)</f>
        <v>5.5830000000000002</v>
      </c>
      <c r="I199" s="22">
        <f>VLOOKUP($B199,ESTIMATES!$C$18:$BS$290,40,FALSE)</f>
        <v>5.5990000000000002</v>
      </c>
      <c r="J199" s="22">
        <f>VLOOKUP($B199,ESTIMATES!$C$18:$BS$290,41,FALSE)</f>
        <v>5.601</v>
      </c>
      <c r="K199" s="22">
        <f>VLOOKUP($B199,ESTIMATES!$C$18:$BS$290,42,FALSE)</f>
        <v>5.593</v>
      </c>
      <c r="L199" s="22">
        <f>VLOOKUP($B199,ESTIMATES!$C$18:$BS$290,43,FALSE)</f>
        <v>5.5640000000000001</v>
      </c>
      <c r="M199" s="22">
        <f>VLOOKUP($B199,ESTIMATES!$C$18:$BS$290,44,FALSE)</f>
        <v>5.5350000000000001</v>
      </c>
      <c r="N199" s="22">
        <f>VLOOKUP($B199,ESTIMATES!$C$18:$BS$290,45,FALSE)</f>
        <v>5.4889999999999999</v>
      </c>
      <c r="O199" s="22">
        <f>VLOOKUP($B199,ESTIMATES!$C$18:$BS$290,46,FALSE)</f>
        <v>5.4390000000000001</v>
      </c>
      <c r="P199" s="22">
        <f>VLOOKUP($B199,ESTIMATES!$C$18:$BS$290,47,FALSE)</f>
        <v>5.3760000000000003</v>
      </c>
      <c r="Q199" s="22">
        <f>VLOOKUP($B199,ESTIMATES!$C$18:$BS$290,48,FALSE)</f>
        <v>5.3259999999999996</v>
      </c>
      <c r="R199" s="22">
        <f>VLOOKUP($B199,ESTIMATES!$C$18:$BS$290,49,FALSE)</f>
        <v>5.2889999999999997</v>
      </c>
      <c r="S199" s="22">
        <f>VLOOKUP($B199,ESTIMATES!$C$18:$BS$290,50,FALSE)</f>
        <v>5.2640000000000002</v>
      </c>
      <c r="T199" s="22">
        <f>VLOOKUP($B199,ESTIMATES!$C$18:$BS$290,51,FALSE)</f>
        <v>5.2510000000000003</v>
      </c>
      <c r="U199" s="22">
        <f>VLOOKUP($B199,ESTIMATES!$C$18:$BS$290,52,FALSE)</f>
        <v>5.2409999999999997</v>
      </c>
      <c r="V199" s="22">
        <f>VLOOKUP($B199,ESTIMATES!$C$18:$BS$290,53,FALSE)</f>
        <v>5.2009999999999996</v>
      </c>
      <c r="W199" s="22">
        <f>VLOOKUP($B199,ESTIMATES!$C$18:$BS$290,54,FALSE)</f>
        <v>5.1139999999999999</v>
      </c>
      <c r="X199" s="22">
        <f>VLOOKUP($B199,ESTIMATES!$C$18:$BS$290,55,FALSE)</f>
        <v>4.9720000000000004</v>
      </c>
      <c r="Y199" s="22">
        <f>VLOOKUP($B199,ESTIMATES!$C$18:$BS$290,56,FALSE)</f>
        <v>4.7919999999999998</v>
      </c>
      <c r="Z199" s="22">
        <f>VLOOKUP($B199,ESTIMATES!$C$18:$BS$290,57,FALSE)</f>
        <v>4.5860000000000003</v>
      </c>
      <c r="AA199" s="22">
        <f>VLOOKUP($B199,ESTIMATES!$C$18:$BS$290,58,FALSE)</f>
        <v>4.4080000000000004</v>
      </c>
      <c r="AB199" s="22">
        <f>VLOOKUP($B199,ESTIMATES!$C$18:$BS$290,59,FALSE)</f>
        <v>4.2750000000000004</v>
      </c>
      <c r="AC199" s="22">
        <f>VLOOKUP($B199,ESTIMATES!$C$18:$BS$290,60,FALSE)</f>
        <v>4.2009999999999996</v>
      </c>
      <c r="AD199" s="22">
        <f>VLOOKUP($B199,ESTIMATES!$C$18:$BS$290,61,FALSE)</f>
        <v>4.165</v>
      </c>
      <c r="AE199" s="22">
        <f>VLOOKUP($B199,ESTIMATES!$C$18:$BS$290,62,FALSE)</f>
        <v>4.1660000000000004</v>
      </c>
      <c r="AF199" s="22">
        <f>VLOOKUP($B199,ESTIMATES!$C$18:$BS$290,63,FALSE)</f>
        <v>4.1760000000000002</v>
      </c>
      <c r="AG199" s="22">
        <f>VLOOKUP($B199,ESTIMATES!$C$18:$BS$290,64,FALSE)</f>
        <v>4.1769999999999996</v>
      </c>
      <c r="AH199" s="22">
        <f>VLOOKUP($B199,ESTIMATES!$C$18:$BS$290,65,FALSE)</f>
        <v>4.1520000000000001</v>
      </c>
      <c r="AI199" s="22">
        <f>VLOOKUP($B199,ESTIMATES!$C$18:$BS$290,66,FALSE)</f>
        <v>4.117</v>
      </c>
      <c r="AJ199" s="22">
        <f>VLOOKUP($B199,ESTIMATES!$C$18:$BS$290,67,FALSE)</f>
        <v>4.0810000000000004</v>
      </c>
      <c r="AK199" s="22">
        <f>VLOOKUP($B199,ESTIMATES!$C$18:$BS$290,68,FALSE)</f>
        <v>4.0540000000000003</v>
      </c>
      <c r="AL199" s="22">
        <f>VLOOKUP($B199,ESTIMATES!$C$18:$BS$290,69,FALSE)</f>
        <v>4.0339999999999998</v>
      </c>
      <c r="AM199">
        <f>VLOOKUP($B199,'MEDIUM VARIANT'!$C$18:$AE$290,5,FALSE)</f>
        <v>4.0350000000000001</v>
      </c>
      <c r="AN199">
        <f>VLOOKUP($B199,'MEDIUM VARIANT'!$C$18:$AE$290,6,FALSE)</f>
        <v>4.0490000000000004</v>
      </c>
      <c r="AO199">
        <f>VLOOKUP($B199,'MEDIUM VARIANT'!$C$18:$AE$290,7,FALSE)</f>
        <v>4.0739999999999998</v>
      </c>
      <c r="AP199">
        <f>VLOOKUP($B199,'MEDIUM VARIANT'!$C$18:$AE$290,8,FALSE)</f>
        <v>4.0960000000000001</v>
      </c>
      <c r="AQ199">
        <f>VLOOKUP($B199,'MEDIUM VARIANT'!$C$18:$AE$290,9,FALSE)</f>
        <v>4.1260000000000003</v>
      </c>
      <c r="AR199">
        <f>VLOOKUP($B199,'MEDIUM VARIANT'!$C$18:$AE$290,10,FALSE)</f>
        <v>4.1470000000000002</v>
      </c>
      <c r="AS199">
        <f>VLOOKUP($B199,'MEDIUM VARIANT'!$C$18:$AE$290,11,FALSE)</f>
        <v>4.1710000000000003</v>
      </c>
      <c r="AT199">
        <f>VLOOKUP($B199,'MEDIUM VARIANT'!$C$18:$AE$290,12,FALSE)</f>
        <v>4.1870000000000003</v>
      </c>
      <c r="AU199">
        <f>VLOOKUP($B199,'MEDIUM VARIANT'!$C$18:$AE$290,13,FALSE)</f>
        <v>4.2110000000000003</v>
      </c>
      <c r="AV199">
        <f>VLOOKUP($B199,'MEDIUM VARIANT'!$C$18:$AE$290,14,FALSE)</f>
        <v>4.2240000000000002</v>
      </c>
      <c r="AW199">
        <f>VLOOKUP($B199,'MEDIUM VARIANT'!$C$18:$AE$290,15,FALSE)</f>
        <v>4.2439999999999998</v>
      </c>
      <c r="AX199">
        <f>VLOOKUP($B199,'MEDIUM VARIANT'!$C$18:$AE$290,16,FALSE)</f>
        <v>4.2569999999999997</v>
      </c>
      <c r="AY199">
        <f>VLOOKUP($B199,'MEDIUM VARIANT'!$C$18:$AE$290,17,FALSE)</f>
        <v>4.2789999999999999</v>
      </c>
      <c r="AZ199">
        <f>VLOOKUP($B199,'MEDIUM VARIANT'!$C$18:$AE$290,18,FALSE)</f>
        <v>4.2919999999999998</v>
      </c>
      <c r="BA199">
        <f>VLOOKUP($B199,'MEDIUM VARIANT'!$C$18:$AE$290,19,FALSE)</f>
        <v>4.3029999999999999</v>
      </c>
      <c r="BB199">
        <f>VLOOKUP($B199,'MEDIUM VARIANT'!$C$18:$AE$290,20,FALSE)</f>
        <v>4.3109999999999999</v>
      </c>
      <c r="BC199">
        <f>VLOOKUP($B199,'MEDIUM VARIANT'!$C$18:$AE$290,21,FALSE)</f>
        <v>4.319</v>
      </c>
      <c r="BD199">
        <f>VLOOKUP($B199,'MEDIUM VARIANT'!$C$18:$AE$290,22,FALSE)</f>
        <v>4.32</v>
      </c>
      <c r="BE199">
        <f>VLOOKUP($B199,'MEDIUM VARIANT'!$C$18:$AE$290,23,FALSE)</f>
        <v>4.3250000000000002</v>
      </c>
      <c r="BF199">
        <f>VLOOKUP($B199,'MEDIUM VARIANT'!$C$18:$AE$290,24,FALSE)</f>
        <v>4.327</v>
      </c>
      <c r="BG199">
        <f>VLOOKUP($B199,'MEDIUM VARIANT'!$C$18:$AE$290,25,FALSE)</f>
        <v>4.3239999999999998</v>
      </c>
      <c r="BH199">
        <f>VLOOKUP($B199,'MEDIUM VARIANT'!$C$18:$AE$290,26,FALSE)</f>
        <v>4.3250000000000002</v>
      </c>
      <c r="BI199">
        <f>VLOOKUP($B199,'MEDIUM VARIANT'!$C$18:$AE$290,27,FALSE)</f>
        <v>4.3179999999999996</v>
      </c>
      <c r="BJ199">
        <f>VLOOKUP($B199,'MEDIUM VARIANT'!$C$18:$AE$290,28,FALSE)</f>
        <v>4.3129999999999997</v>
      </c>
      <c r="BK199">
        <f>VLOOKUP($B199,'MEDIUM VARIANT'!$C$18:$AE$290,29,FALSE)</f>
        <v>4.3029999999999999</v>
      </c>
      <c r="BL199">
        <f>VLOOKUP($B199,'MEDIUM VARIANT'!$C$18:$AE$290,29,FALSE)</f>
        <v>4.3029999999999999</v>
      </c>
      <c r="BM199">
        <f>VLOOKUP($B199,'MEDIUM VARIANT'!$C$18:$AE$290,29,FALSE)</f>
        <v>4.3029999999999999</v>
      </c>
      <c r="BN199">
        <f>VLOOKUP($B199,'MEDIUM VARIANT'!$C$18:$AE$290,29,FALSE)</f>
        <v>4.3029999999999999</v>
      </c>
      <c r="BO199">
        <f>VLOOKUP($B199,'MEDIUM VARIANT'!$C$18:$AE$290,29,FALSE)</f>
        <v>4.3029999999999999</v>
      </c>
      <c r="BP199">
        <f>VLOOKUP($B199,'MEDIUM VARIANT'!$C$18:$AE$290,29,FALSE)</f>
        <v>4.3029999999999999</v>
      </c>
      <c r="BQ199">
        <f>VLOOKUP($B199,'MEDIUM VARIANT'!$C$18:$AE$290,29,FALSE)</f>
        <v>4.3029999999999999</v>
      </c>
      <c r="BR199">
        <f>VLOOKUP($B199,'MEDIUM VARIANT'!$C$18:$AE$290,29,FALSE)</f>
        <v>4.3029999999999999</v>
      </c>
      <c r="BS199">
        <f>VLOOKUP($B199,'MEDIUM VARIANT'!$C$18:$AE$290,29,FALSE)</f>
        <v>4.3029999999999999</v>
      </c>
      <c r="BT199">
        <f>VLOOKUP($B199,'MEDIUM VARIANT'!$C$18:$AE$290,29,FALSE)</f>
        <v>4.3029999999999999</v>
      </c>
      <c r="BU199">
        <f>VLOOKUP($B199,'MEDIUM VARIANT'!$C$18:$AE$290,29,FALSE)</f>
        <v>4.3029999999999999</v>
      </c>
    </row>
    <row r="200" spans="1:73" ht="11.4" hidden="1" x14ac:dyDescent="0.2">
      <c r="A200" t="str">
        <f>VLOOKUP(B200,Codes_ISO!A$2:C$270,3,FALSE)</f>
        <v/>
      </c>
      <c r="B200" s="3" t="s">
        <v>269</v>
      </c>
      <c r="C200" s="22">
        <f>VLOOKUP($B200,ESTIMATES!$C$18:$BS$290,34,FALSE)</f>
        <v>43.21</v>
      </c>
      <c r="D200" s="22">
        <f>VLOOKUP($B200,ESTIMATES!$C$18:$BS$290,35,FALSE)</f>
        <v>42.975999999999999</v>
      </c>
      <c r="E200" s="22">
        <f>VLOOKUP($B200,ESTIMATES!$C$18:$BS$290,36,FALSE)</f>
        <v>42.762</v>
      </c>
      <c r="F200" s="22">
        <f>VLOOKUP($B200,ESTIMATES!$C$18:$BS$290,37,FALSE)</f>
        <v>42.542000000000002</v>
      </c>
      <c r="G200" s="22">
        <f>VLOOKUP($B200,ESTIMATES!$C$18:$BS$290,38,FALSE)</f>
        <v>42.293999999999997</v>
      </c>
      <c r="H200" s="22">
        <f>VLOOKUP($B200,ESTIMATES!$C$18:$BS$290,39,FALSE)</f>
        <v>42.012999999999998</v>
      </c>
      <c r="I200" s="22">
        <f>VLOOKUP($B200,ESTIMATES!$C$18:$BS$290,40,FALSE)</f>
        <v>41.697000000000003</v>
      </c>
      <c r="J200" s="22">
        <f>VLOOKUP($B200,ESTIMATES!$C$18:$BS$290,41,FALSE)</f>
        <v>41.350999999999999</v>
      </c>
      <c r="K200" s="22">
        <f>VLOOKUP($B200,ESTIMATES!$C$18:$BS$290,42,FALSE)</f>
        <v>41.046999999999997</v>
      </c>
      <c r="L200" s="22">
        <f>VLOOKUP($B200,ESTIMATES!$C$18:$BS$290,43,FALSE)</f>
        <v>40.851999999999997</v>
      </c>
      <c r="M200" s="22">
        <f>VLOOKUP($B200,ESTIMATES!$C$18:$BS$290,44,FALSE)</f>
        <v>40.834000000000003</v>
      </c>
      <c r="N200" s="22">
        <f>VLOOKUP($B200,ESTIMATES!$C$18:$BS$290,45,FALSE)</f>
        <v>41.012999999999998</v>
      </c>
      <c r="O200" s="22">
        <f>VLOOKUP($B200,ESTIMATES!$C$18:$BS$290,46,FALSE)</f>
        <v>41.360999999999997</v>
      </c>
      <c r="P200" s="22">
        <f>VLOOKUP($B200,ESTIMATES!$C$18:$BS$290,47,FALSE)</f>
        <v>41.845999999999997</v>
      </c>
      <c r="Q200" s="22">
        <f>VLOOKUP($B200,ESTIMATES!$C$18:$BS$290,48,FALSE)</f>
        <v>42.372999999999998</v>
      </c>
      <c r="R200" s="22">
        <f>VLOOKUP($B200,ESTIMATES!$C$18:$BS$290,49,FALSE)</f>
        <v>42.890999999999998</v>
      </c>
      <c r="S200" s="22">
        <f>VLOOKUP($B200,ESTIMATES!$C$18:$BS$290,50,FALSE)</f>
        <v>43.372999999999998</v>
      </c>
      <c r="T200" s="22">
        <f>VLOOKUP($B200,ESTIMATES!$C$18:$BS$290,51,FALSE)</f>
        <v>43.845999999999997</v>
      </c>
      <c r="U200" s="22">
        <f>VLOOKUP($B200,ESTIMATES!$C$18:$BS$290,52,FALSE)</f>
        <v>44.317</v>
      </c>
      <c r="V200" s="22">
        <f>VLOOKUP($B200,ESTIMATES!$C$18:$BS$290,53,FALSE)</f>
        <v>44.823999999999998</v>
      </c>
      <c r="W200" s="22">
        <f>VLOOKUP($B200,ESTIMATES!$C$18:$BS$290,54,FALSE)</f>
        <v>45.374000000000002</v>
      </c>
      <c r="X200" s="22">
        <f>VLOOKUP($B200,ESTIMATES!$C$18:$BS$290,55,FALSE)</f>
        <v>45.99</v>
      </c>
      <c r="Y200" s="22">
        <f>VLOOKUP($B200,ESTIMATES!$C$18:$BS$290,56,FALSE)</f>
        <v>46.640999999999998</v>
      </c>
      <c r="Z200" s="22">
        <f>VLOOKUP($B200,ESTIMATES!$C$18:$BS$290,57,FALSE)</f>
        <v>47.305999999999997</v>
      </c>
      <c r="AA200" s="22">
        <f>VLOOKUP($B200,ESTIMATES!$C$18:$BS$290,58,FALSE)</f>
        <v>47.970999999999997</v>
      </c>
      <c r="AB200" s="22">
        <f>VLOOKUP($B200,ESTIMATES!$C$18:$BS$290,59,FALSE)</f>
        <v>48.610999999999997</v>
      </c>
      <c r="AC200" s="22">
        <f>VLOOKUP($B200,ESTIMATES!$C$18:$BS$290,60,FALSE)</f>
        <v>49.21</v>
      </c>
      <c r="AD200" s="22">
        <f>VLOOKUP($B200,ESTIMATES!$C$18:$BS$290,61,FALSE)</f>
        <v>49.783000000000001</v>
      </c>
      <c r="AE200" s="22">
        <f>VLOOKUP($B200,ESTIMATES!$C$18:$BS$290,62,FALSE)</f>
        <v>50.332000000000001</v>
      </c>
      <c r="AF200" s="22">
        <f>VLOOKUP($B200,ESTIMATES!$C$18:$BS$290,63,FALSE)</f>
        <v>50.886000000000003</v>
      </c>
      <c r="AG200" s="22">
        <f>VLOOKUP($B200,ESTIMATES!$C$18:$BS$290,64,FALSE)</f>
        <v>51.445</v>
      </c>
      <c r="AH200" s="22">
        <f>VLOOKUP($B200,ESTIMATES!$C$18:$BS$290,65,FALSE)</f>
        <v>52.006</v>
      </c>
      <c r="AI200" s="22">
        <f>VLOOKUP($B200,ESTIMATES!$C$18:$BS$290,66,FALSE)</f>
        <v>52.591000000000001</v>
      </c>
      <c r="AJ200" s="22">
        <f>VLOOKUP($B200,ESTIMATES!$C$18:$BS$290,67,FALSE)</f>
        <v>53.168999999999997</v>
      </c>
      <c r="AK200" s="22">
        <f>VLOOKUP($B200,ESTIMATES!$C$18:$BS$290,68,FALSE)</f>
        <v>53.738999999999997</v>
      </c>
      <c r="AL200" s="22">
        <f>VLOOKUP($B200,ESTIMATES!$C$18:$BS$290,69,FALSE)</f>
        <v>54.287999999999997</v>
      </c>
      <c r="AM200">
        <f>VLOOKUP($B200,'MEDIUM VARIANT'!$C$18:$AE$290,5,FALSE)</f>
        <v>54.820999999999998</v>
      </c>
      <c r="AN200">
        <f>VLOOKUP($B200,'MEDIUM VARIANT'!$C$18:$AE$290,6,FALSE)</f>
        <v>55.344999999999999</v>
      </c>
      <c r="AO200">
        <f>VLOOKUP($B200,'MEDIUM VARIANT'!$C$18:$AE$290,7,FALSE)</f>
        <v>55.85</v>
      </c>
      <c r="AP200">
        <f>VLOOKUP($B200,'MEDIUM VARIANT'!$C$18:$AE$290,8,FALSE)</f>
        <v>56.344999999999999</v>
      </c>
      <c r="AQ200">
        <f>VLOOKUP($B200,'MEDIUM VARIANT'!$C$18:$AE$290,9,FALSE)</f>
        <v>56.813000000000002</v>
      </c>
      <c r="AR200">
        <f>VLOOKUP($B200,'MEDIUM VARIANT'!$C$18:$AE$290,10,FALSE)</f>
        <v>57.268999999999998</v>
      </c>
      <c r="AS200">
        <f>VLOOKUP($B200,'MEDIUM VARIANT'!$C$18:$AE$290,11,FALSE)</f>
        <v>57.713000000000001</v>
      </c>
      <c r="AT200">
        <f>VLOOKUP($B200,'MEDIUM VARIANT'!$C$18:$AE$290,12,FALSE)</f>
        <v>58.124000000000002</v>
      </c>
      <c r="AU200">
        <f>VLOOKUP($B200,'MEDIUM VARIANT'!$C$18:$AE$290,13,FALSE)</f>
        <v>58.529000000000003</v>
      </c>
      <c r="AV200">
        <f>VLOOKUP($B200,'MEDIUM VARIANT'!$C$18:$AE$290,14,FALSE)</f>
        <v>58.917000000000002</v>
      </c>
      <c r="AW200">
        <f>VLOOKUP($B200,'MEDIUM VARIANT'!$C$18:$AE$290,15,FALSE)</f>
        <v>59.283999999999999</v>
      </c>
      <c r="AX200">
        <f>VLOOKUP($B200,'MEDIUM VARIANT'!$C$18:$AE$290,16,FALSE)</f>
        <v>59.643000000000001</v>
      </c>
      <c r="AY200">
        <f>VLOOKUP($B200,'MEDIUM VARIANT'!$C$18:$AE$290,17,FALSE)</f>
        <v>59.972999999999999</v>
      </c>
      <c r="AZ200">
        <f>VLOOKUP($B200,'MEDIUM VARIANT'!$C$18:$AE$290,18,FALSE)</f>
        <v>60.295999999999999</v>
      </c>
      <c r="BA200">
        <f>VLOOKUP($B200,'MEDIUM VARIANT'!$C$18:$AE$290,19,FALSE)</f>
        <v>60.603000000000002</v>
      </c>
      <c r="BB200">
        <f>VLOOKUP($B200,'MEDIUM VARIANT'!$C$18:$AE$290,20,FALSE)</f>
        <v>60.883000000000003</v>
      </c>
      <c r="BC200">
        <f>VLOOKUP($B200,'MEDIUM VARIANT'!$C$18:$AE$290,21,FALSE)</f>
        <v>61.155000000000001</v>
      </c>
      <c r="BD200">
        <f>VLOOKUP($B200,'MEDIUM VARIANT'!$C$18:$AE$290,22,FALSE)</f>
        <v>61.41</v>
      </c>
      <c r="BE200">
        <f>VLOOKUP($B200,'MEDIUM VARIANT'!$C$18:$AE$290,23,FALSE)</f>
        <v>61.646999999999998</v>
      </c>
      <c r="BF200">
        <f>VLOOKUP($B200,'MEDIUM VARIANT'!$C$18:$AE$290,24,FALSE)</f>
        <v>61.868000000000002</v>
      </c>
      <c r="BG200">
        <f>VLOOKUP($B200,'MEDIUM VARIANT'!$C$18:$AE$290,25,FALSE)</f>
        <v>62.076999999999998</v>
      </c>
      <c r="BH200">
        <f>VLOOKUP($B200,'MEDIUM VARIANT'!$C$18:$AE$290,26,FALSE)</f>
        <v>62.261000000000003</v>
      </c>
      <c r="BI200">
        <f>VLOOKUP($B200,'MEDIUM VARIANT'!$C$18:$AE$290,27,FALSE)</f>
        <v>62.436</v>
      </c>
      <c r="BJ200">
        <f>VLOOKUP($B200,'MEDIUM VARIANT'!$C$18:$AE$290,28,FALSE)</f>
        <v>62.597000000000001</v>
      </c>
      <c r="BK200">
        <f>VLOOKUP($B200,'MEDIUM VARIANT'!$C$18:$AE$290,29,FALSE)</f>
        <v>62.737000000000002</v>
      </c>
      <c r="BL200">
        <f>VLOOKUP($B200,'MEDIUM VARIANT'!$C$18:$AE$290,29,FALSE)</f>
        <v>62.737000000000002</v>
      </c>
      <c r="BM200">
        <f>VLOOKUP($B200,'MEDIUM VARIANT'!$C$18:$AE$290,29,FALSE)</f>
        <v>62.737000000000002</v>
      </c>
      <c r="BN200">
        <f>VLOOKUP($B200,'MEDIUM VARIANT'!$C$18:$AE$290,29,FALSE)</f>
        <v>62.737000000000002</v>
      </c>
      <c r="BO200">
        <f>VLOOKUP($B200,'MEDIUM VARIANT'!$C$18:$AE$290,29,FALSE)</f>
        <v>62.737000000000002</v>
      </c>
      <c r="BP200">
        <f>VLOOKUP($B200,'MEDIUM VARIANT'!$C$18:$AE$290,29,FALSE)</f>
        <v>62.737000000000002</v>
      </c>
      <c r="BQ200">
        <f>VLOOKUP($B200,'MEDIUM VARIANT'!$C$18:$AE$290,29,FALSE)</f>
        <v>62.737000000000002</v>
      </c>
      <c r="BR200">
        <f>VLOOKUP($B200,'MEDIUM VARIANT'!$C$18:$AE$290,29,FALSE)</f>
        <v>62.737000000000002</v>
      </c>
      <c r="BS200">
        <f>VLOOKUP($B200,'MEDIUM VARIANT'!$C$18:$AE$290,29,FALSE)</f>
        <v>62.737000000000002</v>
      </c>
      <c r="BT200">
        <f>VLOOKUP($B200,'MEDIUM VARIANT'!$C$18:$AE$290,29,FALSE)</f>
        <v>62.737000000000002</v>
      </c>
      <c r="BU200">
        <f>VLOOKUP($B200,'MEDIUM VARIANT'!$C$18:$AE$290,29,FALSE)</f>
        <v>62.737000000000002</v>
      </c>
    </row>
    <row r="201" spans="1:73" ht="11.4" hidden="1" x14ac:dyDescent="0.2">
      <c r="A201" t="str">
        <f>VLOOKUP(B201,Codes_ISO!A$2:C$270,3,FALSE)</f>
        <v/>
      </c>
      <c r="B201" s="3" t="s">
        <v>270</v>
      </c>
      <c r="C201" s="22">
        <f>VLOOKUP($B201,ESTIMATES!$C$18:$BS$290,34,FALSE)</f>
        <v>117.98699999999999</v>
      </c>
      <c r="D201" s="22">
        <f>VLOOKUP($B201,ESTIMATES!$C$18:$BS$290,35,FALSE)</f>
        <v>119.59399999999999</v>
      </c>
      <c r="E201" s="22">
        <f>VLOOKUP($B201,ESTIMATES!$C$18:$BS$290,36,FALSE)</f>
        <v>121.154</v>
      </c>
      <c r="F201" s="22">
        <f>VLOOKUP($B201,ESTIMATES!$C$18:$BS$290,37,FALSE)</f>
        <v>122.74</v>
      </c>
      <c r="G201" s="22">
        <f>VLOOKUP($B201,ESTIMATES!$C$18:$BS$290,38,FALSE)</f>
        <v>124.468</v>
      </c>
      <c r="H201" s="22">
        <f>VLOOKUP($B201,ESTIMATES!$C$18:$BS$290,39,FALSE)</f>
        <v>126.41800000000001</v>
      </c>
      <c r="I201" s="22">
        <f>VLOOKUP($B201,ESTIMATES!$C$18:$BS$290,40,FALSE)</f>
        <v>128.619</v>
      </c>
      <c r="J201" s="22">
        <f>VLOOKUP($B201,ESTIMATES!$C$18:$BS$290,41,FALSE)</f>
        <v>131.03399999999999</v>
      </c>
      <c r="K201" s="22">
        <f>VLOOKUP($B201,ESTIMATES!$C$18:$BS$290,42,FALSE)</f>
        <v>133.53299999999999</v>
      </c>
      <c r="L201" s="22">
        <f>VLOOKUP($B201,ESTIMATES!$C$18:$BS$290,43,FALSE)</f>
        <v>135.95599999999999</v>
      </c>
      <c r="M201" s="22">
        <f>VLOOKUP($B201,ESTIMATES!$C$18:$BS$290,44,FALSE)</f>
        <v>138.185</v>
      </c>
      <c r="N201" s="22">
        <f>VLOOKUP($B201,ESTIMATES!$C$18:$BS$290,45,FALSE)</f>
        <v>140.15600000000001</v>
      </c>
      <c r="O201" s="22">
        <f>VLOOKUP($B201,ESTIMATES!$C$18:$BS$290,46,FALSE)</f>
        <v>141.92500000000001</v>
      </c>
      <c r="P201" s="22">
        <f>VLOOKUP($B201,ESTIMATES!$C$18:$BS$290,47,FALSE)</f>
        <v>143.565</v>
      </c>
      <c r="Q201" s="22">
        <f>VLOOKUP($B201,ESTIMATES!$C$18:$BS$290,48,FALSE)</f>
        <v>145.24700000000001</v>
      </c>
      <c r="R201" s="22">
        <f>VLOOKUP($B201,ESTIMATES!$C$18:$BS$290,49,FALSE)</f>
        <v>147.04400000000001</v>
      </c>
      <c r="S201" s="22">
        <f>VLOOKUP($B201,ESTIMATES!$C$18:$BS$290,50,FALSE)</f>
        <v>149.00399999999999</v>
      </c>
      <c r="T201" s="22">
        <f>VLOOKUP($B201,ESTIMATES!$C$18:$BS$290,51,FALSE)</f>
        <v>151.08600000000001</v>
      </c>
      <c r="U201" s="22">
        <f>VLOOKUP($B201,ESTIMATES!$C$18:$BS$290,52,FALSE)</f>
        <v>153.18299999999999</v>
      </c>
      <c r="V201" s="22">
        <f>VLOOKUP($B201,ESTIMATES!$C$18:$BS$290,53,FALSE)</f>
        <v>155.172</v>
      </c>
      <c r="W201" s="22">
        <f>VLOOKUP($B201,ESTIMATES!$C$18:$BS$290,54,FALSE)</f>
        <v>156.94900000000001</v>
      </c>
      <c r="X201" s="22">
        <f>VLOOKUP($B201,ESTIMATES!$C$18:$BS$290,55,FALSE)</f>
        <v>158.464</v>
      </c>
      <c r="Y201" s="22">
        <f>VLOOKUP($B201,ESTIMATES!$C$18:$BS$290,56,FALSE)</f>
        <v>159.76300000000001</v>
      </c>
      <c r="Z201" s="22">
        <f>VLOOKUP($B201,ESTIMATES!$C$18:$BS$290,57,FALSE)</f>
        <v>160.97300000000001</v>
      </c>
      <c r="AA201" s="22">
        <f>VLOOKUP($B201,ESTIMATES!$C$18:$BS$290,58,FALSE)</f>
        <v>162.251</v>
      </c>
      <c r="AB201" s="22">
        <f>VLOOKUP($B201,ESTIMATES!$C$18:$BS$290,59,FALSE)</f>
        <v>163.714</v>
      </c>
      <c r="AC201" s="22">
        <f>VLOOKUP($B201,ESTIMATES!$C$18:$BS$290,60,FALSE)</f>
        <v>165.40700000000001</v>
      </c>
      <c r="AD201" s="22">
        <f>VLOOKUP($B201,ESTIMATES!$C$18:$BS$290,61,FALSE)</f>
        <v>167.28800000000001</v>
      </c>
      <c r="AE201" s="22">
        <f>VLOOKUP($B201,ESTIMATES!$C$18:$BS$290,62,FALSE)</f>
        <v>169.22</v>
      </c>
      <c r="AF201" s="22">
        <f>VLOOKUP($B201,ESTIMATES!$C$18:$BS$290,63,FALSE)</f>
        <v>171.02199999999999</v>
      </c>
      <c r="AG201" s="22">
        <f>VLOOKUP($B201,ESTIMATES!$C$18:$BS$290,64,FALSE)</f>
        <v>172.58</v>
      </c>
      <c r="AH201" s="22">
        <f>VLOOKUP($B201,ESTIMATES!$C$18:$BS$290,65,FALSE)</f>
        <v>173.83199999999999</v>
      </c>
      <c r="AI201" s="22">
        <f>VLOOKUP($B201,ESTIMATES!$C$18:$BS$290,66,FALSE)</f>
        <v>174.83500000000001</v>
      </c>
      <c r="AJ201" s="22">
        <f>VLOOKUP($B201,ESTIMATES!$C$18:$BS$290,67,FALSE)</f>
        <v>175.66</v>
      </c>
      <c r="AK201" s="22">
        <f>VLOOKUP($B201,ESTIMATES!$C$18:$BS$290,68,FALSE)</f>
        <v>176.42099999999999</v>
      </c>
      <c r="AL201" s="22">
        <f>VLOOKUP($B201,ESTIMATES!$C$18:$BS$290,69,FALSE)</f>
        <v>177.20599999999999</v>
      </c>
      <c r="AM201">
        <f>VLOOKUP($B201,'MEDIUM VARIANT'!$C$18:$AE$290,5,FALSE)</f>
        <v>178.01499999999999</v>
      </c>
      <c r="AN201">
        <f>VLOOKUP($B201,'MEDIUM VARIANT'!$C$18:$AE$290,6,FALSE)</f>
        <v>178.84399999999999</v>
      </c>
      <c r="AO201">
        <f>VLOOKUP($B201,'MEDIUM VARIANT'!$C$18:$AE$290,7,FALSE)</f>
        <v>179.667</v>
      </c>
      <c r="AP201">
        <f>VLOOKUP($B201,'MEDIUM VARIANT'!$C$18:$AE$290,8,FALSE)</f>
        <v>180.45400000000001</v>
      </c>
      <c r="AQ201">
        <f>VLOOKUP($B201,'MEDIUM VARIANT'!$C$18:$AE$290,9,FALSE)</f>
        <v>181.203</v>
      </c>
      <c r="AR201">
        <f>VLOOKUP($B201,'MEDIUM VARIANT'!$C$18:$AE$290,10,FALSE)</f>
        <v>181.90899999999999</v>
      </c>
      <c r="AS201">
        <f>VLOOKUP($B201,'MEDIUM VARIANT'!$C$18:$AE$290,11,FALSE)</f>
        <v>182.56299999999999</v>
      </c>
      <c r="AT201">
        <f>VLOOKUP($B201,'MEDIUM VARIANT'!$C$18:$AE$290,12,FALSE)</f>
        <v>183.18799999999999</v>
      </c>
      <c r="AU201">
        <f>VLOOKUP($B201,'MEDIUM VARIANT'!$C$18:$AE$290,13,FALSE)</f>
        <v>183.774</v>
      </c>
      <c r="AV201">
        <f>VLOOKUP($B201,'MEDIUM VARIANT'!$C$18:$AE$290,14,FALSE)</f>
        <v>184.321</v>
      </c>
      <c r="AW201">
        <f>VLOOKUP($B201,'MEDIUM VARIANT'!$C$18:$AE$290,15,FALSE)</f>
        <v>184.81200000000001</v>
      </c>
      <c r="AX201">
        <f>VLOOKUP($B201,'MEDIUM VARIANT'!$C$18:$AE$290,16,FALSE)</f>
        <v>185.27099999999999</v>
      </c>
      <c r="AY201">
        <f>VLOOKUP($B201,'MEDIUM VARIANT'!$C$18:$AE$290,17,FALSE)</f>
        <v>185.68600000000001</v>
      </c>
      <c r="AZ201">
        <f>VLOOKUP($B201,'MEDIUM VARIANT'!$C$18:$AE$290,18,FALSE)</f>
        <v>186.047</v>
      </c>
      <c r="BA201">
        <f>VLOOKUP($B201,'MEDIUM VARIANT'!$C$18:$AE$290,19,FALSE)</f>
        <v>186.369</v>
      </c>
      <c r="BB201">
        <f>VLOOKUP($B201,'MEDIUM VARIANT'!$C$18:$AE$290,20,FALSE)</f>
        <v>186.631</v>
      </c>
      <c r="BC201">
        <f>VLOOKUP($B201,'MEDIUM VARIANT'!$C$18:$AE$290,21,FALSE)</f>
        <v>186.83799999999999</v>
      </c>
      <c r="BD201">
        <f>VLOOKUP($B201,'MEDIUM VARIANT'!$C$18:$AE$290,22,FALSE)</f>
        <v>187.005</v>
      </c>
      <c r="BE201">
        <f>VLOOKUP($B201,'MEDIUM VARIANT'!$C$18:$AE$290,23,FALSE)</f>
        <v>187.11199999999999</v>
      </c>
      <c r="BF201">
        <f>VLOOKUP($B201,'MEDIUM VARIANT'!$C$18:$AE$290,24,FALSE)</f>
        <v>187.16200000000001</v>
      </c>
      <c r="BG201">
        <f>VLOOKUP($B201,'MEDIUM VARIANT'!$C$18:$AE$290,25,FALSE)</f>
        <v>187.15799999999999</v>
      </c>
      <c r="BH201">
        <f>VLOOKUP($B201,'MEDIUM VARIANT'!$C$18:$AE$290,26,FALSE)</f>
        <v>187.10400000000001</v>
      </c>
      <c r="BI201">
        <f>VLOOKUP($B201,'MEDIUM VARIANT'!$C$18:$AE$290,27,FALSE)</f>
        <v>186.99700000000001</v>
      </c>
      <c r="BJ201">
        <f>VLOOKUP($B201,'MEDIUM VARIANT'!$C$18:$AE$290,28,FALSE)</f>
        <v>186.84</v>
      </c>
      <c r="BK201">
        <f>VLOOKUP($B201,'MEDIUM VARIANT'!$C$18:$AE$290,29,FALSE)</f>
        <v>186.636</v>
      </c>
      <c r="BL201">
        <f>VLOOKUP($B201,'MEDIUM VARIANT'!$C$18:$AE$290,29,FALSE)</f>
        <v>186.636</v>
      </c>
      <c r="BM201">
        <f>VLOOKUP($B201,'MEDIUM VARIANT'!$C$18:$AE$290,29,FALSE)</f>
        <v>186.636</v>
      </c>
      <c r="BN201">
        <f>VLOOKUP($B201,'MEDIUM VARIANT'!$C$18:$AE$290,29,FALSE)</f>
        <v>186.636</v>
      </c>
      <c r="BO201">
        <f>VLOOKUP($B201,'MEDIUM VARIANT'!$C$18:$AE$290,29,FALSE)</f>
        <v>186.636</v>
      </c>
      <c r="BP201">
        <f>VLOOKUP($B201,'MEDIUM VARIANT'!$C$18:$AE$290,29,FALSE)</f>
        <v>186.636</v>
      </c>
      <c r="BQ201">
        <f>VLOOKUP($B201,'MEDIUM VARIANT'!$C$18:$AE$290,29,FALSE)</f>
        <v>186.636</v>
      </c>
      <c r="BR201">
        <f>VLOOKUP($B201,'MEDIUM VARIANT'!$C$18:$AE$290,29,FALSE)</f>
        <v>186.636</v>
      </c>
      <c r="BS201">
        <f>VLOOKUP($B201,'MEDIUM VARIANT'!$C$18:$AE$290,29,FALSE)</f>
        <v>186.636</v>
      </c>
      <c r="BT201">
        <f>VLOOKUP($B201,'MEDIUM VARIANT'!$C$18:$AE$290,29,FALSE)</f>
        <v>186.636</v>
      </c>
      <c r="BU201">
        <f>VLOOKUP($B201,'MEDIUM VARIANT'!$C$18:$AE$290,29,FALSE)</f>
        <v>186.636</v>
      </c>
    </row>
    <row r="202" spans="1:73" ht="11.4" hidden="1" x14ac:dyDescent="0.2">
      <c r="A202" t="str">
        <f>VLOOKUP(B202,Codes_ISO!A$2:C$270,3,FALSE)</f>
        <v/>
      </c>
      <c r="B202" s="3" t="s">
        <v>303</v>
      </c>
      <c r="C202" s="22">
        <f>VLOOKUP($B202,ESTIMATES!$C$18:$BS$290,34,FALSE)</f>
        <v>6.0010000000000003</v>
      </c>
      <c r="D202" s="22">
        <f>VLOOKUP($B202,ESTIMATES!$C$18:$BS$290,35,FALSE)</f>
        <v>6.02</v>
      </c>
      <c r="E202" s="22">
        <f>VLOOKUP($B202,ESTIMATES!$C$18:$BS$290,36,FALSE)</f>
        <v>6.0430000000000001</v>
      </c>
      <c r="F202" s="22">
        <f>VLOOKUP($B202,ESTIMATES!$C$18:$BS$290,37,FALSE)</f>
        <v>6.0519999999999996</v>
      </c>
      <c r="G202" s="22">
        <f>VLOOKUP($B202,ESTIMATES!$C$18:$BS$290,38,FALSE)</f>
        <v>6.0759999999999996</v>
      </c>
      <c r="H202" s="22">
        <f>VLOOKUP($B202,ESTIMATES!$C$18:$BS$290,39,FALSE)</f>
        <v>6.109</v>
      </c>
      <c r="I202" s="22">
        <f>VLOOKUP($B202,ESTIMATES!$C$18:$BS$290,40,FALSE)</f>
        <v>6.14</v>
      </c>
      <c r="J202" s="22">
        <f>VLOOKUP($B202,ESTIMATES!$C$18:$BS$290,41,FALSE)</f>
        <v>6.18</v>
      </c>
      <c r="K202" s="22">
        <f>VLOOKUP($B202,ESTIMATES!$C$18:$BS$290,42,FALSE)</f>
        <v>6.2119999999999997</v>
      </c>
      <c r="L202" s="22">
        <f>VLOOKUP($B202,ESTIMATES!$C$18:$BS$290,43,FALSE)</f>
        <v>6.2510000000000003</v>
      </c>
      <c r="M202" s="22">
        <f>VLOOKUP($B202,ESTIMATES!$C$18:$BS$290,44,FALSE)</f>
        <v>6.2759999999999998</v>
      </c>
      <c r="N202" s="22">
        <f>VLOOKUP($B202,ESTIMATES!$C$18:$BS$290,45,FALSE)</f>
        <v>6.2939999999999996</v>
      </c>
      <c r="O202" s="22">
        <f>VLOOKUP($B202,ESTIMATES!$C$18:$BS$290,46,FALSE)</f>
        <v>6.306</v>
      </c>
      <c r="P202" s="22">
        <f>VLOOKUP($B202,ESTIMATES!$C$18:$BS$290,47,FALSE)</f>
        <v>6.3040000000000003</v>
      </c>
      <c r="Q202" s="22">
        <f>VLOOKUP($B202,ESTIMATES!$C$18:$BS$290,48,FALSE)</f>
        <v>6.3070000000000004</v>
      </c>
      <c r="R202" s="22">
        <f>VLOOKUP($B202,ESTIMATES!$C$18:$BS$290,49,FALSE)</f>
        <v>6.3040000000000003</v>
      </c>
      <c r="S202" s="22">
        <f>VLOOKUP($B202,ESTIMATES!$C$18:$BS$290,50,FALSE)</f>
        <v>6.2960000000000003</v>
      </c>
      <c r="T202" s="22">
        <f>VLOOKUP($B202,ESTIMATES!$C$18:$BS$290,51,FALSE)</f>
        <v>6.2910000000000004</v>
      </c>
      <c r="U202" s="22">
        <f>VLOOKUP($B202,ESTIMATES!$C$18:$BS$290,52,FALSE)</f>
        <v>6.2850000000000001</v>
      </c>
      <c r="V202" s="22">
        <f>VLOOKUP($B202,ESTIMATES!$C$18:$BS$290,53,FALSE)</f>
        <v>6.2809999999999997</v>
      </c>
      <c r="W202" s="22">
        <f>VLOOKUP($B202,ESTIMATES!$C$18:$BS$290,54,FALSE)</f>
        <v>6.2720000000000002</v>
      </c>
      <c r="X202" s="22">
        <f>VLOOKUP($B202,ESTIMATES!$C$18:$BS$290,55,FALSE)</f>
        <v>6.2679999999999998</v>
      </c>
      <c r="Y202" s="22">
        <f>VLOOKUP($B202,ESTIMATES!$C$18:$BS$290,56,FALSE)</f>
        <v>6.2619999999999996</v>
      </c>
      <c r="Z202" s="22">
        <f>VLOOKUP($B202,ESTIMATES!$C$18:$BS$290,57,FALSE)</f>
        <v>6.2549999999999999</v>
      </c>
      <c r="AA202" s="22">
        <f>VLOOKUP($B202,ESTIMATES!$C$18:$BS$290,58,FALSE)</f>
        <v>6.2590000000000003</v>
      </c>
      <c r="AB202" s="22">
        <f>VLOOKUP($B202,ESTIMATES!$C$18:$BS$290,59,FALSE)</f>
        <v>6.2610000000000001</v>
      </c>
      <c r="AC202" s="22">
        <f>VLOOKUP($B202,ESTIMATES!$C$18:$BS$290,60,FALSE)</f>
        <v>6.26</v>
      </c>
      <c r="AD202" s="22">
        <f>VLOOKUP($B202,ESTIMATES!$C$18:$BS$290,61,FALSE)</f>
        <v>6.2610000000000001</v>
      </c>
      <c r="AE202" s="22">
        <f>VLOOKUP($B202,ESTIMATES!$C$18:$BS$290,62,FALSE)</f>
        <v>6.2690000000000001</v>
      </c>
      <c r="AF202" s="22">
        <f>VLOOKUP($B202,ESTIMATES!$C$18:$BS$290,63,FALSE)</f>
        <v>6.2770000000000001</v>
      </c>
      <c r="AG202" s="22">
        <f>VLOOKUP($B202,ESTIMATES!$C$18:$BS$290,64,FALSE)</f>
        <v>6.274</v>
      </c>
      <c r="AH202" s="22">
        <f>VLOOKUP($B202,ESTIMATES!$C$18:$BS$290,65,FALSE)</f>
        <v>6.274</v>
      </c>
      <c r="AI202" s="22">
        <f>VLOOKUP($B202,ESTIMATES!$C$18:$BS$290,66,FALSE)</f>
        <v>6.2759999999999998</v>
      </c>
      <c r="AJ202" s="22">
        <f>VLOOKUP($B202,ESTIMATES!$C$18:$BS$290,67,FALSE)</f>
        <v>6.2729999999999997</v>
      </c>
      <c r="AK202" s="22">
        <f>VLOOKUP($B202,ESTIMATES!$C$18:$BS$290,68,FALSE)</f>
        <v>6.2770000000000001</v>
      </c>
      <c r="AL202" s="22">
        <f>VLOOKUP($B202,ESTIMATES!$C$18:$BS$290,69,FALSE)</f>
        <v>6.29</v>
      </c>
      <c r="AM202">
        <f>VLOOKUP($B202,'MEDIUM VARIANT'!$C$18:$AE$290,5,FALSE)</f>
        <v>6.3049999999999997</v>
      </c>
      <c r="AN202">
        <f>VLOOKUP($B202,'MEDIUM VARIANT'!$C$18:$AE$290,6,FALSE)</f>
        <v>6.32</v>
      </c>
      <c r="AO202">
        <f>VLOOKUP($B202,'MEDIUM VARIANT'!$C$18:$AE$290,7,FALSE)</f>
        <v>6.3419999999999996</v>
      </c>
      <c r="AP202">
        <f>VLOOKUP($B202,'MEDIUM VARIANT'!$C$18:$AE$290,8,FALSE)</f>
        <v>6.375</v>
      </c>
      <c r="AQ202">
        <f>VLOOKUP($B202,'MEDIUM VARIANT'!$C$18:$AE$290,9,FALSE)</f>
        <v>6.407</v>
      </c>
      <c r="AR202">
        <f>VLOOKUP($B202,'MEDIUM VARIANT'!$C$18:$AE$290,10,FALSE)</f>
        <v>6.4539999999999997</v>
      </c>
      <c r="AS202">
        <f>VLOOKUP($B202,'MEDIUM VARIANT'!$C$18:$AE$290,11,FALSE)</f>
        <v>6.5039999999999996</v>
      </c>
      <c r="AT202">
        <f>VLOOKUP($B202,'MEDIUM VARIANT'!$C$18:$AE$290,12,FALSE)</f>
        <v>6.5529999999999999</v>
      </c>
      <c r="AU202">
        <f>VLOOKUP($B202,'MEDIUM VARIANT'!$C$18:$AE$290,13,FALSE)</f>
        <v>6.609</v>
      </c>
      <c r="AV202">
        <f>VLOOKUP($B202,'MEDIUM VARIANT'!$C$18:$AE$290,14,FALSE)</f>
        <v>6.6580000000000004</v>
      </c>
      <c r="AW202">
        <f>VLOOKUP($B202,'MEDIUM VARIANT'!$C$18:$AE$290,15,FALSE)</f>
        <v>6.7080000000000002</v>
      </c>
      <c r="AX202">
        <f>VLOOKUP($B202,'MEDIUM VARIANT'!$C$18:$AE$290,16,FALSE)</f>
        <v>6.7549999999999999</v>
      </c>
      <c r="AY202">
        <f>VLOOKUP($B202,'MEDIUM VARIANT'!$C$18:$AE$290,17,FALSE)</f>
        <v>6.7939999999999996</v>
      </c>
      <c r="AZ202">
        <f>VLOOKUP($B202,'MEDIUM VARIANT'!$C$18:$AE$290,18,FALSE)</f>
        <v>6.8419999999999996</v>
      </c>
      <c r="BA202">
        <f>VLOOKUP($B202,'MEDIUM VARIANT'!$C$18:$AE$290,19,FALSE)</f>
        <v>6.8789999999999996</v>
      </c>
      <c r="BB202">
        <f>VLOOKUP($B202,'MEDIUM VARIANT'!$C$18:$AE$290,20,FALSE)</f>
        <v>6.9210000000000003</v>
      </c>
      <c r="BC202">
        <f>VLOOKUP($B202,'MEDIUM VARIANT'!$C$18:$AE$290,21,FALSE)</f>
        <v>6.9580000000000002</v>
      </c>
      <c r="BD202">
        <f>VLOOKUP($B202,'MEDIUM VARIANT'!$C$18:$AE$290,22,FALSE)</f>
        <v>6.9960000000000004</v>
      </c>
      <c r="BE202">
        <f>VLOOKUP($B202,'MEDIUM VARIANT'!$C$18:$AE$290,23,FALSE)</f>
        <v>7.0380000000000003</v>
      </c>
      <c r="BF202">
        <f>VLOOKUP($B202,'MEDIUM VARIANT'!$C$18:$AE$290,24,FALSE)</f>
        <v>7.0679999999999996</v>
      </c>
      <c r="BG202">
        <f>VLOOKUP($B202,'MEDIUM VARIANT'!$C$18:$AE$290,25,FALSE)</f>
        <v>7.1050000000000004</v>
      </c>
      <c r="BH202">
        <f>VLOOKUP($B202,'MEDIUM VARIANT'!$C$18:$AE$290,26,FALSE)</f>
        <v>7.133</v>
      </c>
      <c r="BI202">
        <f>VLOOKUP($B202,'MEDIUM VARIANT'!$C$18:$AE$290,27,FALSE)</f>
        <v>7.1630000000000003</v>
      </c>
      <c r="BJ202">
        <f>VLOOKUP($B202,'MEDIUM VARIANT'!$C$18:$AE$290,28,FALSE)</f>
        <v>7.1909999999999998</v>
      </c>
      <c r="BK202">
        <f>VLOOKUP($B202,'MEDIUM VARIANT'!$C$18:$AE$290,29,FALSE)</f>
        <v>7.2160000000000002</v>
      </c>
      <c r="BL202">
        <f>VLOOKUP($B202,'MEDIUM VARIANT'!$C$18:$AE$290,29,FALSE)</f>
        <v>7.2160000000000002</v>
      </c>
      <c r="BM202">
        <f>VLOOKUP($B202,'MEDIUM VARIANT'!$C$18:$AE$290,29,FALSE)</f>
        <v>7.2160000000000002</v>
      </c>
      <c r="BN202">
        <f>VLOOKUP($B202,'MEDIUM VARIANT'!$C$18:$AE$290,29,FALSE)</f>
        <v>7.2160000000000002</v>
      </c>
      <c r="BO202">
        <f>VLOOKUP($B202,'MEDIUM VARIANT'!$C$18:$AE$290,29,FALSE)</f>
        <v>7.2160000000000002</v>
      </c>
      <c r="BP202">
        <f>VLOOKUP($B202,'MEDIUM VARIANT'!$C$18:$AE$290,29,FALSE)</f>
        <v>7.2160000000000002</v>
      </c>
      <c r="BQ202">
        <f>VLOOKUP($B202,'MEDIUM VARIANT'!$C$18:$AE$290,29,FALSE)</f>
        <v>7.2160000000000002</v>
      </c>
      <c r="BR202">
        <f>VLOOKUP($B202,'MEDIUM VARIANT'!$C$18:$AE$290,29,FALSE)</f>
        <v>7.2160000000000002</v>
      </c>
      <c r="BS202">
        <f>VLOOKUP($B202,'MEDIUM VARIANT'!$C$18:$AE$290,29,FALSE)</f>
        <v>7.2160000000000002</v>
      </c>
      <c r="BT202">
        <f>VLOOKUP($B202,'MEDIUM VARIANT'!$C$18:$AE$290,29,FALSE)</f>
        <v>7.2160000000000002</v>
      </c>
      <c r="BU202">
        <f>VLOOKUP($B202,'MEDIUM VARIANT'!$C$18:$AE$290,29,FALSE)</f>
        <v>7.2160000000000002</v>
      </c>
    </row>
    <row r="203" spans="1:73" ht="11.4" x14ac:dyDescent="0.2">
      <c r="A203" t="str">
        <f>VLOOKUP(B203,Codes_ISO!A$2:C$270,3,FALSE)</f>
        <v>VC</v>
      </c>
      <c r="B203" s="3" t="s">
        <v>271</v>
      </c>
      <c r="C203" s="22">
        <f>VLOOKUP($B203,ESTIMATES!$C$18:$BS$290,34,FALSE)</f>
        <v>100.505</v>
      </c>
      <c r="D203" s="22">
        <f>VLOOKUP($B203,ESTIMATES!$C$18:$BS$290,35,FALSE)</f>
        <v>101.379</v>
      </c>
      <c r="E203" s="22">
        <f>VLOOKUP($B203,ESTIMATES!$C$18:$BS$290,36,FALSE)</f>
        <v>102.20399999999999</v>
      </c>
      <c r="F203" s="22">
        <f>VLOOKUP($B203,ESTIMATES!$C$18:$BS$290,37,FALSE)</f>
        <v>102.98399999999999</v>
      </c>
      <c r="G203" s="22">
        <f>VLOOKUP($B203,ESTIMATES!$C$18:$BS$290,38,FALSE)</f>
        <v>103.742</v>
      </c>
      <c r="H203" s="22">
        <f>VLOOKUP($B203,ESTIMATES!$C$18:$BS$290,39,FALSE)</f>
        <v>104.477</v>
      </c>
      <c r="I203" s="22">
        <f>VLOOKUP($B203,ESTIMATES!$C$18:$BS$290,40,FALSE)</f>
        <v>105.19799999999999</v>
      </c>
      <c r="J203" s="22">
        <f>VLOOKUP($B203,ESTIMATES!$C$18:$BS$290,41,FALSE)</f>
        <v>105.896</v>
      </c>
      <c r="K203" s="22">
        <f>VLOOKUP($B203,ESTIMATES!$C$18:$BS$290,42,FALSE)</f>
        <v>106.536</v>
      </c>
      <c r="L203" s="22">
        <f>VLOOKUP($B203,ESTIMATES!$C$18:$BS$290,43,FALSE)</f>
        <v>107.084</v>
      </c>
      <c r="M203" s="22">
        <f>VLOOKUP($B203,ESTIMATES!$C$18:$BS$290,44,FALSE)</f>
        <v>107.505</v>
      </c>
      <c r="N203" s="22">
        <f>VLOOKUP($B203,ESTIMATES!$C$18:$BS$290,45,FALSE)</f>
        <v>107.81399999999999</v>
      </c>
      <c r="O203" s="22">
        <f>VLOOKUP($B203,ESTIMATES!$C$18:$BS$290,46,FALSE)</f>
        <v>108.003</v>
      </c>
      <c r="P203" s="22">
        <f>VLOOKUP($B203,ESTIMATES!$C$18:$BS$290,47,FALSE)</f>
        <v>108.092</v>
      </c>
      <c r="Q203" s="22">
        <f>VLOOKUP($B203,ESTIMATES!$C$18:$BS$290,48,FALSE)</f>
        <v>108.129</v>
      </c>
      <c r="R203" s="22">
        <f>VLOOKUP($B203,ESTIMATES!$C$18:$BS$290,49,FALSE)</f>
        <v>108.122</v>
      </c>
      <c r="S203" s="22">
        <f>VLOOKUP($B203,ESTIMATES!$C$18:$BS$290,50,FALSE)</f>
        <v>108.075</v>
      </c>
      <c r="T203" s="22">
        <f>VLOOKUP($B203,ESTIMATES!$C$18:$BS$290,51,FALSE)</f>
        <v>108.004</v>
      </c>
      <c r="U203" s="22">
        <f>VLOOKUP($B203,ESTIMATES!$C$18:$BS$290,52,FALSE)</f>
        <v>107.922</v>
      </c>
      <c r="V203" s="22">
        <f>VLOOKUP($B203,ESTIMATES!$C$18:$BS$290,53,FALSE)</f>
        <v>107.88</v>
      </c>
      <c r="W203" s="22">
        <f>VLOOKUP($B203,ESTIMATES!$C$18:$BS$290,54,FALSE)</f>
        <v>107.898</v>
      </c>
      <c r="X203" s="22">
        <f>VLOOKUP($B203,ESTIMATES!$C$18:$BS$290,55,FALSE)</f>
        <v>107.988</v>
      </c>
      <c r="Y203" s="22">
        <f>VLOOKUP($B203,ESTIMATES!$C$18:$BS$290,56,FALSE)</f>
        <v>108.146</v>
      </c>
      <c r="Z203" s="22">
        <f>VLOOKUP($B203,ESTIMATES!$C$18:$BS$290,57,FALSE)</f>
        <v>108.35</v>
      </c>
      <c r="AA203" s="22">
        <f>VLOOKUP($B203,ESTIMATES!$C$18:$BS$290,58,FALSE)</f>
        <v>108.559</v>
      </c>
      <c r="AB203" s="22">
        <f>VLOOKUP($B203,ESTIMATES!$C$18:$BS$290,59,FALSE)</f>
        <v>108.744</v>
      </c>
      <c r="AC203" s="22">
        <f>VLOOKUP($B203,ESTIMATES!$C$18:$BS$290,60,FALSE)</f>
        <v>108.907</v>
      </c>
      <c r="AD203" s="22">
        <f>VLOOKUP($B203,ESTIMATES!$C$18:$BS$290,61,FALSE)</f>
        <v>109.047</v>
      </c>
      <c r="AE203" s="22">
        <f>VLOOKUP($B203,ESTIMATES!$C$18:$BS$290,62,FALSE)</f>
        <v>109.16500000000001</v>
      </c>
      <c r="AF203" s="22">
        <f>VLOOKUP($B203,ESTIMATES!$C$18:$BS$290,63,FALSE)</f>
        <v>109.253</v>
      </c>
      <c r="AG203" s="22">
        <f>VLOOKUP($B203,ESTIMATES!$C$18:$BS$290,64,FALSE)</f>
        <v>109.315</v>
      </c>
      <c r="AH203" s="22">
        <f>VLOOKUP($B203,ESTIMATES!$C$18:$BS$290,65,FALSE)</f>
        <v>109.34099999999999</v>
      </c>
      <c r="AI203" s="22">
        <f>VLOOKUP($B203,ESTIMATES!$C$18:$BS$290,66,FALSE)</f>
        <v>109.328</v>
      </c>
      <c r="AJ203" s="22">
        <f>VLOOKUP($B203,ESTIMATES!$C$18:$BS$290,67,FALSE)</f>
        <v>109.32</v>
      </c>
      <c r="AK203" s="22">
        <f>VLOOKUP($B203,ESTIMATES!$C$18:$BS$290,68,FALSE)</f>
        <v>109.357</v>
      </c>
      <c r="AL203" s="22">
        <f>VLOOKUP($B203,ESTIMATES!$C$18:$BS$290,69,FALSE)</f>
        <v>109.455</v>
      </c>
      <c r="AM203">
        <f>VLOOKUP($B203,'MEDIUM VARIANT'!$C$18:$AE$290,5,FALSE)</f>
        <v>109.643</v>
      </c>
      <c r="AN203">
        <f>VLOOKUP($B203,'MEDIUM VARIANT'!$C$18:$AE$290,6,FALSE)</f>
        <v>109.89700000000001</v>
      </c>
      <c r="AO203">
        <f>VLOOKUP($B203,'MEDIUM VARIANT'!$C$18:$AE$290,7,FALSE)</f>
        <v>110.2</v>
      </c>
      <c r="AP203">
        <f>VLOOKUP($B203,'MEDIUM VARIANT'!$C$18:$AE$290,8,FALSE)</f>
        <v>110.488</v>
      </c>
      <c r="AQ203">
        <f>VLOOKUP($B203,'MEDIUM VARIANT'!$C$18:$AE$290,9,FALSE)</f>
        <v>110.75700000000001</v>
      </c>
      <c r="AR203">
        <f>VLOOKUP($B203,'MEDIUM VARIANT'!$C$18:$AE$290,10,FALSE)</f>
        <v>110.986</v>
      </c>
      <c r="AS203">
        <f>VLOOKUP($B203,'MEDIUM VARIANT'!$C$18:$AE$290,11,FALSE)</f>
        <v>111.184</v>
      </c>
      <c r="AT203">
        <f>VLOOKUP($B203,'MEDIUM VARIANT'!$C$18:$AE$290,12,FALSE)</f>
        <v>111.348</v>
      </c>
      <c r="AU203">
        <f>VLOOKUP($B203,'MEDIUM VARIANT'!$C$18:$AE$290,13,FALSE)</f>
        <v>111.506</v>
      </c>
      <c r="AV203">
        <f>VLOOKUP($B203,'MEDIUM VARIANT'!$C$18:$AE$290,14,FALSE)</f>
        <v>111.643</v>
      </c>
      <c r="AW203">
        <f>VLOOKUP($B203,'MEDIUM VARIANT'!$C$18:$AE$290,15,FALSE)</f>
        <v>111.773</v>
      </c>
      <c r="AX203">
        <f>VLOOKUP($B203,'MEDIUM VARIANT'!$C$18:$AE$290,16,FALSE)</f>
        <v>111.877</v>
      </c>
      <c r="AY203">
        <f>VLOOKUP($B203,'MEDIUM VARIANT'!$C$18:$AE$290,17,FALSE)</f>
        <v>111.974</v>
      </c>
      <c r="AZ203">
        <f>VLOOKUP($B203,'MEDIUM VARIANT'!$C$18:$AE$290,18,FALSE)</f>
        <v>112.04900000000001</v>
      </c>
      <c r="BA203">
        <f>VLOOKUP($B203,'MEDIUM VARIANT'!$C$18:$AE$290,19,FALSE)</f>
        <v>112.10599999999999</v>
      </c>
      <c r="BB203">
        <f>VLOOKUP($B203,'MEDIUM VARIANT'!$C$18:$AE$290,20,FALSE)</f>
        <v>112.163</v>
      </c>
      <c r="BC203">
        <f>VLOOKUP($B203,'MEDIUM VARIANT'!$C$18:$AE$290,21,FALSE)</f>
        <v>112.187</v>
      </c>
      <c r="BD203">
        <f>VLOOKUP($B203,'MEDIUM VARIANT'!$C$18:$AE$290,22,FALSE)</f>
        <v>112.208</v>
      </c>
      <c r="BE203">
        <f>VLOOKUP($B203,'MEDIUM VARIANT'!$C$18:$AE$290,23,FALSE)</f>
        <v>112.21599999999999</v>
      </c>
      <c r="BF203">
        <f>VLOOKUP($B203,'MEDIUM VARIANT'!$C$18:$AE$290,24,FALSE)</f>
        <v>112.21899999999999</v>
      </c>
      <c r="BG203">
        <f>VLOOKUP($B203,'MEDIUM VARIANT'!$C$18:$AE$290,25,FALSE)</f>
        <v>112.20699999999999</v>
      </c>
      <c r="BH203">
        <f>VLOOKUP($B203,'MEDIUM VARIANT'!$C$18:$AE$290,26,FALSE)</f>
        <v>112.19</v>
      </c>
      <c r="BI203">
        <f>VLOOKUP($B203,'MEDIUM VARIANT'!$C$18:$AE$290,27,FALSE)</f>
        <v>112.16</v>
      </c>
      <c r="BJ203">
        <f>VLOOKUP($B203,'MEDIUM VARIANT'!$C$18:$AE$290,28,FALSE)</f>
        <v>112.099</v>
      </c>
      <c r="BK203">
        <f>VLOOKUP($B203,'MEDIUM VARIANT'!$C$18:$AE$290,29,FALSE)</f>
        <v>112.012</v>
      </c>
      <c r="BL203">
        <f>VLOOKUP($B203,'MEDIUM VARIANT'!$C$18:$AE$290,29,FALSE)</f>
        <v>112.012</v>
      </c>
      <c r="BM203">
        <f>VLOOKUP($B203,'MEDIUM VARIANT'!$C$18:$AE$290,29,FALSE)</f>
        <v>112.012</v>
      </c>
      <c r="BN203">
        <f>VLOOKUP($B203,'MEDIUM VARIANT'!$C$18:$AE$290,29,FALSE)</f>
        <v>112.012</v>
      </c>
      <c r="BO203">
        <f>VLOOKUP($B203,'MEDIUM VARIANT'!$C$18:$AE$290,29,FALSE)</f>
        <v>112.012</v>
      </c>
      <c r="BP203">
        <f>VLOOKUP($B203,'MEDIUM VARIANT'!$C$18:$AE$290,29,FALSE)</f>
        <v>112.012</v>
      </c>
      <c r="BQ203">
        <f>VLOOKUP($B203,'MEDIUM VARIANT'!$C$18:$AE$290,29,FALSE)</f>
        <v>112.012</v>
      </c>
      <c r="BR203">
        <f>VLOOKUP($B203,'MEDIUM VARIANT'!$C$18:$AE$290,29,FALSE)</f>
        <v>112.012</v>
      </c>
      <c r="BS203">
        <f>VLOOKUP($B203,'MEDIUM VARIANT'!$C$18:$AE$290,29,FALSE)</f>
        <v>112.012</v>
      </c>
      <c r="BT203">
        <f>VLOOKUP($B203,'MEDIUM VARIANT'!$C$18:$AE$290,29,FALSE)</f>
        <v>112.012</v>
      </c>
      <c r="BU203">
        <f>VLOOKUP($B203,'MEDIUM VARIANT'!$C$18:$AE$290,29,FALSE)</f>
        <v>112.012</v>
      </c>
    </row>
    <row r="204" spans="1:73" ht="11.4" x14ac:dyDescent="0.2">
      <c r="A204" t="str">
        <f>VLOOKUP(B204,Codes_ISO!A$2:C$270,3,FALSE)</f>
        <v>WS</v>
      </c>
      <c r="B204" s="3" t="s">
        <v>327</v>
      </c>
      <c r="C204" s="22">
        <f>VLOOKUP($B204,ESTIMATES!$C$18:$BS$290,34,FALSE)</f>
        <v>155.55699999999999</v>
      </c>
      <c r="D204" s="22">
        <f>VLOOKUP($B204,ESTIMATES!$C$18:$BS$290,35,FALSE)</f>
        <v>156.428</v>
      </c>
      <c r="E204" s="22">
        <f>VLOOKUP($B204,ESTIMATES!$C$18:$BS$290,36,FALSE)</f>
        <v>157.40299999999999</v>
      </c>
      <c r="F204" s="22">
        <f>VLOOKUP($B204,ESTIMATES!$C$18:$BS$290,37,FALSE)</f>
        <v>158.38399999999999</v>
      </c>
      <c r="G204" s="22">
        <f>VLOOKUP($B204,ESTIMATES!$C$18:$BS$290,38,FALSE)</f>
        <v>159.28299999999999</v>
      </c>
      <c r="H204" s="22">
        <f>VLOOKUP($B204,ESTIMATES!$C$18:$BS$290,39,FALSE)</f>
        <v>160.03100000000001</v>
      </c>
      <c r="I204" s="22">
        <f>VLOOKUP($B204,ESTIMATES!$C$18:$BS$290,40,FALSE)</f>
        <v>160.59200000000001</v>
      </c>
      <c r="J204" s="22">
        <f>VLOOKUP($B204,ESTIMATES!$C$18:$BS$290,41,FALSE)</f>
        <v>161.01499999999999</v>
      </c>
      <c r="K204" s="22">
        <f>VLOOKUP($B204,ESTIMATES!$C$18:$BS$290,42,FALSE)</f>
        <v>161.42099999999999</v>
      </c>
      <c r="L204" s="22">
        <f>VLOOKUP($B204,ESTIMATES!$C$18:$BS$290,43,FALSE)</f>
        <v>161.99799999999999</v>
      </c>
      <c r="M204" s="22">
        <f>VLOOKUP($B204,ESTIMATES!$C$18:$BS$290,44,FALSE)</f>
        <v>162.86600000000001</v>
      </c>
      <c r="N204" s="22">
        <f>VLOOKUP($B204,ESTIMATES!$C$18:$BS$290,45,FALSE)</f>
        <v>164.07599999999999</v>
      </c>
      <c r="O204" s="22">
        <f>VLOOKUP($B204,ESTIMATES!$C$18:$BS$290,46,FALSE)</f>
        <v>165.57</v>
      </c>
      <c r="P204" s="22">
        <f>VLOOKUP($B204,ESTIMATES!$C$18:$BS$290,47,FALSE)</f>
        <v>167.20699999999999</v>
      </c>
      <c r="Q204" s="22">
        <f>VLOOKUP($B204,ESTIMATES!$C$18:$BS$290,48,FALSE)</f>
        <v>168.78800000000001</v>
      </c>
      <c r="R204" s="22">
        <f>VLOOKUP($B204,ESTIMATES!$C$18:$BS$290,49,FALSE)</f>
        <v>170.15700000000001</v>
      </c>
      <c r="S204" s="22">
        <f>VLOOKUP($B204,ESTIMATES!$C$18:$BS$290,50,FALSE)</f>
        <v>171.28299999999999</v>
      </c>
      <c r="T204" s="22">
        <f>VLOOKUP($B204,ESTIMATES!$C$18:$BS$290,51,FALSE)</f>
        <v>172.19800000000001</v>
      </c>
      <c r="U204" s="22">
        <f>VLOOKUP($B204,ESTIMATES!$C$18:$BS$290,52,FALSE)</f>
        <v>172.98099999999999</v>
      </c>
      <c r="V204" s="22">
        <f>VLOOKUP($B204,ESTIMATES!$C$18:$BS$290,53,FALSE)</f>
        <v>173.755</v>
      </c>
      <c r="W204" s="22">
        <f>VLOOKUP($B204,ESTIMATES!$C$18:$BS$290,54,FALSE)</f>
        <v>174.61</v>
      </c>
      <c r="X204" s="22">
        <f>VLOOKUP($B204,ESTIMATES!$C$18:$BS$290,55,FALSE)</f>
        <v>175.566</v>
      </c>
      <c r="Y204" s="22">
        <f>VLOOKUP($B204,ESTIMATES!$C$18:$BS$290,56,FALSE)</f>
        <v>176.58199999999999</v>
      </c>
      <c r="Z204" s="22">
        <f>VLOOKUP($B204,ESTIMATES!$C$18:$BS$290,57,FALSE)</f>
        <v>177.66200000000001</v>
      </c>
      <c r="AA204" s="22">
        <f>VLOOKUP($B204,ESTIMATES!$C$18:$BS$290,58,FALSE)</f>
        <v>178.78100000000001</v>
      </c>
      <c r="AB204" s="22">
        <f>VLOOKUP($B204,ESTIMATES!$C$18:$BS$290,59,FALSE)</f>
        <v>179.929</v>
      </c>
      <c r="AC204" s="22">
        <f>VLOOKUP($B204,ESTIMATES!$C$18:$BS$290,60,FALSE)</f>
        <v>181.09399999999999</v>
      </c>
      <c r="AD204" s="22">
        <f>VLOOKUP($B204,ESTIMATES!$C$18:$BS$290,61,FALSE)</f>
        <v>182.286</v>
      </c>
      <c r="AE204" s="22">
        <f>VLOOKUP($B204,ESTIMATES!$C$18:$BS$290,62,FALSE)</f>
        <v>183.52600000000001</v>
      </c>
      <c r="AF204" s="22">
        <f>VLOOKUP($B204,ESTIMATES!$C$18:$BS$290,63,FALSE)</f>
        <v>184.82599999999999</v>
      </c>
      <c r="AG204" s="22">
        <f>VLOOKUP($B204,ESTIMATES!$C$18:$BS$290,64,FALSE)</f>
        <v>186.20500000000001</v>
      </c>
      <c r="AH204" s="22">
        <f>VLOOKUP($B204,ESTIMATES!$C$18:$BS$290,65,FALSE)</f>
        <v>187.66499999999999</v>
      </c>
      <c r="AI204" s="22">
        <f>VLOOKUP($B204,ESTIMATES!$C$18:$BS$290,66,FALSE)</f>
        <v>189.19399999999999</v>
      </c>
      <c r="AJ204" s="22">
        <f>VLOOKUP($B204,ESTIMATES!$C$18:$BS$290,67,FALSE)</f>
        <v>190.75700000000001</v>
      </c>
      <c r="AK204" s="22">
        <f>VLOOKUP($B204,ESTIMATES!$C$18:$BS$290,68,FALSE)</f>
        <v>192.29</v>
      </c>
      <c r="AL204" s="22">
        <f>VLOOKUP($B204,ESTIMATES!$C$18:$BS$290,69,FALSE)</f>
        <v>193.75899999999999</v>
      </c>
      <c r="AM204">
        <f>VLOOKUP($B204,'MEDIUM VARIANT'!$C$18:$AE$290,5,FALSE)</f>
        <v>195.125</v>
      </c>
      <c r="AN204">
        <f>VLOOKUP($B204,'MEDIUM VARIANT'!$C$18:$AE$290,6,FALSE)</f>
        <v>196.44</v>
      </c>
      <c r="AO204">
        <f>VLOOKUP($B204,'MEDIUM VARIANT'!$C$18:$AE$290,7,FALSE)</f>
        <v>197.69499999999999</v>
      </c>
      <c r="AP204">
        <f>VLOOKUP($B204,'MEDIUM VARIANT'!$C$18:$AE$290,8,FALSE)</f>
        <v>198.90899999999999</v>
      </c>
      <c r="AQ204">
        <f>VLOOKUP($B204,'MEDIUM VARIANT'!$C$18:$AE$290,9,FALSE)</f>
        <v>200.11699999999999</v>
      </c>
      <c r="AR204">
        <f>VLOOKUP($B204,'MEDIUM VARIANT'!$C$18:$AE$290,10,FALSE)</f>
        <v>201.31800000000001</v>
      </c>
      <c r="AS204">
        <f>VLOOKUP($B204,'MEDIUM VARIANT'!$C$18:$AE$290,11,FALSE)</f>
        <v>202.50800000000001</v>
      </c>
      <c r="AT204">
        <f>VLOOKUP($B204,'MEDIUM VARIANT'!$C$18:$AE$290,12,FALSE)</f>
        <v>203.702</v>
      </c>
      <c r="AU204">
        <f>VLOOKUP($B204,'MEDIUM VARIANT'!$C$18:$AE$290,13,FALSE)</f>
        <v>204.864</v>
      </c>
      <c r="AV204">
        <f>VLOOKUP($B204,'MEDIUM VARIANT'!$C$18:$AE$290,14,FALSE)</f>
        <v>206.018</v>
      </c>
      <c r="AW204">
        <f>VLOOKUP($B204,'MEDIUM VARIANT'!$C$18:$AE$290,15,FALSE)</f>
        <v>207.13300000000001</v>
      </c>
      <c r="AX204">
        <f>VLOOKUP($B204,'MEDIUM VARIANT'!$C$18:$AE$290,16,FALSE)</f>
        <v>208.24299999999999</v>
      </c>
      <c r="AY204">
        <f>VLOOKUP($B204,'MEDIUM VARIANT'!$C$18:$AE$290,17,FALSE)</f>
        <v>209.40299999999999</v>
      </c>
      <c r="AZ204">
        <f>VLOOKUP($B204,'MEDIUM VARIANT'!$C$18:$AE$290,18,FALSE)</f>
        <v>210.66</v>
      </c>
      <c r="BA204">
        <f>VLOOKUP($B204,'MEDIUM VARIANT'!$C$18:$AE$290,19,FALSE)</f>
        <v>212.095</v>
      </c>
      <c r="BB204">
        <f>VLOOKUP($B204,'MEDIUM VARIANT'!$C$18:$AE$290,20,FALSE)</f>
        <v>213.69800000000001</v>
      </c>
      <c r="BC204">
        <f>VLOOKUP($B204,'MEDIUM VARIANT'!$C$18:$AE$290,21,FALSE)</f>
        <v>215.459</v>
      </c>
      <c r="BD204">
        <f>VLOOKUP($B204,'MEDIUM VARIANT'!$C$18:$AE$290,22,FALSE)</f>
        <v>217.327</v>
      </c>
      <c r="BE204">
        <f>VLOOKUP($B204,'MEDIUM VARIANT'!$C$18:$AE$290,23,FALSE)</f>
        <v>219.221</v>
      </c>
      <c r="BF204">
        <f>VLOOKUP($B204,'MEDIUM VARIANT'!$C$18:$AE$290,24,FALSE)</f>
        <v>221.09800000000001</v>
      </c>
      <c r="BG204">
        <f>VLOOKUP($B204,'MEDIUM VARIANT'!$C$18:$AE$290,25,FALSE)</f>
        <v>222.93700000000001</v>
      </c>
      <c r="BH204">
        <f>VLOOKUP($B204,'MEDIUM VARIANT'!$C$18:$AE$290,26,FALSE)</f>
        <v>224.74600000000001</v>
      </c>
      <c r="BI204">
        <f>VLOOKUP($B204,'MEDIUM VARIANT'!$C$18:$AE$290,27,FALSE)</f>
        <v>226.512</v>
      </c>
      <c r="BJ204">
        <f>VLOOKUP($B204,'MEDIUM VARIANT'!$C$18:$AE$290,28,FALSE)</f>
        <v>228.24</v>
      </c>
      <c r="BK204">
        <f>VLOOKUP($B204,'MEDIUM VARIANT'!$C$18:$AE$290,29,FALSE)</f>
        <v>229.92599999999999</v>
      </c>
      <c r="BL204">
        <f>VLOOKUP($B204,'MEDIUM VARIANT'!$C$18:$AE$290,29,FALSE)</f>
        <v>229.92599999999999</v>
      </c>
      <c r="BM204">
        <f>VLOOKUP($B204,'MEDIUM VARIANT'!$C$18:$AE$290,29,FALSE)</f>
        <v>229.92599999999999</v>
      </c>
      <c r="BN204">
        <f>VLOOKUP($B204,'MEDIUM VARIANT'!$C$18:$AE$290,29,FALSE)</f>
        <v>229.92599999999999</v>
      </c>
      <c r="BO204">
        <f>VLOOKUP($B204,'MEDIUM VARIANT'!$C$18:$AE$290,29,FALSE)</f>
        <v>229.92599999999999</v>
      </c>
      <c r="BP204">
        <f>VLOOKUP($B204,'MEDIUM VARIANT'!$C$18:$AE$290,29,FALSE)</f>
        <v>229.92599999999999</v>
      </c>
      <c r="BQ204">
        <f>VLOOKUP($B204,'MEDIUM VARIANT'!$C$18:$AE$290,29,FALSE)</f>
        <v>229.92599999999999</v>
      </c>
      <c r="BR204">
        <f>VLOOKUP($B204,'MEDIUM VARIANT'!$C$18:$AE$290,29,FALSE)</f>
        <v>229.92599999999999</v>
      </c>
      <c r="BS204">
        <f>VLOOKUP($B204,'MEDIUM VARIANT'!$C$18:$AE$290,29,FALSE)</f>
        <v>229.92599999999999</v>
      </c>
      <c r="BT204">
        <f>VLOOKUP($B204,'MEDIUM VARIANT'!$C$18:$AE$290,29,FALSE)</f>
        <v>229.92599999999999</v>
      </c>
      <c r="BU204">
        <f>VLOOKUP($B204,'MEDIUM VARIANT'!$C$18:$AE$290,29,FALSE)</f>
        <v>229.92599999999999</v>
      </c>
    </row>
    <row r="205" spans="1:73" ht="11.4" hidden="1" x14ac:dyDescent="0.2">
      <c r="A205" t="str">
        <f>VLOOKUP(B205,Codes_ISO!A$2:C$270,3,FALSE)</f>
        <v/>
      </c>
      <c r="B205" s="3" t="s">
        <v>234</v>
      </c>
      <c r="C205" s="22">
        <f>VLOOKUP($B205,ESTIMATES!$C$18:$BS$290,34,FALSE)</f>
        <v>21.361000000000001</v>
      </c>
      <c r="D205" s="22">
        <f>VLOOKUP($B205,ESTIMATES!$C$18:$BS$290,35,FALSE)</f>
        <v>21.666</v>
      </c>
      <c r="E205" s="22">
        <f>VLOOKUP($B205,ESTIMATES!$C$18:$BS$290,36,FALSE)</f>
        <v>21.943000000000001</v>
      </c>
      <c r="F205" s="22">
        <f>VLOOKUP($B205,ESTIMATES!$C$18:$BS$290,37,FALSE)</f>
        <v>22.21</v>
      </c>
      <c r="G205" s="22">
        <f>VLOOKUP($B205,ESTIMATES!$C$18:$BS$290,38,FALSE)</f>
        <v>22.454999999999998</v>
      </c>
      <c r="H205" s="22">
        <f>VLOOKUP($B205,ESTIMATES!$C$18:$BS$290,39,FALSE)</f>
        <v>22.707999999999998</v>
      </c>
      <c r="I205" s="22">
        <f>VLOOKUP($B205,ESTIMATES!$C$18:$BS$290,40,FALSE)</f>
        <v>22.960999999999999</v>
      </c>
      <c r="J205" s="22">
        <f>VLOOKUP($B205,ESTIMATES!$C$18:$BS$290,41,FALSE)</f>
        <v>23.21</v>
      </c>
      <c r="K205" s="22">
        <f>VLOOKUP($B205,ESTIMATES!$C$18:$BS$290,42,FALSE)</f>
        <v>23.466000000000001</v>
      </c>
      <c r="L205" s="22">
        <f>VLOOKUP($B205,ESTIMATES!$C$18:$BS$290,43,FALSE)</f>
        <v>23.74</v>
      </c>
      <c r="M205" s="22">
        <f>VLOOKUP($B205,ESTIMATES!$C$18:$BS$290,44,FALSE)</f>
        <v>24.042999999999999</v>
      </c>
      <c r="N205" s="22">
        <f>VLOOKUP($B205,ESTIMATES!$C$18:$BS$290,45,FALSE)</f>
        <v>24.385999999999999</v>
      </c>
      <c r="O205" s="22">
        <f>VLOOKUP($B205,ESTIMATES!$C$18:$BS$290,46,FALSE)</f>
        <v>24.748999999999999</v>
      </c>
      <c r="P205" s="22">
        <f>VLOOKUP($B205,ESTIMATES!$C$18:$BS$290,47,FALSE)</f>
        <v>25.140999999999998</v>
      </c>
      <c r="Q205" s="22">
        <f>VLOOKUP($B205,ESTIMATES!$C$18:$BS$290,48,FALSE)</f>
        <v>25.515999999999998</v>
      </c>
      <c r="R205" s="22">
        <f>VLOOKUP($B205,ESTIMATES!$C$18:$BS$290,49,FALSE)</f>
        <v>25.876999999999999</v>
      </c>
      <c r="S205" s="22">
        <f>VLOOKUP($B205,ESTIMATES!$C$18:$BS$290,50,FALSE)</f>
        <v>26.209</v>
      </c>
      <c r="T205" s="22">
        <f>VLOOKUP($B205,ESTIMATES!$C$18:$BS$290,51,FALSE)</f>
        <v>26.507999999999999</v>
      </c>
      <c r="U205" s="22">
        <f>VLOOKUP($B205,ESTIMATES!$C$18:$BS$290,52,FALSE)</f>
        <v>26.798999999999999</v>
      </c>
      <c r="V205" s="22">
        <f>VLOOKUP($B205,ESTIMATES!$C$18:$BS$290,53,FALSE)</f>
        <v>27.096</v>
      </c>
      <c r="W205" s="22">
        <f>VLOOKUP($B205,ESTIMATES!$C$18:$BS$290,54,FALSE)</f>
        <v>27.417999999999999</v>
      </c>
      <c r="X205" s="22">
        <f>VLOOKUP($B205,ESTIMATES!$C$18:$BS$290,55,FALSE)</f>
        <v>27.762</v>
      </c>
      <c r="Y205" s="22">
        <f>VLOOKUP($B205,ESTIMATES!$C$18:$BS$290,56,FALSE)</f>
        <v>28.120999999999999</v>
      </c>
      <c r="Z205" s="22">
        <f>VLOOKUP($B205,ESTIMATES!$C$18:$BS$290,57,FALSE)</f>
        <v>28.494</v>
      </c>
      <c r="AA205" s="22">
        <f>VLOOKUP($B205,ESTIMATES!$C$18:$BS$290,58,FALSE)</f>
        <v>28.866</v>
      </c>
      <c r="AB205" s="22">
        <f>VLOOKUP($B205,ESTIMATES!$C$18:$BS$290,59,FALSE)</f>
        <v>29.24</v>
      </c>
      <c r="AC205" s="22">
        <f>VLOOKUP($B205,ESTIMATES!$C$18:$BS$290,60,FALSE)</f>
        <v>29.614000000000001</v>
      </c>
      <c r="AD205" s="22">
        <f>VLOOKUP($B205,ESTIMATES!$C$18:$BS$290,61,FALSE)</f>
        <v>29.977</v>
      </c>
      <c r="AE205" s="22">
        <f>VLOOKUP($B205,ESTIMATES!$C$18:$BS$290,62,FALSE)</f>
        <v>30.350999999999999</v>
      </c>
      <c r="AF205" s="22">
        <f>VLOOKUP($B205,ESTIMATES!$C$18:$BS$290,63,FALSE)</f>
        <v>30.722999999999999</v>
      </c>
      <c r="AG205" s="22">
        <f>VLOOKUP($B205,ESTIMATES!$C$18:$BS$290,64,FALSE)</f>
        <v>31.11</v>
      </c>
      <c r="AH205" s="22">
        <f>VLOOKUP($B205,ESTIMATES!$C$18:$BS$290,65,FALSE)</f>
        <v>31.504000000000001</v>
      </c>
      <c r="AI205" s="22">
        <f>VLOOKUP($B205,ESTIMATES!$C$18:$BS$290,66,FALSE)</f>
        <v>31.914000000000001</v>
      </c>
      <c r="AJ205" s="22">
        <f>VLOOKUP($B205,ESTIMATES!$C$18:$BS$290,67,FALSE)</f>
        <v>32.302999999999997</v>
      </c>
      <c r="AK205" s="22">
        <f>VLOOKUP($B205,ESTIMATES!$C$18:$BS$290,68,FALSE)</f>
        <v>32.656999999999996</v>
      </c>
      <c r="AL205" s="22">
        <f>VLOOKUP($B205,ESTIMATES!$C$18:$BS$290,69,FALSE)</f>
        <v>32.96</v>
      </c>
      <c r="AM205">
        <f>VLOOKUP($B205,'MEDIUM VARIANT'!$C$18:$AE$290,5,FALSE)</f>
        <v>33.203000000000003</v>
      </c>
      <c r="AN205">
        <f>VLOOKUP($B205,'MEDIUM VARIANT'!$C$18:$AE$290,6,FALSE)</f>
        <v>33.4</v>
      </c>
      <c r="AO205">
        <f>VLOOKUP($B205,'MEDIUM VARIANT'!$C$18:$AE$290,7,FALSE)</f>
        <v>33.557000000000002</v>
      </c>
      <c r="AP205">
        <f>VLOOKUP($B205,'MEDIUM VARIANT'!$C$18:$AE$290,8,FALSE)</f>
        <v>33.683</v>
      </c>
      <c r="AQ205">
        <f>VLOOKUP($B205,'MEDIUM VARIANT'!$C$18:$AE$290,9,FALSE)</f>
        <v>33.808999999999997</v>
      </c>
      <c r="AR205">
        <f>VLOOKUP($B205,'MEDIUM VARIANT'!$C$18:$AE$290,10,FALSE)</f>
        <v>33.923999999999999</v>
      </c>
      <c r="AS205">
        <f>VLOOKUP($B205,'MEDIUM VARIANT'!$C$18:$AE$290,11,FALSE)</f>
        <v>34.036999999999999</v>
      </c>
      <c r="AT205">
        <f>VLOOKUP($B205,'MEDIUM VARIANT'!$C$18:$AE$290,12,FALSE)</f>
        <v>34.137999999999998</v>
      </c>
      <c r="AU205">
        <f>VLOOKUP($B205,'MEDIUM VARIANT'!$C$18:$AE$290,13,FALSE)</f>
        <v>34.238</v>
      </c>
      <c r="AV205">
        <f>VLOOKUP($B205,'MEDIUM VARIANT'!$C$18:$AE$290,14,FALSE)</f>
        <v>34.326999999999998</v>
      </c>
      <c r="AW205">
        <f>VLOOKUP($B205,'MEDIUM VARIANT'!$C$18:$AE$290,15,FALSE)</f>
        <v>34.409999999999997</v>
      </c>
      <c r="AX205">
        <f>VLOOKUP($B205,'MEDIUM VARIANT'!$C$18:$AE$290,16,FALSE)</f>
        <v>34.493000000000002</v>
      </c>
      <c r="AY205">
        <f>VLOOKUP($B205,'MEDIUM VARIANT'!$C$18:$AE$290,17,FALSE)</f>
        <v>34.567999999999998</v>
      </c>
      <c r="AZ205">
        <f>VLOOKUP($B205,'MEDIUM VARIANT'!$C$18:$AE$290,18,FALSE)</f>
        <v>34.631999999999998</v>
      </c>
      <c r="BA205">
        <f>VLOOKUP($B205,'MEDIUM VARIANT'!$C$18:$AE$290,19,FALSE)</f>
        <v>34.688000000000002</v>
      </c>
      <c r="BB205">
        <f>VLOOKUP($B205,'MEDIUM VARIANT'!$C$18:$AE$290,20,FALSE)</f>
        <v>34.75</v>
      </c>
      <c r="BC205">
        <f>VLOOKUP($B205,'MEDIUM VARIANT'!$C$18:$AE$290,21,FALSE)</f>
        <v>34.799999999999997</v>
      </c>
      <c r="BD205">
        <f>VLOOKUP($B205,'MEDIUM VARIANT'!$C$18:$AE$290,22,FALSE)</f>
        <v>34.838000000000001</v>
      </c>
      <c r="BE205">
        <f>VLOOKUP($B205,'MEDIUM VARIANT'!$C$18:$AE$290,23,FALSE)</f>
        <v>34.869999999999997</v>
      </c>
      <c r="BF205">
        <f>VLOOKUP($B205,'MEDIUM VARIANT'!$C$18:$AE$290,24,FALSE)</f>
        <v>34.902000000000001</v>
      </c>
      <c r="BG205">
        <f>VLOOKUP($B205,'MEDIUM VARIANT'!$C$18:$AE$290,25,FALSE)</f>
        <v>34.927</v>
      </c>
      <c r="BH205">
        <f>VLOOKUP($B205,'MEDIUM VARIANT'!$C$18:$AE$290,26,FALSE)</f>
        <v>34.945</v>
      </c>
      <c r="BI205">
        <f>VLOOKUP($B205,'MEDIUM VARIANT'!$C$18:$AE$290,27,FALSE)</f>
        <v>34.959000000000003</v>
      </c>
      <c r="BJ205">
        <f>VLOOKUP($B205,'MEDIUM VARIANT'!$C$18:$AE$290,28,FALSE)</f>
        <v>34.968000000000004</v>
      </c>
      <c r="BK205">
        <f>VLOOKUP($B205,'MEDIUM VARIANT'!$C$18:$AE$290,29,FALSE)</f>
        <v>34.965000000000003</v>
      </c>
      <c r="BL205">
        <f>VLOOKUP($B205,'MEDIUM VARIANT'!$C$18:$AE$290,29,FALSE)</f>
        <v>34.965000000000003</v>
      </c>
      <c r="BM205">
        <f>VLOOKUP($B205,'MEDIUM VARIANT'!$C$18:$AE$290,29,FALSE)</f>
        <v>34.965000000000003</v>
      </c>
      <c r="BN205">
        <f>VLOOKUP($B205,'MEDIUM VARIANT'!$C$18:$AE$290,29,FALSE)</f>
        <v>34.965000000000003</v>
      </c>
      <c r="BO205">
        <f>VLOOKUP($B205,'MEDIUM VARIANT'!$C$18:$AE$290,29,FALSE)</f>
        <v>34.965000000000003</v>
      </c>
      <c r="BP205">
        <f>VLOOKUP($B205,'MEDIUM VARIANT'!$C$18:$AE$290,29,FALSE)</f>
        <v>34.965000000000003</v>
      </c>
      <c r="BQ205">
        <f>VLOOKUP($B205,'MEDIUM VARIANT'!$C$18:$AE$290,29,FALSE)</f>
        <v>34.965000000000003</v>
      </c>
      <c r="BR205">
        <f>VLOOKUP($B205,'MEDIUM VARIANT'!$C$18:$AE$290,29,FALSE)</f>
        <v>34.965000000000003</v>
      </c>
      <c r="BS205">
        <f>VLOOKUP($B205,'MEDIUM VARIANT'!$C$18:$AE$290,29,FALSE)</f>
        <v>34.965000000000003</v>
      </c>
      <c r="BT205">
        <f>VLOOKUP($B205,'MEDIUM VARIANT'!$C$18:$AE$290,29,FALSE)</f>
        <v>34.965000000000003</v>
      </c>
      <c r="BU205">
        <f>VLOOKUP($B205,'MEDIUM VARIANT'!$C$18:$AE$290,29,FALSE)</f>
        <v>34.965000000000003</v>
      </c>
    </row>
    <row r="206" spans="1:73" ht="11.4" x14ac:dyDescent="0.2">
      <c r="A206" t="str">
        <f>VLOOKUP(B206,Codes_ISO!A$2:C$270,3,FALSE)</f>
        <v>ST</v>
      </c>
      <c r="B206" s="3" t="s">
        <v>107</v>
      </c>
      <c r="C206" s="22">
        <f>VLOOKUP($B206,ESTIMATES!$C$18:$BS$290,34,FALSE)</f>
        <v>94.948999999999998</v>
      </c>
      <c r="D206" s="22">
        <f>VLOOKUP($B206,ESTIMATES!$C$18:$BS$290,35,FALSE)</f>
        <v>96.95</v>
      </c>
      <c r="E206" s="22">
        <f>VLOOKUP($B206,ESTIMATES!$C$18:$BS$290,36,FALSE)</f>
        <v>98.706000000000003</v>
      </c>
      <c r="F206" s="22">
        <f>VLOOKUP($B206,ESTIMATES!$C$18:$BS$290,37,FALSE)</f>
        <v>100.318</v>
      </c>
      <c r="G206" s="22">
        <f>VLOOKUP($B206,ESTIMATES!$C$18:$BS$290,38,FALSE)</f>
        <v>101.91500000000001</v>
      </c>
      <c r="H206" s="22">
        <f>VLOOKUP($B206,ESTIMATES!$C$18:$BS$290,39,FALSE)</f>
        <v>103.634</v>
      </c>
      <c r="I206" s="22">
        <f>VLOOKUP($B206,ESTIMATES!$C$18:$BS$290,40,FALSE)</f>
        <v>105.474</v>
      </c>
      <c r="J206" s="22">
        <f>VLOOKUP($B206,ESTIMATES!$C$18:$BS$290,41,FALSE)</f>
        <v>107.41500000000001</v>
      </c>
      <c r="K206" s="22">
        <f>VLOOKUP($B206,ESTIMATES!$C$18:$BS$290,42,FALSE)</f>
        <v>109.47</v>
      </c>
      <c r="L206" s="22">
        <f>VLOOKUP($B206,ESTIMATES!$C$18:$BS$290,43,FALSE)</f>
        <v>111.627</v>
      </c>
      <c r="M206" s="22">
        <f>VLOOKUP($B206,ESTIMATES!$C$18:$BS$290,44,FALSE)</f>
        <v>113.893</v>
      </c>
      <c r="N206" s="22">
        <f>VLOOKUP($B206,ESTIMATES!$C$18:$BS$290,45,FALSE)</f>
        <v>116.294</v>
      </c>
      <c r="O206" s="22">
        <f>VLOOKUP($B206,ESTIMATES!$C$18:$BS$290,46,FALSE)</f>
        <v>118.816</v>
      </c>
      <c r="P206" s="22">
        <f>VLOOKUP($B206,ESTIMATES!$C$18:$BS$290,47,FALSE)</f>
        <v>121.407</v>
      </c>
      <c r="Q206" s="22">
        <f>VLOOKUP($B206,ESTIMATES!$C$18:$BS$290,48,FALSE)</f>
        <v>123.973</v>
      </c>
      <c r="R206" s="22">
        <f>VLOOKUP($B206,ESTIMATES!$C$18:$BS$290,49,FALSE)</f>
        <v>126.45399999999999</v>
      </c>
      <c r="S206" s="22">
        <f>VLOOKUP($B206,ESTIMATES!$C$18:$BS$290,50,FALSE)</f>
        <v>128.821</v>
      </c>
      <c r="T206" s="22">
        <f>VLOOKUP($B206,ESTIMATES!$C$18:$BS$290,51,FALSE)</f>
        <v>131.107</v>
      </c>
      <c r="U206" s="22">
        <f>VLOOKUP($B206,ESTIMATES!$C$18:$BS$290,52,FALSE)</f>
        <v>133.41800000000001</v>
      </c>
      <c r="V206" s="22">
        <f>VLOOKUP($B206,ESTIMATES!$C$18:$BS$290,53,FALSE)</f>
        <v>135.886</v>
      </c>
      <c r="W206" s="22">
        <f>VLOOKUP($B206,ESTIMATES!$C$18:$BS$290,54,FALSE)</f>
        <v>138.60599999999999</v>
      </c>
      <c r="X206" s="22">
        <f>VLOOKUP($B206,ESTIMATES!$C$18:$BS$290,55,FALSE)</f>
        <v>141.62200000000001</v>
      </c>
      <c r="Y206" s="22">
        <f>VLOOKUP($B206,ESTIMATES!$C$18:$BS$290,56,FALSE)</f>
        <v>144.88900000000001</v>
      </c>
      <c r="Z206" s="22">
        <f>VLOOKUP($B206,ESTIMATES!$C$18:$BS$290,57,FALSE)</f>
        <v>148.37200000000001</v>
      </c>
      <c r="AA206" s="22">
        <f>VLOOKUP($B206,ESTIMATES!$C$18:$BS$290,58,FALSE)</f>
        <v>151.96899999999999</v>
      </c>
      <c r="AB206" s="22">
        <f>VLOOKUP($B206,ESTIMATES!$C$18:$BS$290,59,FALSE)</f>
        <v>155.63</v>
      </c>
      <c r="AC206" s="22">
        <f>VLOOKUP($B206,ESTIMATES!$C$18:$BS$290,60,FALSE)</f>
        <v>159.328</v>
      </c>
      <c r="AD206" s="22">
        <f>VLOOKUP($B206,ESTIMATES!$C$18:$BS$290,61,FALSE)</f>
        <v>163.101</v>
      </c>
      <c r="AE206" s="22">
        <f>VLOOKUP($B206,ESTIMATES!$C$18:$BS$290,62,FALSE)</f>
        <v>166.91300000000001</v>
      </c>
      <c r="AF206" s="22">
        <f>VLOOKUP($B206,ESTIMATES!$C$18:$BS$290,63,FALSE)</f>
        <v>170.81299999999999</v>
      </c>
      <c r="AG206" s="22">
        <f>VLOOKUP($B206,ESTIMATES!$C$18:$BS$290,64,FALSE)</f>
        <v>174.77600000000001</v>
      </c>
      <c r="AH206" s="22">
        <f>VLOOKUP($B206,ESTIMATES!$C$18:$BS$290,65,FALSE)</f>
        <v>178.8</v>
      </c>
      <c r="AI206" s="22">
        <f>VLOOKUP($B206,ESTIMATES!$C$18:$BS$290,66,FALSE)</f>
        <v>182.88900000000001</v>
      </c>
      <c r="AJ206" s="22">
        <f>VLOOKUP($B206,ESTIMATES!$C$18:$BS$290,67,FALSE)</f>
        <v>187.04499999999999</v>
      </c>
      <c r="AK206" s="22">
        <f>VLOOKUP($B206,ESTIMATES!$C$18:$BS$290,68,FALSE)</f>
        <v>191.26599999999999</v>
      </c>
      <c r="AL206" s="22">
        <f>VLOOKUP($B206,ESTIMATES!$C$18:$BS$290,69,FALSE)</f>
        <v>195.553</v>
      </c>
      <c r="AM206">
        <f>VLOOKUP($B206,'MEDIUM VARIANT'!$C$18:$AE$290,5,FALSE)</f>
        <v>199.91</v>
      </c>
      <c r="AN206">
        <f>VLOOKUP($B206,'MEDIUM VARIANT'!$C$18:$AE$290,6,FALSE)</f>
        <v>204.327</v>
      </c>
      <c r="AO206">
        <f>VLOOKUP($B206,'MEDIUM VARIANT'!$C$18:$AE$290,7,FALSE)</f>
        <v>208.81800000000001</v>
      </c>
      <c r="AP206">
        <f>VLOOKUP($B206,'MEDIUM VARIANT'!$C$18:$AE$290,8,FALSE)</f>
        <v>213.37899999999999</v>
      </c>
      <c r="AQ206">
        <f>VLOOKUP($B206,'MEDIUM VARIANT'!$C$18:$AE$290,9,FALSE)</f>
        <v>218.011</v>
      </c>
      <c r="AR206">
        <f>VLOOKUP($B206,'MEDIUM VARIANT'!$C$18:$AE$290,10,FALSE)</f>
        <v>222.71799999999999</v>
      </c>
      <c r="AS206">
        <f>VLOOKUP($B206,'MEDIUM VARIANT'!$C$18:$AE$290,11,FALSE)</f>
        <v>227.489</v>
      </c>
      <c r="AT206">
        <f>VLOOKUP($B206,'MEDIUM VARIANT'!$C$18:$AE$290,12,FALSE)</f>
        <v>232.34200000000001</v>
      </c>
      <c r="AU206">
        <f>VLOOKUP($B206,'MEDIUM VARIANT'!$C$18:$AE$290,13,FALSE)</f>
        <v>237.26599999999999</v>
      </c>
      <c r="AV206">
        <f>VLOOKUP($B206,'MEDIUM VARIANT'!$C$18:$AE$290,14,FALSE)</f>
        <v>242.28200000000001</v>
      </c>
      <c r="AW206">
        <f>VLOOKUP($B206,'MEDIUM VARIANT'!$C$18:$AE$290,15,FALSE)</f>
        <v>247.375</v>
      </c>
      <c r="AX206">
        <f>VLOOKUP($B206,'MEDIUM VARIANT'!$C$18:$AE$290,16,FALSE)</f>
        <v>252.55099999999999</v>
      </c>
      <c r="AY206">
        <f>VLOOKUP($B206,'MEDIUM VARIANT'!$C$18:$AE$290,17,FALSE)</f>
        <v>257.80200000000002</v>
      </c>
      <c r="AZ206">
        <f>VLOOKUP($B206,'MEDIUM VARIANT'!$C$18:$AE$290,18,FALSE)</f>
        <v>263.10700000000003</v>
      </c>
      <c r="BA206">
        <f>VLOOKUP($B206,'MEDIUM VARIANT'!$C$18:$AE$290,19,FALSE)</f>
        <v>268.471</v>
      </c>
      <c r="BB206">
        <f>VLOOKUP($B206,'MEDIUM VARIANT'!$C$18:$AE$290,20,FALSE)</f>
        <v>273.87200000000001</v>
      </c>
      <c r="BC206">
        <f>VLOOKUP($B206,'MEDIUM VARIANT'!$C$18:$AE$290,21,FALSE)</f>
        <v>279.31700000000001</v>
      </c>
      <c r="BD206">
        <f>VLOOKUP($B206,'MEDIUM VARIANT'!$C$18:$AE$290,22,FALSE)</f>
        <v>284.80399999999997</v>
      </c>
      <c r="BE206">
        <f>VLOOKUP($B206,'MEDIUM VARIANT'!$C$18:$AE$290,23,FALSE)</f>
        <v>290.32100000000003</v>
      </c>
      <c r="BF206">
        <f>VLOOKUP($B206,'MEDIUM VARIANT'!$C$18:$AE$290,24,FALSE)</f>
        <v>295.86399999999998</v>
      </c>
      <c r="BG206">
        <f>VLOOKUP($B206,'MEDIUM VARIANT'!$C$18:$AE$290,25,FALSE)</f>
        <v>301.42399999999998</v>
      </c>
      <c r="BH206">
        <f>VLOOKUP($B206,'MEDIUM VARIANT'!$C$18:$AE$290,26,FALSE)</f>
        <v>307</v>
      </c>
      <c r="BI206">
        <f>VLOOKUP($B206,'MEDIUM VARIANT'!$C$18:$AE$290,27,FALSE)</f>
        <v>312.59699999999998</v>
      </c>
      <c r="BJ206">
        <f>VLOOKUP($B206,'MEDIUM VARIANT'!$C$18:$AE$290,28,FALSE)</f>
        <v>318.20100000000002</v>
      </c>
      <c r="BK206">
        <f>VLOOKUP($B206,'MEDIUM VARIANT'!$C$18:$AE$290,29,FALSE)</f>
        <v>323.81400000000002</v>
      </c>
      <c r="BL206">
        <f>VLOOKUP($B206,'MEDIUM VARIANT'!$C$18:$AE$290,29,FALSE)</f>
        <v>323.81400000000002</v>
      </c>
      <c r="BM206">
        <f>VLOOKUP($B206,'MEDIUM VARIANT'!$C$18:$AE$290,29,FALSE)</f>
        <v>323.81400000000002</v>
      </c>
      <c r="BN206">
        <f>VLOOKUP($B206,'MEDIUM VARIANT'!$C$18:$AE$290,29,FALSE)</f>
        <v>323.81400000000002</v>
      </c>
      <c r="BO206">
        <f>VLOOKUP($B206,'MEDIUM VARIANT'!$C$18:$AE$290,29,FALSE)</f>
        <v>323.81400000000002</v>
      </c>
      <c r="BP206">
        <f>VLOOKUP($B206,'MEDIUM VARIANT'!$C$18:$AE$290,29,FALSE)</f>
        <v>323.81400000000002</v>
      </c>
      <c r="BQ206">
        <f>VLOOKUP($B206,'MEDIUM VARIANT'!$C$18:$AE$290,29,FALSE)</f>
        <v>323.81400000000002</v>
      </c>
      <c r="BR206">
        <f>VLOOKUP($B206,'MEDIUM VARIANT'!$C$18:$AE$290,29,FALSE)</f>
        <v>323.81400000000002</v>
      </c>
      <c r="BS206">
        <f>VLOOKUP($B206,'MEDIUM VARIANT'!$C$18:$AE$290,29,FALSE)</f>
        <v>323.81400000000002</v>
      </c>
      <c r="BT206">
        <f>VLOOKUP($B206,'MEDIUM VARIANT'!$C$18:$AE$290,29,FALSE)</f>
        <v>323.81400000000002</v>
      </c>
      <c r="BU206">
        <f>VLOOKUP($B206,'MEDIUM VARIANT'!$C$18:$AE$290,29,FALSE)</f>
        <v>323.81400000000002</v>
      </c>
    </row>
    <row r="207" spans="1:73" ht="11.4" x14ac:dyDescent="0.2">
      <c r="A207" t="str">
        <f>VLOOKUP(B207,Codes_ISO!A$2:C$270,3,FALSE)</f>
        <v>SA</v>
      </c>
      <c r="B207" s="3" t="s">
        <v>191</v>
      </c>
      <c r="C207" s="22">
        <f>VLOOKUP($B207,ESTIMATES!$C$18:$BS$290,34,FALSE)</f>
        <v>9740.5990000000002</v>
      </c>
      <c r="D207" s="22">
        <f>VLOOKUP($B207,ESTIMATES!$C$18:$BS$290,35,FALSE)</f>
        <v>10366.661</v>
      </c>
      <c r="E207" s="22">
        <f>VLOOKUP($B207,ESTIMATES!$C$18:$BS$290,36,FALSE)</f>
        <v>11048.08</v>
      </c>
      <c r="F207" s="22">
        <f>VLOOKUP($B207,ESTIMATES!$C$18:$BS$290,37,FALSE)</f>
        <v>11763.837</v>
      </c>
      <c r="G207" s="22">
        <f>VLOOKUP($B207,ESTIMATES!$C$18:$BS$290,38,FALSE)</f>
        <v>12484.967000000001</v>
      </c>
      <c r="H207" s="22">
        <f>VLOOKUP($B207,ESTIMATES!$C$18:$BS$290,39,FALSE)</f>
        <v>13189.115</v>
      </c>
      <c r="I207" s="22">
        <f>VLOOKUP($B207,ESTIMATES!$C$18:$BS$290,40,FALSE)</f>
        <v>13869.012000000001</v>
      </c>
      <c r="J207" s="22">
        <f>VLOOKUP($B207,ESTIMATES!$C$18:$BS$290,41,FALSE)</f>
        <v>14525.66</v>
      </c>
      <c r="K207" s="22">
        <f>VLOOKUP($B207,ESTIMATES!$C$18:$BS$290,42,FALSE)</f>
        <v>15155.223</v>
      </c>
      <c r="L207" s="22">
        <f>VLOOKUP($B207,ESTIMATES!$C$18:$BS$290,43,FALSE)</f>
        <v>15755.944</v>
      </c>
      <c r="M207" s="22">
        <f>VLOOKUP($B207,ESTIMATES!$C$18:$BS$290,44,FALSE)</f>
        <v>16326.815000000001</v>
      </c>
      <c r="N207" s="22">
        <f>VLOOKUP($B207,ESTIMATES!$C$18:$BS$290,45,FALSE)</f>
        <v>16867.829000000002</v>
      </c>
      <c r="O207" s="22">
        <f>VLOOKUP($B207,ESTIMATES!$C$18:$BS$290,46,FALSE)</f>
        <v>17378.832999999999</v>
      </c>
      <c r="P207" s="22">
        <f>VLOOKUP($B207,ESTIMATES!$C$18:$BS$290,47,FALSE)</f>
        <v>17859.75</v>
      </c>
      <c r="Q207" s="22">
        <f>VLOOKUP($B207,ESTIMATES!$C$18:$BS$290,48,FALSE)</f>
        <v>18311.09</v>
      </c>
      <c r="R207" s="22">
        <f>VLOOKUP($B207,ESTIMATES!$C$18:$BS$290,49,FALSE)</f>
        <v>18735.841</v>
      </c>
      <c r="S207" s="22">
        <f>VLOOKUP($B207,ESTIMATES!$C$18:$BS$290,50,FALSE)</f>
        <v>19131.578000000001</v>
      </c>
      <c r="T207" s="22">
        <f>VLOOKUP($B207,ESTIMATES!$C$18:$BS$290,51,FALSE)</f>
        <v>19505.576000000001</v>
      </c>
      <c r="U207" s="22">
        <f>VLOOKUP($B207,ESTIMATES!$C$18:$BS$290,52,FALSE)</f>
        <v>19882.457999999999</v>
      </c>
      <c r="V207" s="22">
        <f>VLOOKUP($B207,ESTIMATES!$C$18:$BS$290,53,FALSE)</f>
        <v>20294.405999999999</v>
      </c>
      <c r="W207" s="22">
        <f>VLOOKUP($B207,ESTIMATES!$C$18:$BS$290,54,FALSE)</f>
        <v>20764.312000000002</v>
      </c>
      <c r="X207" s="22">
        <f>VLOOKUP($B207,ESTIMATES!$C$18:$BS$290,55,FALSE)</f>
        <v>21303.592000000001</v>
      </c>
      <c r="Y207" s="22">
        <f>VLOOKUP($B207,ESTIMATES!$C$18:$BS$290,56,FALSE)</f>
        <v>21906.308000000001</v>
      </c>
      <c r="Z207" s="22">
        <f>VLOOKUP($B207,ESTIMATES!$C$18:$BS$290,57,FALSE)</f>
        <v>22556.424999999999</v>
      </c>
      <c r="AA207" s="22">
        <f>VLOOKUP($B207,ESTIMATES!$C$18:$BS$290,58,FALSE)</f>
        <v>23228.89</v>
      </c>
      <c r="AB207" s="22">
        <f>VLOOKUP($B207,ESTIMATES!$C$18:$BS$290,59,FALSE)</f>
        <v>23905.653999999999</v>
      </c>
      <c r="AC207" s="22">
        <f>VLOOKUP($B207,ESTIMATES!$C$18:$BS$290,60,FALSE)</f>
        <v>24578.300999999999</v>
      </c>
      <c r="AD207" s="22">
        <f>VLOOKUP($B207,ESTIMATES!$C$18:$BS$290,61,FALSE)</f>
        <v>25252.569</v>
      </c>
      <c r="AE207" s="22">
        <f>VLOOKUP($B207,ESTIMATES!$C$18:$BS$290,62,FALSE)</f>
        <v>25940.77</v>
      </c>
      <c r="AF207" s="22">
        <f>VLOOKUP($B207,ESTIMATES!$C$18:$BS$290,63,FALSE)</f>
        <v>26661.491999999998</v>
      </c>
      <c r="AG207" s="22">
        <f>VLOOKUP($B207,ESTIMATES!$C$18:$BS$290,64,FALSE)</f>
        <v>27425.675999999999</v>
      </c>
      <c r="AH207" s="22">
        <f>VLOOKUP($B207,ESTIMATES!$C$18:$BS$290,65,FALSE)</f>
        <v>28238.02</v>
      </c>
      <c r="AI207" s="22">
        <f>VLOOKUP($B207,ESTIMATES!$C$18:$BS$290,66,FALSE)</f>
        <v>29086.357</v>
      </c>
      <c r="AJ207" s="22">
        <f>VLOOKUP($B207,ESTIMATES!$C$18:$BS$290,67,FALSE)</f>
        <v>29944.475999999999</v>
      </c>
      <c r="AK207" s="22">
        <f>VLOOKUP($B207,ESTIMATES!$C$18:$BS$290,68,FALSE)</f>
        <v>30776.722000000002</v>
      </c>
      <c r="AL207" s="22">
        <f>VLOOKUP($B207,ESTIMATES!$C$18:$BS$290,69,FALSE)</f>
        <v>31557.144</v>
      </c>
      <c r="AM207">
        <f>VLOOKUP($B207,'MEDIUM VARIANT'!$C$18:$AE$290,5,FALSE)</f>
        <v>32275.687000000002</v>
      </c>
      <c r="AN207">
        <f>VLOOKUP($B207,'MEDIUM VARIANT'!$C$18:$AE$290,6,FALSE)</f>
        <v>32938.213000000003</v>
      </c>
      <c r="AO207">
        <f>VLOOKUP($B207,'MEDIUM VARIANT'!$C$18:$AE$290,7,FALSE)</f>
        <v>33554.343000000001</v>
      </c>
      <c r="AP207">
        <f>VLOOKUP($B207,'MEDIUM VARIANT'!$C$18:$AE$290,8,FALSE)</f>
        <v>34140.661999999997</v>
      </c>
      <c r="AQ207">
        <f>VLOOKUP($B207,'MEDIUM VARIANT'!$C$18:$AE$290,9,FALSE)</f>
        <v>34709.64</v>
      </c>
      <c r="AR207">
        <f>VLOOKUP($B207,'MEDIUM VARIANT'!$C$18:$AE$290,10,FALSE)</f>
        <v>35262.692000000003</v>
      </c>
      <c r="AS207">
        <f>VLOOKUP($B207,'MEDIUM VARIANT'!$C$18:$AE$290,11,FALSE)</f>
        <v>35796.03</v>
      </c>
      <c r="AT207">
        <f>VLOOKUP($B207,'MEDIUM VARIANT'!$C$18:$AE$290,12,FALSE)</f>
        <v>36311.124000000003</v>
      </c>
      <c r="AU207">
        <f>VLOOKUP($B207,'MEDIUM VARIANT'!$C$18:$AE$290,13,FALSE)</f>
        <v>36808.934999999998</v>
      </c>
      <c r="AV207">
        <f>VLOOKUP($B207,'MEDIUM VARIANT'!$C$18:$AE$290,14,FALSE)</f>
        <v>37290.305</v>
      </c>
      <c r="AW207">
        <f>VLOOKUP($B207,'MEDIUM VARIANT'!$C$18:$AE$290,15,FALSE)</f>
        <v>37756.514000000003</v>
      </c>
      <c r="AX207">
        <f>VLOOKUP($B207,'MEDIUM VARIANT'!$C$18:$AE$290,16,FALSE)</f>
        <v>38208.593000000001</v>
      </c>
      <c r="AY207">
        <f>VLOOKUP($B207,'MEDIUM VARIANT'!$C$18:$AE$290,17,FALSE)</f>
        <v>38646.705000000002</v>
      </c>
      <c r="AZ207">
        <f>VLOOKUP($B207,'MEDIUM VARIANT'!$C$18:$AE$290,18,FALSE)</f>
        <v>39070.671999999999</v>
      </c>
      <c r="BA207">
        <f>VLOOKUP($B207,'MEDIUM VARIANT'!$C$18:$AE$290,19,FALSE)</f>
        <v>39480.349000000002</v>
      </c>
      <c r="BB207">
        <f>VLOOKUP($B207,'MEDIUM VARIANT'!$C$18:$AE$290,20,FALSE)</f>
        <v>39876.559000000001</v>
      </c>
      <c r="BC207">
        <f>VLOOKUP($B207,'MEDIUM VARIANT'!$C$18:$AE$290,21,FALSE)</f>
        <v>40259.678</v>
      </c>
      <c r="BD207">
        <f>VLOOKUP($B207,'MEDIUM VARIANT'!$C$18:$AE$290,22,FALSE)</f>
        <v>40628.538</v>
      </c>
      <c r="BE207">
        <f>VLOOKUP($B207,'MEDIUM VARIANT'!$C$18:$AE$290,23,FALSE)</f>
        <v>40981.438999999998</v>
      </c>
      <c r="BF207">
        <f>VLOOKUP($B207,'MEDIUM VARIANT'!$C$18:$AE$290,24,FALSE)</f>
        <v>41317.419000000002</v>
      </c>
      <c r="BG207">
        <f>VLOOKUP($B207,'MEDIUM VARIANT'!$C$18:$AE$290,25,FALSE)</f>
        <v>41636.053</v>
      </c>
      <c r="BH207">
        <f>VLOOKUP($B207,'MEDIUM VARIANT'!$C$18:$AE$290,26,FALSE)</f>
        <v>41938.531000000003</v>
      </c>
      <c r="BI207">
        <f>VLOOKUP($B207,'MEDIUM VARIANT'!$C$18:$AE$290,27,FALSE)</f>
        <v>42227.432000000001</v>
      </c>
      <c r="BJ207">
        <f>VLOOKUP($B207,'MEDIUM VARIANT'!$C$18:$AE$290,28,FALSE)</f>
        <v>42506.254000000001</v>
      </c>
      <c r="BK207">
        <f>VLOOKUP($B207,'MEDIUM VARIANT'!$C$18:$AE$290,29,FALSE)</f>
        <v>42777.610999999997</v>
      </c>
      <c r="BL207">
        <f>VLOOKUP($B207,'MEDIUM VARIANT'!$C$18:$AE$290,29,FALSE)</f>
        <v>42777.610999999997</v>
      </c>
      <c r="BM207">
        <f>VLOOKUP($B207,'MEDIUM VARIANT'!$C$18:$AE$290,29,FALSE)</f>
        <v>42777.610999999997</v>
      </c>
      <c r="BN207">
        <f>VLOOKUP($B207,'MEDIUM VARIANT'!$C$18:$AE$290,29,FALSE)</f>
        <v>42777.610999999997</v>
      </c>
      <c r="BO207">
        <f>VLOOKUP($B207,'MEDIUM VARIANT'!$C$18:$AE$290,29,FALSE)</f>
        <v>42777.610999999997</v>
      </c>
      <c r="BP207">
        <f>VLOOKUP($B207,'MEDIUM VARIANT'!$C$18:$AE$290,29,FALSE)</f>
        <v>42777.610999999997</v>
      </c>
      <c r="BQ207">
        <f>VLOOKUP($B207,'MEDIUM VARIANT'!$C$18:$AE$290,29,FALSE)</f>
        <v>42777.610999999997</v>
      </c>
      <c r="BR207">
        <f>VLOOKUP($B207,'MEDIUM VARIANT'!$C$18:$AE$290,29,FALSE)</f>
        <v>42777.610999999997</v>
      </c>
      <c r="BS207">
        <f>VLOOKUP($B207,'MEDIUM VARIANT'!$C$18:$AE$290,29,FALSE)</f>
        <v>42777.610999999997</v>
      </c>
      <c r="BT207">
        <f>VLOOKUP($B207,'MEDIUM VARIANT'!$C$18:$AE$290,29,FALSE)</f>
        <v>42777.610999999997</v>
      </c>
      <c r="BU207">
        <f>VLOOKUP($B207,'MEDIUM VARIANT'!$C$18:$AE$290,29,FALSE)</f>
        <v>42777.610999999997</v>
      </c>
    </row>
    <row r="208" spans="1:73" ht="11.4" x14ac:dyDescent="0.2">
      <c r="A208" t="str">
        <f>VLOOKUP(B208,Codes_ISO!A$2:C$270,3,FALSE)</f>
        <v>SN</v>
      </c>
      <c r="B208" s="3" t="s">
        <v>137</v>
      </c>
      <c r="C208" s="22">
        <f>VLOOKUP($B208,ESTIMATES!$C$18:$BS$290,34,FALSE)</f>
        <v>5592.6459999999997</v>
      </c>
      <c r="D208" s="22">
        <f>VLOOKUP($B208,ESTIMATES!$C$18:$BS$290,35,FALSE)</f>
        <v>5750.3379999999997</v>
      </c>
      <c r="E208" s="22">
        <f>VLOOKUP($B208,ESTIMATES!$C$18:$BS$290,36,FALSE)</f>
        <v>5920.0590000000002</v>
      </c>
      <c r="F208" s="22">
        <f>VLOOKUP($B208,ESTIMATES!$C$18:$BS$290,37,FALSE)</f>
        <v>6100.4949999999999</v>
      </c>
      <c r="G208" s="22">
        <f>VLOOKUP($B208,ESTIMATES!$C$18:$BS$290,38,FALSE)</f>
        <v>6289.3270000000002</v>
      </c>
      <c r="H208" s="22">
        <f>VLOOKUP($B208,ESTIMATES!$C$18:$BS$290,39,FALSE)</f>
        <v>6484.7380000000003</v>
      </c>
      <c r="I208" s="22">
        <f>VLOOKUP($B208,ESTIMATES!$C$18:$BS$290,40,FALSE)</f>
        <v>6686.1589999999997</v>
      </c>
      <c r="J208" s="22">
        <f>VLOOKUP($B208,ESTIMATES!$C$18:$BS$290,41,FALSE)</f>
        <v>6893.8959999999997</v>
      </c>
      <c r="K208" s="22">
        <f>VLOOKUP($B208,ESTIMATES!$C$18:$BS$290,42,FALSE)</f>
        <v>7107.9759999999997</v>
      </c>
      <c r="L208" s="22">
        <f>VLOOKUP($B208,ESTIMATES!$C$18:$BS$290,43,FALSE)</f>
        <v>7328.6</v>
      </c>
      <c r="M208" s="22">
        <f>VLOOKUP($B208,ESTIMATES!$C$18:$BS$290,44,FALSE)</f>
        <v>7555.6170000000002</v>
      </c>
      <c r="N208" s="22">
        <f>VLOOKUP($B208,ESTIMATES!$C$18:$BS$290,45,FALSE)</f>
        <v>7789.6530000000002</v>
      </c>
      <c r="O208" s="22">
        <f>VLOOKUP($B208,ESTIMATES!$C$18:$BS$290,46,FALSE)</f>
        <v>8029.7250000000004</v>
      </c>
      <c r="P208" s="22">
        <f>VLOOKUP($B208,ESTIMATES!$C$18:$BS$290,47,FALSE)</f>
        <v>8272.17</v>
      </c>
      <c r="Q208" s="22">
        <f>VLOOKUP($B208,ESTIMATES!$C$18:$BS$290,48,FALSE)</f>
        <v>8512.1730000000007</v>
      </c>
      <c r="R208" s="22">
        <f>VLOOKUP($B208,ESTIMATES!$C$18:$BS$290,49,FALSE)</f>
        <v>8746.6059999999998</v>
      </c>
      <c r="S208" s="22">
        <f>VLOOKUP($B208,ESTIMATES!$C$18:$BS$290,50,FALSE)</f>
        <v>8974.0769999999993</v>
      </c>
      <c r="T208" s="22">
        <f>VLOOKUP($B208,ESTIMATES!$C$18:$BS$290,51,FALSE)</f>
        <v>9196.5280000000002</v>
      </c>
      <c r="U208" s="22">
        <f>VLOOKUP($B208,ESTIMATES!$C$18:$BS$290,52,FALSE)</f>
        <v>9418.393</v>
      </c>
      <c r="V208" s="22">
        <f>VLOOKUP($B208,ESTIMATES!$C$18:$BS$290,53,FALSE)</f>
        <v>9645.9570000000003</v>
      </c>
      <c r="W208" s="22">
        <f>VLOOKUP($B208,ESTIMATES!$C$18:$BS$290,54,FALSE)</f>
        <v>9884.0519999999997</v>
      </c>
      <c r="X208" s="22">
        <f>VLOOKUP($B208,ESTIMATES!$C$18:$BS$290,55,FALSE)</f>
        <v>10134.496999999999</v>
      </c>
      <c r="Y208" s="22">
        <f>VLOOKUP($B208,ESTIMATES!$C$18:$BS$290,56,FALSE)</f>
        <v>10396.861000000001</v>
      </c>
      <c r="Z208" s="22">
        <f>VLOOKUP($B208,ESTIMATES!$C$18:$BS$290,57,FALSE)</f>
        <v>10670.99</v>
      </c>
      <c r="AA208" s="22">
        <f>VLOOKUP($B208,ESTIMATES!$C$18:$BS$290,58,FALSE)</f>
        <v>10955.944</v>
      </c>
      <c r="AB208" s="22">
        <f>VLOOKUP($B208,ESTIMATES!$C$18:$BS$290,59,FALSE)</f>
        <v>11251.266</v>
      </c>
      <c r="AC208" s="22">
        <f>VLOOKUP($B208,ESTIMATES!$C$18:$BS$290,60,FALSE)</f>
        <v>11556.763000000001</v>
      </c>
      <c r="AD208" s="22">
        <f>VLOOKUP($B208,ESTIMATES!$C$18:$BS$290,61,FALSE)</f>
        <v>11873.557000000001</v>
      </c>
      <c r="AE208" s="22">
        <f>VLOOKUP($B208,ESTIMATES!$C$18:$BS$290,62,FALSE)</f>
        <v>12203.957</v>
      </c>
      <c r="AF208" s="22">
        <f>VLOOKUP($B208,ESTIMATES!$C$18:$BS$290,63,FALSE)</f>
        <v>12550.916999999999</v>
      </c>
      <c r="AG208" s="22">
        <f>VLOOKUP($B208,ESTIMATES!$C$18:$BS$290,64,FALSE)</f>
        <v>12916.228999999999</v>
      </c>
      <c r="AH208" s="22">
        <f>VLOOKUP($B208,ESTIMATES!$C$18:$BS$290,65,FALSE)</f>
        <v>13300.91</v>
      </c>
      <c r="AI208" s="22">
        <f>VLOOKUP($B208,ESTIMATES!$C$18:$BS$290,66,FALSE)</f>
        <v>13703.513000000001</v>
      </c>
      <c r="AJ208" s="22">
        <f>VLOOKUP($B208,ESTIMATES!$C$18:$BS$290,67,FALSE)</f>
        <v>14120.32</v>
      </c>
      <c r="AK208" s="22">
        <f>VLOOKUP($B208,ESTIMATES!$C$18:$BS$290,68,FALSE)</f>
        <v>14546.111000000001</v>
      </c>
      <c r="AL208" s="22">
        <f>VLOOKUP($B208,ESTIMATES!$C$18:$BS$290,69,FALSE)</f>
        <v>14976.994000000001</v>
      </c>
      <c r="AM208">
        <f>VLOOKUP($B208,'MEDIUM VARIANT'!$C$18:$AE$290,5,FALSE)</f>
        <v>15411.614</v>
      </c>
      <c r="AN208">
        <f>VLOOKUP($B208,'MEDIUM VARIANT'!$C$18:$AE$290,6,FALSE)</f>
        <v>15850.566999999999</v>
      </c>
      <c r="AO208">
        <f>VLOOKUP($B208,'MEDIUM VARIANT'!$C$18:$AE$290,7,FALSE)</f>
        <v>16294.27</v>
      </c>
      <c r="AP208">
        <f>VLOOKUP($B208,'MEDIUM VARIANT'!$C$18:$AE$290,8,FALSE)</f>
        <v>16743.859</v>
      </c>
      <c r="AQ208">
        <f>VLOOKUP($B208,'MEDIUM VARIANT'!$C$18:$AE$290,9,FALSE)</f>
        <v>17200.153999999999</v>
      </c>
      <c r="AR208">
        <f>VLOOKUP($B208,'MEDIUM VARIANT'!$C$18:$AE$290,10,FALSE)</f>
        <v>17662.986000000001</v>
      </c>
      <c r="AS208">
        <f>VLOOKUP($B208,'MEDIUM VARIANT'!$C$18:$AE$290,11,FALSE)</f>
        <v>18131.864000000001</v>
      </c>
      <c r="AT208">
        <f>VLOOKUP($B208,'MEDIUM VARIANT'!$C$18:$AE$290,12,FALSE)</f>
        <v>18606.962</v>
      </c>
      <c r="AU208">
        <f>VLOOKUP($B208,'MEDIUM VARIANT'!$C$18:$AE$290,13,FALSE)</f>
        <v>19088.521000000001</v>
      </c>
      <c r="AV208">
        <f>VLOOKUP($B208,'MEDIUM VARIANT'!$C$18:$AE$290,14,FALSE)</f>
        <v>19576.78</v>
      </c>
      <c r="AW208">
        <f>VLOOKUP($B208,'MEDIUM VARIANT'!$C$18:$AE$290,15,FALSE)</f>
        <v>20071.771000000001</v>
      </c>
      <c r="AX208">
        <f>VLOOKUP($B208,'MEDIUM VARIANT'!$C$18:$AE$290,16,FALSE)</f>
        <v>20573.592000000001</v>
      </c>
      <c r="AY208">
        <f>VLOOKUP($B208,'MEDIUM VARIANT'!$C$18:$AE$290,17,FALSE)</f>
        <v>21082.543000000001</v>
      </c>
      <c r="AZ208">
        <f>VLOOKUP($B208,'MEDIUM VARIANT'!$C$18:$AE$290,18,FALSE)</f>
        <v>21599</v>
      </c>
      <c r="BA208">
        <f>VLOOKUP($B208,'MEDIUM VARIANT'!$C$18:$AE$290,19,FALSE)</f>
        <v>22123.23</v>
      </c>
      <c r="BB208">
        <f>VLOOKUP($B208,'MEDIUM VARIANT'!$C$18:$AE$290,20,FALSE)</f>
        <v>22655.294999999998</v>
      </c>
      <c r="BC208">
        <f>VLOOKUP($B208,'MEDIUM VARIANT'!$C$18:$AE$290,21,FALSE)</f>
        <v>23195.137999999999</v>
      </c>
      <c r="BD208">
        <f>VLOOKUP($B208,'MEDIUM VARIANT'!$C$18:$AE$290,22,FALSE)</f>
        <v>23742.785</v>
      </c>
      <c r="BE208">
        <f>VLOOKUP($B208,'MEDIUM VARIANT'!$C$18:$AE$290,23,FALSE)</f>
        <v>24298.188999999998</v>
      </c>
      <c r="BF208">
        <f>VLOOKUP($B208,'MEDIUM VARIANT'!$C$18:$AE$290,24,FALSE)</f>
        <v>24861.284</v>
      </c>
      <c r="BG208">
        <f>VLOOKUP($B208,'MEDIUM VARIANT'!$C$18:$AE$290,25,FALSE)</f>
        <v>25431.934000000001</v>
      </c>
      <c r="BH208">
        <f>VLOOKUP($B208,'MEDIUM VARIANT'!$C$18:$AE$290,26,FALSE)</f>
        <v>26009.974999999999</v>
      </c>
      <c r="BI208">
        <f>VLOOKUP($B208,'MEDIUM VARIANT'!$C$18:$AE$290,27,FALSE)</f>
        <v>26595.098999999998</v>
      </c>
      <c r="BJ208">
        <f>VLOOKUP($B208,'MEDIUM VARIANT'!$C$18:$AE$290,28,FALSE)</f>
        <v>27186.954000000002</v>
      </c>
      <c r="BK208">
        <f>VLOOKUP($B208,'MEDIUM VARIANT'!$C$18:$AE$290,29,FALSE)</f>
        <v>27785.159</v>
      </c>
      <c r="BL208">
        <f>VLOOKUP($B208,'MEDIUM VARIANT'!$C$18:$AE$290,29,FALSE)</f>
        <v>27785.159</v>
      </c>
      <c r="BM208">
        <f>VLOOKUP($B208,'MEDIUM VARIANT'!$C$18:$AE$290,29,FALSE)</f>
        <v>27785.159</v>
      </c>
      <c r="BN208">
        <f>VLOOKUP($B208,'MEDIUM VARIANT'!$C$18:$AE$290,29,FALSE)</f>
        <v>27785.159</v>
      </c>
      <c r="BO208">
        <f>VLOOKUP($B208,'MEDIUM VARIANT'!$C$18:$AE$290,29,FALSE)</f>
        <v>27785.159</v>
      </c>
      <c r="BP208">
        <f>VLOOKUP($B208,'MEDIUM VARIANT'!$C$18:$AE$290,29,FALSE)</f>
        <v>27785.159</v>
      </c>
      <c r="BQ208">
        <f>VLOOKUP($B208,'MEDIUM VARIANT'!$C$18:$AE$290,29,FALSE)</f>
        <v>27785.159</v>
      </c>
      <c r="BR208">
        <f>VLOOKUP($B208,'MEDIUM VARIANT'!$C$18:$AE$290,29,FALSE)</f>
        <v>27785.159</v>
      </c>
      <c r="BS208">
        <f>VLOOKUP($B208,'MEDIUM VARIANT'!$C$18:$AE$290,29,FALSE)</f>
        <v>27785.159</v>
      </c>
      <c r="BT208">
        <f>VLOOKUP($B208,'MEDIUM VARIANT'!$C$18:$AE$290,29,FALSE)</f>
        <v>27785.159</v>
      </c>
      <c r="BU208">
        <f>VLOOKUP($B208,'MEDIUM VARIANT'!$C$18:$AE$290,29,FALSE)</f>
        <v>27785.159</v>
      </c>
    </row>
    <row r="209" spans="1:73" ht="11.4" x14ac:dyDescent="0.2">
      <c r="A209" t="str">
        <f>VLOOKUP(B209,Codes_ISO!A$2:C$270,3,FALSE)</f>
        <v>RS</v>
      </c>
      <c r="B209" s="3" t="s">
        <v>235</v>
      </c>
      <c r="C209" s="22">
        <f>VLOOKUP($B209,ESTIMATES!$C$18:$BS$290,34,FALSE)</f>
        <v>8908.2929999999997</v>
      </c>
      <c r="D209" s="22">
        <f>VLOOKUP($B209,ESTIMATES!$C$18:$BS$290,35,FALSE)</f>
        <v>8984.5939999999991</v>
      </c>
      <c r="E209" s="22">
        <f>VLOOKUP($B209,ESTIMATES!$C$18:$BS$290,36,FALSE)</f>
        <v>9057.9779999999992</v>
      </c>
      <c r="F209" s="22">
        <f>VLOOKUP($B209,ESTIMATES!$C$18:$BS$290,37,FALSE)</f>
        <v>9127.6769999999997</v>
      </c>
      <c r="G209" s="22">
        <f>VLOOKUP($B209,ESTIMATES!$C$18:$BS$290,38,FALSE)</f>
        <v>9192.92</v>
      </c>
      <c r="H209" s="22">
        <f>VLOOKUP($B209,ESTIMATES!$C$18:$BS$290,39,FALSE)</f>
        <v>9253.4050000000007</v>
      </c>
      <c r="I209" s="22">
        <f>VLOOKUP($B209,ESTIMATES!$C$18:$BS$290,40,FALSE)</f>
        <v>9306.3469999999998</v>
      </c>
      <c r="J209" s="22">
        <f>VLOOKUP($B209,ESTIMATES!$C$18:$BS$290,41,FALSE)</f>
        <v>9352.15</v>
      </c>
      <c r="K209" s="22">
        <f>VLOOKUP($B209,ESTIMATES!$C$18:$BS$290,42,FALSE)</f>
        <v>9397.3130000000001</v>
      </c>
      <c r="L209" s="22">
        <f>VLOOKUP($B209,ESTIMATES!$C$18:$BS$290,43,FALSE)</f>
        <v>9450.77</v>
      </c>
      <c r="M209" s="22">
        <f>VLOOKUP($B209,ESTIMATES!$C$18:$BS$290,44,FALSE)</f>
        <v>9517.6740000000009</v>
      </c>
      <c r="N209" s="22">
        <f>VLOOKUP($B209,ESTIMATES!$C$18:$BS$290,45,FALSE)</f>
        <v>9602.9410000000007</v>
      </c>
      <c r="O209" s="22">
        <f>VLOOKUP($B209,ESTIMATES!$C$18:$BS$290,46,FALSE)</f>
        <v>9701.3310000000001</v>
      </c>
      <c r="P209" s="22">
        <f>VLOOKUP($B209,ESTIMATES!$C$18:$BS$290,47,FALSE)</f>
        <v>9795.5540000000001</v>
      </c>
      <c r="Q209" s="22">
        <f>VLOOKUP($B209,ESTIMATES!$C$18:$BS$290,48,FALSE)</f>
        <v>9861.8770000000004</v>
      </c>
      <c r="R209" s="22">
        <f>VLOOKUP($B209,ESTIMATES!$C$18:$BS$290,49,FALSE)</f>
        <v>9884.1470000000008</v>
      </c>
      <c r="S209" s="22">
        <f>VLOOKUP($B209,ESTIMATES!$C$18:$BS$290,50,FALSE)</f>
        <v>9855.5059999999994</v>
      </c>
      <c r="T209" s="22">
        <f>VLOOKUP($B209,ESTIMATES!$C$18:$BS$290,51,FALSE)</f>
        <v>9783.393</v>
      </c>
      <c r="U209" s="22">
        <f>VLOOKUP($B209,ESTIMATES!$C$18:$BS$290,52,FALSE)</f>
        <v>9683.6119999999992</v>
      </c>
      <c r="V209" s="22">
        <f>VLOOKUP($B209,ESTIMATES!$C$18:$BS$290,53,FALSE)</f>
        <v>9579.3140000000003</v>
      </c>
      <c r="W209" s="22">
        <f>VLOOKUP($B209,ESTIMATES!$C$18:$BS$290,54,FALSE)</f>
        <v>9487.6149999999998</v>
      </c>
      <c r="X209" s="22">
        <f>VLOOKUP($B209,ESTIMATES!$C$18:$BS$290,55,FALSE)</f>
        <v>9413.4179999999997</v>
      </c>
      <c r="Y209" s="22">
        <f>VLOOKUP($B209,ESTIMATES!$C$18:$BS$290,56,FALSE)</f>
        <v>9352.7049999999999</v>
      </c>
      <c r="Z209" s="22">
        <f>VLOOKUP($B209,ESTIMATES!$C$18:$BS$290,57,FALSE)</f>
        <v>9302.8690000000006</v>
      </c>
      <c r="AA209" s="22">
        <f>VLOOKUP($B209,ESTIMATES!$C$18:$BS$290,58,FALSE)</f>
        <v>9258.3430000000008</v>
      </c>
      <c r="AB209" s="22">
        <f>VLOOKUP($B209,ESTIMATES!$C$18:$BS$290,59,FALSE)</f>
        <v>9214.9860000000008</v>
      </c>
      <c r="AC209" s="22">
        <f>VLOOKUP($B209,ESTIMATES!$C$18:$BS$290,60,FALSE)</f>
        <v>9173.2890000000007</v>
      </c>
      <c r="AD209" s="22">
        <f>VLOOKUP($B209,ESTIMATES!$C$18:$BS$290,61,FALSE)</f>
        <v>9135.2139999999999</v>
      </c>
      <c r="AE209" s="22">
        <f>VLOOKUP($B209,ESTIMATES!$C$18:$BS$290,62,FALSE)</f>
        <v>9099.5519999999997</v>
      </c>
      <c r="AF209" s="22">
        <f>VLOOKUP($B209,ESTIMATES!$C$18:$BS$290,63,FALSE)</f>
        <v>9064.7559999999994</v>
      </c>
      <c r="AG209" s="22">
        <f>VLOOKUP($B209,ESTIMATES!$C$18:$BS$290,64,FALSE)</f>
        <v>9029.7160000000003</v>
      </c>
      <c r="AH209" s="22">
        <f>VLOOKUP($B209,ESTIMATES!$C$18:$BS$290,65,FALSE)</f>
        <v>8993.7459999999992</v>
      </c>
      <c r="AI209" s="22">
        <f>VLOOKUP($B209,ESTIMATES!$C$18:$BS$290,66,FALSE)</f>
        <v>8956.9840000000004</v>
      </c>
      <c r="AJ209" s="22">
        <f>VLOOKUP($B209,ESTIMATES!$C$18:$BS$290,67,FALSE)</f>
        <v>8920.2150000000001</v>
      </c>
      <c r="AK209" s="22">
        <f>VLOOKUP($B209,ESTIMATES!$C$18:$BS$290,68,FALSE)</f>
        <v>8884.7119999999995</v>
      </c>
      <c r="AL209" s="22">
        <f>VLOOKUP($B209,ESTIMATES!$C$18:$BS$290,69,FALSE)</f>
        <v>8851.2800000000007</v>
      </c>
      <c r="AM209">
        <f>VLOOKUP($B209,'MEDIUM VARIANT'!$C$18:$AE$290,5,FALSE)</f>
        <v>8820.0830000000005</v>
      </c>
      <c r="AN209">
        <f>VLOOKUP($B209,'MEDIUM VARIANT'!$C$18:$AE$290,6,FALSE)</f>
        <v>8790.5740000000005</v>
      </c>
      <c r="AO209">
        <f>VLOOKUP($B209,'MEDIUM VARIANT'!$C$18:$AE$290,7,FALSE)</f>
        <v>8762.027</v>
      </c>
      <c r="AP209">
        <f>VLOOKUP($B209,'MEDIUM VARIANT'!$C$18:$AE$290,8,FALSE)</f>
        <v>8733.4069999999992</v>
      </c>
      <c r="AQ209">
        <f>VLOOKUP($B209,'MEDIUM VARIANT'!$C$18:$AE$290,9,FALSE)</f>
        <v>8703.9419999999991</v>
      </c>
      <c r="AR209">
        <f>VLOOKUP($B209,'MEDIUM VARIANT'!$C$18:$AE$290,10,FALSE)</f>
        <v>8673.3590000000004</v>
      </c>
      <c r="AS209">
        <f>VLOOKUP($B209,'MEDIUM VARIANT'!$C$18:$AE$290,11,FALSE)</f>
        <v>8641.7350000000006</v>
      </c>
      <c r="AT209">
        <f>VLOOKUP($B209,'MEDIUM VARIANT'!$C$18:$AE$290,12,FALSE)</f>
        <v>8609.107</v>
      </c>
      <c r="AU209">
        <f>VLOOKUP($B209,'MEDIUM VARIANT'!$C$18:$AE$290,13,FALSE)</f>
        <v>8575.5930000000008</v>
      </c>
      <c r="AV209">
        <f>VLOOKUP($B209,'MEDIUM VARIANT'!$C$18:$AE$290,14,FALSE)</f>
        <v>8541.2929999999997</v>
      </c>
      <c r="AW209">
        <f>VLOOKUP($B209,'MEDIUM VARIANT'!$C$18:$AE$290,15,FALSE)</f>
        <v>8506.1450000000004</v>
      </c>
      <c r="AX209">
        <f>VLOOKUP($B209,'MEDIUM VARIANT'!$C$18:$AE$290,16,FALSE)</f>
        <v>8470.018</v>
      </c>
      <c r="AY209">
        <f>VLOOKUP($B209,'MEDIUM VARIANT'!$C$18:$AE$290,17,FALSE)</f>
        <v>8432.884</v>
      </c>
      <c r="AZ209">
        <f>VLOOKUP($B209,'MEDIUM VARIANT'!$C$18:$AE$290,18,FALSE)</f>
        <v>8394.7000000000007</v>
      </c>
      <c r="BA209">
        <f>VLOOKUP($B209,'MEDIUM VARIANT'!$C$18:$AE$290,19,FALSE)</f>
        <v>8355.4449999999997</v>
      </c>
      <c r="BB209">
        <f>VLOOKUP($B209,'MEDIUM VARIANT'!$C$18:$AE$290,20,FALSE)</f>
        <v>8315.1319999999996</v>
      </c>
      <c r="BC209">
        <f>VLOOKUP($B209,'MEDIUM VARIANT'!$C$18:$AE$290,21,FALSE)</f>
        <v>8273.7880000000005</v>
      </c>
      <c r="BD209">
        <f>VLOOKUP($B209,'MEDIUM VARIANT'!$C$18:$AE$290,22,FALSE)</f>
        <v>8231.4439999999995</v>
      </c>
      <c r="BE209">
        <f>VLOOKUP($B209,'MEDIUM VARIANT'!$C$18:$AE$290,23,FALSE)</f>
        <v>8188.1480000000001</v>
      </c>
      <c r="BF209">
        <f>VLOOKUP($B209,'MEDIUM VARIANT'!$C$18:$AE$290,24,FALSE)</f>
        <v>8143.9719999999998</v>
      </c>
      <c r="BG209">
        <f>VLOOKUP($B209,'MEDIUM VARIANT'!$C$18:$AE$290,25,FALSE)</f>
        <v>8098.94</v>
      </c>
      <c r="BH209">
        <f>VLOOKUP($B209,'MEDIUM VARIANT'!$C$18:$AE$290,26,FALSE)</f>
        <v>8053.1540000000005</v>
      </c>
      <c r="BI209">
        <f>VLOOKUP($B209,'MEDIUM VARIANT'!$C$18:$AE$290,27,FALSE)</f>
        <v>8006.7539999999999</v>
      </c>
      <c r="BJ209">
        <f>VLOOKUP($B209,'MEDIUM VARIANT'!$C$18:$AE$290,28,FALSE)</f>
        <v>7959.9229999999998</v>
      </c>
      <c r="BK209">
        <f>VLOOKUP($B209,'MEDIUM VARIANT'!$C$18:$AE$290,29,FALSE)</f>
        <v>7912.8239999999996</v>
      </c>
      <c r="BL209">
        <f>VLOOKUP($B209,'MEDIUM VARIANT'!$C$18:$AE$290,29,FALSE)</f>
        <v>7912.8239999999996</v>
      </c>
      <c r="BM209">
        <f>VLOOKUP($B209,'MEDIUM VARIANT'!$C$18:$AE$290,29,FALSE)</f>
        <v>7912.8239999999996</v>
      </c>
      <c r="BN209">
        <f>VLOOKUP($B209,'MEDIUM VARIANT'!$C$18:$AE$290,29,FALSE)</f>
        <v>7912.8239999999996</v>
      </c>
      <c r="BO209">
        <f>VLOOKUP($B209,'MEDIUM VARIANT'!$C$18:$AE$290,29,FALSE)</f>
        <v>7912.8239999999996</v>
      </c>
      <c r="BP209">
        <f>VLOOKUP($B209,'MEDIUM VARIANT'!$C$18:$AE$290,29,FALSE)</f>
        <v>7912.8239999999996</v>
      </c>
      <c r="BQ209">
        <f>VLOOKUP($B209,'MEDIUM VARIANT'!$C$18:$AE$290,29,FALSE)</f>
        <v>7912.8239999999996</v>
      </c>
      <c r="BR209">
        <f>VLOOKUP($B209,'MEDIUM VARIANT'!$C$18:$AE$290,29,FALSE)</f>
        <v>7912.8239999999996</v>
      </c>
      <c r="BS209">
        <f>VLOOKUP($B209,'MEDIUM VARIANT'!$C$18:$AE$290,29,FALSE)</f>
        <v>7912.8239999999996</v>
      </c>
      <c r="BT209">
        <f>VLOOKUP($B209,'MEDIUM VARIANT'!$C$18:$AE$290,29,FALSE)</f>
        <v>7912.8239999999996</v>
      </c>
      <c r="BU209">
        <f>VLOOKUP($B209,'MEDIUM VARIANT'!$C$18:$AE$290,29,FALSE)</f>
        <v>7912.8239999999996</v>
      </c>
    </row>
    <row r="210" spans="1:73" ht="11.4" x14ac:dyDescent="0.2">
      <c r="A210" t="str">
        <f>VLOOKUP(B210,Codes_ISO!A$2:C$270,3,FALSE)</f>
        <v>SC</v>
      </c>
      <c r="B210" s="3" t="s">
        <v>91</v>
      </c>
      <c r="C210" s="22">
        <f>VLOOKUP($B210,ESTIMATES!$C$18:$BS$290,34,FALSE)</f>
        <v>66.293999999999997</v>
      </c>
      <c r="D210" s="22">
        <f>VLOOKUP($B210,ESTIMATES!$C$18:$BS$290,35,FALSE)</f>
        <v>67.298000000000002</v>
      </c>
      <c r="E210" s="22">
        <f>VLOOKUP($B210,ESTIMATES!$C$18:$BS$290,36,FALSE)</f>
        <v>68.168000000000006</v>
      </c>
      <c r="F210" s="22">
        <f>VLOOKUP($B210,ESTIMATES!$C$18:$BS$290,37,FALSE)</f>
        <v>68.909000000000006</v>
      </c>
      <c r="G210" s="22">
        <f>VLOOKUP($B210,ESTIMATES!$C$18:$BS$290,38,FALSE)</f>
        <v>69.459000000000003</v>
      </c>
      <c r="H210" s="22">
        <f>VLOOKUP($B210,ESTIMATES!$C$18:$BS$290,39,FALSE)</f>
        <v>69.835999999999999</v>
      </c>
      <c r="I210" s="22">
        <f>VLOOKUP($B210,ESTIMATES!$C$18:$BS$290,40,FALSE)</f>
        <v>70.004000000000005</v>
      </c>
      <c r="J210" s="22">
        <f>VLOOKUP($B210,ESTIMATES!$C$18:$BS$290,41,FALSE)</f>
        <v>70.013999999999996</v>
      </c>
      <c r="K210" s="22">
        <f>VLOOKUP($B210,ESTIMATES!$C$18:$BS$290,42,FALSE)</f>
        <v>69.989999999999995</v>
      </c>
      <c r="L210" s="22">
        <f>VLOOKUP($B210,ESTIMATES!$C$18:$BS$290,43,FALSE)</f>
        <v>70.144000000000005</v>
      </c>
      <c r="M210" s="22">
        <f>VLOOKUP($B210,ESTIMATES!$C$18:$BS$290,44,FALSE)</f>
        <v>70.623999999999995</v>
      </c>
      <c r="N210" s="22">
        <f>VLOOKUP($B210,ESTIMATES!$C$18:$BS$290,45,FALSE)</f>
        <v>71.5</v>
      </c>
      <c r="O210" s="22">
        <f>VLOOKUP($B210,ESTIMATES!$C$18:$BS$290,46,FALSE)</f>
        <v>72.712000000000003</v>
      </c>
      <c r="P210" s="22">
        <f>VLOOKUP($B210,ESTIMATES!$C$18:$BS$290,47,FALSE)</f>
        <v>74.114000000000004</v>
      </c>
      <c r="Q210" s="22">
        <f>VLOOKUP($B210,ESTIMATES!$C$18:$BS$290,48,FALSE)</f>
        <v>75.491</v>
      </c>
      <c r="R210" s="22">
        <f>VLOOKUP($B210,ESTIMATES!$C$18:$BS$290,49,FALSE)</f>
        <v>76.703000000000003</v>
      </c>
      <c r="S210" s="22">
        <f>VLOOKUP($B210,ESTIMATES!$C$18:$BS$290,50,FALSE)</f>
        <v>77.674999999999997</v>
      </c>
      <c r="T210" s="22">
        <f>VLOOKUP($B210,ESTIMATES!$C$18:$BS$290,51,FALSE)</f>
        <v>78.459000000000003</v>
      </c>
      <c r="U210" s="22">
        <f>VLOOKUP($B210,ESTIMATES!$C$18:$BS$290,52,FALSE)</f>
        <v>79.188000000000002</v>
      </c>
      <c r="V210" s="22">
        <f>VLOOKUP($B210,ESTIMATES!$C$18:$BS$290,53,FALSE)</f>
        <v>80.051000000000002</v>
      </c>
      <c r="W210" s="22">
        <f>VLOOKUP($B210,ESTIMATES!$C$18:$BS$290,54,FALSE)</f>
        <v>81.150999999999996</v>
      </c>
      <c r="X210" s="22">
        <f>VLOOKUP($B210,ESTIMATES!$C$18:$BS$290,55,FALSE)</f>
        <v>82.566999999999993</v>
      </c>
      <c r="Y210" s="22">
        <f>VLOOKUP($B210,ESTIMATES!$C$18:$BS$290,56,FALSE)</f>
        <v>84.203000000000003</v>
      </c>
      <c r="Z210" s="22">
        <f>VLOOKUP($B210,ESTIMATES!$C$18:$BS$290,57,FALSE)</f>
        <v>85.91</v>
      </c>
      <c r="AA210" s="22">
        <f>VLOOKUP($B210,ESTIMATES!$C$18:$BS$290,58,FALSE)</f>
        <v>87.483999999999995</v>
      </c>
      <c r="AB210" s="22">
        <f>VLOOKUP($B210,ESTIMATES!$C$18:$BS$290,59,FALSE)</f>
        <v>88.744</v>
      </c>
      <c r="AC210" s="22">
        <f>VLOOKUP($B210,ESTIMATES!$C$18:$BS$290,60,FALSE)</f>
        <v>89.659000000000006</v>
      </c>
      <c r="AD210" s="22">
        <f>VLOOKUP($B210,ESTIMATES!$C$18:$BS$290,61,FALSE)</f>
        <v>90.281000000000006</v>
      </c>
      <c r="AE210" s="22">
        <f>VLOOKUP($B210,ESTIMATES!$C$18:$BS$290,62,FALSE)</f>
        <v>90.686000000000007</v>
      </c>
      <c r="AF210" s="22">
        <f>VLOOKUP($B210,ESTIMATES!$C$18:$BS$290,63,FALSE)</f>
        <v>91.034000000000006</v>
      </c>
      <c r="AG210" s="22">
        <f>VLOOKUP($B210,ESTIMATES!$C$18:$BS$290,64,FALSE)</f>
        <v>91.405000000000001</v>
      </c>
      <c r="AH210" s="22">
        <f>VLOOKUP($B210,ESTIMATES!$C$18:$BS$290,65,FALSE)</f>
        <v>91.834000000000003</v>
      </c>
      <c r="AI210" s="22">
        <f>VLOOKUP($B210,ESTIMATES!$C$18:$BS$290,66,FALSE)</f>
        <v>92.284999999999997</v>
      </c>
      <c r="AJ210" s="22">
        <f>VLOOKUP($B210,ESTIMATES!$C$18:$BS$290,67,FALSE)</f>
        <v>92.765000000000001</v>
      </c>
      <c r="AK210" s="22">
        <f>VLOOKUP($B210,ESTIMATES!$C$18:$BS$290,68,FALSE)</f>
        <v>93.254000000000005</v>
      </c>
      <c r="AL210" s="22">
        <f>VLOOKUP($B210,ESTIMATES!$C$18:$BS$290,69,FALSE)</f>
        <v>93.742000000000004</v>
      </c>
      <c r="AM210">
        <f>VLOOKUP($B210,'MEDIUM VARIANT'!$C$18:$AE$290,5,FALSE)</f>
        <v>94.227999999999994</v>
      </c>
      <c r="AN210">
        <f>VLOOKUP($B210,'MEDIUM VARIANT'!$C$18:$AE$290,6,FALSE)</f>
        <v>94.736999999999995</v>
      </c>
      <c r="AO210">
        <f>VLOOKUP($B210,'MEDIUM VARIANT'!$C$18:$AE$290,7,FALSE)</f>
        <v>95.234999999999999</v>
      </c>
      <c r="AP210">
        <f>VLOOKUP($B210,'MEDIUM VARIANT'!$C$18:$AE$290,8,FALSE)</f>
        <v>95.701999999999998</v>
      </c>
      <c r="AQ210">
        <f>VLOOKUP($B210,'MEDIUM VARIANT'!$C$18:$AE$290,9,FALSE)</f>
        <v>96.111999999999995</v>
      </c>
      <c r="AR210">
        <f>VLOOKUP($B210,'MEDIUM VARIANT'!$C$18:$AE$290,10,FALSE)</f>
        <v>96.463999999999999</v>
      </c>
      <c r="AS210">
        <f>VLOOKUP($B210,'MEDIUM VARIANT'!$C$18:$AE$290,11,FALSE)</f>
        <v>96.76</v>
      </c>
      <c r="AT210">
        <f>VLOOKUP($B210,'MEDIUM VARIANT'!$C$18:$AE$290,12,FALSE)</f>
        <v>97.010999999999996</v>
      </c>
      <c r="AU210">
        <f>VLOOKUP($B210,'MEDIUM VARIANT'!$C$18:$AE$290,13,FALSE)</f>
        <v>97.216999999999999</v>
      </c>
      <c r="AV210">
        <f>VLOOKUP($B210,'MEDIUM VARIANT'!$C$18:$AE$290,14,FALSE)</f>
        <v>97.414000000000001</v>
      </c>
      <c r="AW210">
        <f>VLOOKUP($B210,'MEDIUM VARIANT'!$C$18:$AE$290,15,FALSE)</f>
        <v>97.58</v>
      </c>
      <c r="AX210">
        <f>VLOOKUP($B210,'MEDIUM VARIANT'!$C$18:$AE$290,16,FALSE)</f>
        <v>97.716999999999999</v>
      </c>
      <c r="AY210">
        <f>VLOOKUP($B210,'MEDIUM VARIANT'!$C$18:$AE$290,17,FALSE)</f>
        <v>97.832999999999998</v>
      </c>
      <c r="AZ210">
        <f>VLOOKUP($B210,'MEDIUM VARIANT'!$C$18:$AE$290,18,FALSE)</f>
        <v>97.93</v>
      </c>
      <c r="BA210">
        <f>VLOOKUP($B210,'MEDIUM VARIANT'!$C$18:$AE$290,19,FALSE)</f>
        <v>98.01</v>
      </c>
      <c r="BB210">
        <f>VLOOKUP($B210,'MEDIUM VARIANT'!$C$18:$AE$290,20,FALSE)</f>
        <v>98.081999999999994</v>
      </c>
      <c r="BC210">
        <f>VLOOKUP($B210,'MEDIUM VARIANT'!$C$18:$AE$290,21,FALSE)</f>
        <v>98.135999999999996</v>
      </c>
      <c r="BD210">
        <f>VLOOKUP($B210,'MEDIUM VARIANT'!$C$18:$AE$290,22,FALSE)</f>
        <v>98.185000000000002</v>
      </c>
      <c r="BE210">
        <f>VLOOKUP($B210,'MEDIUM VARIANT'!$C$18:$AE$290,23,FALSE)</f>
        <v>98.218999999999994</v>
      </c>
      <c r="BF210">
        <f>VLOOKUP($B210,'MEDIUM VARIANT'!$C$18:$AE$290,24,FALSE)</f>
        <v>98.241</v>
      </c>
      <c r="BG210">
        <f>VLOOKUP($B210,'MEDIUM VARIANT'!$C$18:$AE$290,25,FALSE)</f>
        <v>98.254000000000005</v>
      </c>
      <c r="BH210">
        <f>VLOOKUP($B210,'MEDIUM VARIANT'!$C$18:$AE$290,26,FALSE)</f>
        <v>98.257999999999996</v>
      </c>
      <c r="BI210">
        <f>VLOOKUP($B210,'MEDIUM VARIANT'!$C$18:$AE$290,27,FALSE)</f>
        <v>98.251999999999995</v>
      </c>
      <c r="BJ210">
        <f>VLOOKUP($B210,'MEDIUM VARIANT'!$C$18:$AE$290,28,FALSE)</f>
        <v>98.222999999999999</v>
      </c>
      <c r="BK210">
        <f>VLOOKUP($B210,'MEDIUM VARIANT'!$C$18:$AE$290,29,FALSE)</f>
        <v>98.185000000000002</v>
      </c>
      <c r="BL210">
        <f>VLOOKUP($B210,'MEDIUM VARIANT'!$C$18:$AE$290,29,FALSE)</f>
        <v>98.185000000000002</v>
      </c>
      <c r="BM210">
        <f>VLOOKUP($B210,'MEDIUM VARIANT'!$C$18:$AE$290,29,FALSE)</f>
        <v>98.185000000000002</v>
      </c>
      <c r="BN210">
        <f>VLOOKUP($B210,'MEDIUM VARIANT'!$C$18:$AE$290,29,FALSE)</f>
        <v>98.185000000000002</v>
      </c>
      <c r="BO210">
        <f>VLOOKUP($B210,'MEDIUM VARIANT'!$C$18:$AE$290,29,FALSE)</f>
        <v>98.185000000000002</v>
      </c>
      <c r="BP210">
        <f>VLOOKUP($B210,'MEDIUM VARIANT'!$C$18:$AE$290,29,FALSE)</f>
        <v>98.185000000000002</v>
      </c>
      <c r="BQ210">
        <f>VLOOKUP($B210,'MEDIUM VARIANT'!$C$18:$AE$290,29,FALSE)</f>
        <v>98.185000000000002</v>
      </c>
      <c r="BR210">
        <f>VLOOKUP($B210,'MEDIUM VARIANT'!$C$18:$AE$290,29,FALSE)</f>
        <v>98.185000000000002</v>
      </c>
      <c r="BS210">
        <f>VLOOKUP($B210,'MEDIUM VARIANT'!$C$18:$AE$290,29,FALSE)</f>
        <v>98.185000000000002</v>
      </c>
      <c r="BT210">
        <f>VLOOKUP($B210,'MEDIUM VARIANT'!$C$18:$AE$290,29,FALSE)</f>
        <v>98.185000000000002</v>
      </c>
      <c r="BU210">
        <f>VLOOKUP($B210,'MEDIUM VARIANT'!$C$18:$AE$290,29,FALSE)</f>
        <v>98.185000000000002</v>
      </c>
    </row>
    <row r="211" spans="1:73" ht="11.4" x14ac:dyDescent="0.2">
      <c r="A211" t="str">
        <f>VLOOKUP(B211,Codes_ISO!A$2:C$270,3,FALSE)</f>
        <v>SL</v>
      </c>
      <c r="B211" s="3" t="s">
        <v>138</v>
      </c>
      <c r="C211" s="22">
        <f>VLOOKUP($B211,ESTIMATES!$C$18:$BS$290,34,FALSE)</f>
        <v>3365.4409999999998</v>
      </c>
      <c r="D211" s="22">
        <f>VLOOKUP($B211,ESTIMATES!$C$18:$BS$290,35,FALSE)</f>
        <v>3445.277</v>
      </c>
      <c r="E211" s="22">
        <f>VLOOKUP($B211,ESTIMATES!$C$18:$BS$290,36,FALSE)</f>
        <v>3525.3989999999999</v>
      </c>
      <c r="F211" s="22">
        <f>VLOOKUP($B211,ESTIMATES!$C$18:$BS$290,37,FALSE)</f>
        <v>3608.7510000000002</v>
      </c>
      <c r="G211" s="22">
        <f>VLOOKUP($B211,ESTIMATES!$C$18:$BS$290,38,FALSE)</f>
        <v>3699.4670000000001</v>
      </c>
      <c r="H211" s="22">
        <f>VLOOKUP($B211,ESTIMATES!$C$18:$BS$290,39,FALSE)</f>
        <v>3799.55</v>
      </c>
      <c r="I211" s="22">
        <f>VLOOKUP($B211,ESTIMATES!$C$18:$BS$290,40,FALSE)</f>
        <v>3912.4380000000001</v>
      </c>
      <c r="J211" s="22">
        <f>VLOOKUP($B211,ESTIMATES!$C$18:$BS$290,41,FALSE)</f>
        <v>4034.6680000000001</v>
      </c>
      <c r="K211" s="22">
        <f>VLOOKUP($B211,ESTIMATES!$C$18:$BS$290,42,FALSE)</f>
        <v>4152.9840000000004</v>
      </c>
      <c r="L211" s="22">
        <f>VLOOKUP($B211,ESTIMATES!$C$18:$BS$290,43,FALSE)</f>
        <v>4249.4679999999998</v>
      </c>
      <c r="M211" s="22">
        <f>VLOOKUP($B211,ESTIMATES!$C$18:$BS$290,44,FALSE)</f>
        <v>4312.2460000000001</v>
      </c>
      <c r="N211" s="22">
        <f>VLOOKUP($B211,ESTIMATES!$C$18:$BS$290,45,FALSE)</f>
        <v>4337.2389999999996</v>
      </c>
      <c r="O211" s="22">
        <f>VLOOKUP($B211,ESTIMATES!$C$18:$BS$290,46,FALSE)</f>
        <v>4331.3320000000003</v>
      </c>
      <c r="P211" s="22">
        <f>VLOOKUP($B211,ESTIMATES!$C$18:$BS$290,47,FALSE)</f>
        <v>4307.299</v>
      </c>
      <c r="Q211" s="22">
        <f>VLOOKUP($B211,ESTIMATES!$C$18:$BS$290,48,FALSE)</f>
        <v>4283.6210000000001</v>
      </c>
      <c r="R211" s="22">
        <f>VLOOKUP($B211,ESTIMATES!$C$18:$BS$290,49,FALSE)</f>
        <v>4274.8190000000004</v>
      </c>
      <c r="S211" s="22">
        <f>VLOOKUP($B211,ESTIMATES!$C$18:$BS$290,50,FALSE)</f>
        <v>4282.3500000000004</v>
      </c>
      <c r="T211" s="22">
        <f>VLOOKUP($B211,ESTIMATES!$C$18:$BS$290,51,FALSE)</f>
        <v>4305.4549999999999</v>
      </c>
      <c r="U211" s="22">
        <f>VLOOKUP($B211,ESTIMATES!$C$18:$BS$290,52,FALSE)</f>
        <v>4353.6459999999997</v>
      </c>
      <c r="V211" s="22">
        <f>VLOOKUP($B211,ESTIMATES!$C$18:$BS$290,53,FALSE)</f>
        <v>4437.8029999999999</v>
      </c>
      <c r="W211" s="22">
        <f>VLOOKUP($B211,ESTIMATES!$C$18:$BS$290,54,FALSE)</f>
        <v>4564.2969999999996</v>
      </c>
      <c r="X211" s="22">
        <f>VLOOKUP($B211,ESTIMATES!$C$18:$BS$290,55,FALSE)</f>
        <v>4739.1469999999999</v>
      </c>
      <c r="Y211" s="22">
        <f>VLOOKUP($B211,ESTIMATES!$C$18:$BS$290,56,FALSE)</f>
        <v>4957.2160000000003</v>
      </c>
      <c r="Z211" s="22">
        <f>VLOOKUP($B211,ESTIMATES!$C$18:$BS$290,57,FALSE)</f>
        <v>5199.549</v>
      </c>
      <c r="AA211" s="22">
        <f>VLOOKUP($B211,ESTIMATES!$C$18:$BS$290,58,FALSE)</f>
        <v>5439.6949999999997</v>
      </c>
      <c r="AB211" s="22">
        <f>VLOOKUP($B211,ESTIMATES!$C$18:$BS$290,59,FALSE)</f>
        <v>5658.3789999999999</v>
      </c>
      <c r="AC211" s="22">
        <f>VLOOKUP($B211,ESTIMATES!$C$18:$BS$290,60,FALSE)</f>
        <v>5848.692</v>
      </c>
      <c r="AD211" s="22">
        <f>VLOOKUP($B211,ESTIMATES!$C$18:$BS$290,61,FALSE)</f>
        <v>6015.4170000000004</v>
      </c>
      <c r="AE211" s="22">
        <f>VLOOKUP($B211,ESTIMATES!$C$18:$BS$290,62,FALSE)</f>
        <v>6165.3720000000003</v>
      </c>
      <c r="AF211" s="22">
        <f>VLOOKUP($B211,ESTIMATES!$C$18:$BS$290,63,FALSE)</f>
        <v>6310.26</v>
      </c>
      <c r="AG211" s="22">
        <f>VLOOKUP($B211,ESTIMATES!$C$18:$BS$290,64,FALSE)</f>
        <v>6458.72</v>
      </c>
      <c r="AH211" s="22">
        <f>VLOOKUP($B211,ESTIMATES!$C$18:$BS$290,65,FALSE)</f>
        <v>6611.692</v>
      </c>
      <c r="AI211" s="22">
        <f>VLOOKUP($B211,ESTIMATES!$C$18:$BS$290,66,FALSE)</f>
        <v>6766.1030000000001</v>
      </c>
      <c r="AJ211" s="22">
        <f>VLOOKUP($B211,ESTIMATES!$C$18:$BS$290,67,FALSE)</f>
        <v>6922.0789999999997</v>
      </c>
      <c r="AK211" s="22">
        <f>VLOOKUP($B211,ESTIMATES!$C$18:$BS$290,68,FALSE)</f>
        <v>7079.1620000000003</v>
      </c>
      <c r="AL211" s="22">
        <f>VLOOKUP($B211,ESTIMATES!$C$18:$BS$290,69,FALSE)</f>
        <v>7237.0249999999996</v>
      </c>
      <c r="AM211">
        <f>VLOOKUP($B211,'MEDIUM VARIANT'!$C$18:$AE$290,5,FALSE)</f>
        <v>7396.19</v>
      </c>
      <c r="AN211">
        <f>VLOOKUP($B211,'MEDIUM VARIANT'!$C$18:$AE$290,6,FALSE)</f>
        <v>7557.2120000000004</v>
      </c>
      <c r="AO211">
        <f>VLOOKUP($B211,'MEDIUM VARIANT'!$C$18:$AE$290,7,FALSE)</f>
        <v>7719.7290000000003</v>
      </c>
      <c r="AP211">
        <f>VLOOKUP($B211,'MEDIUM VARIANT'!$C$18:$AE$290,8,FALSE)</f>
        <v>7883.1229999999996</v>
      </c>
      <c r="AQ211">
        <f>VLOOKUP($B211,'MEDIUM VARIANT'!$C$18:$AE$290,9,FALSE)</f>
        <v>8046.9309999999996</v>
      </c>
      <c r="AR211">
        <f>VLOOKUP($B211,'MEDIUM VARIANT'!$C$18:$AE$290,10,FALSE)</f>
        <v>8211.0689999999995</v>
      </c>
      <c r="AS211">
        <f>VLOOKUP($B211,'MEDIUM VARIANT'!$C$18:$AE$290,11,FALSE)</f>
        <v>8375.6790000000001</v>
      </c>
      <c r="AT211">
        <f>VLOOKUP($B211,'MEDIUM VARIANT'!$C$18:$AE$290,12,FALSE)</f>
        <v>8540.92</v>
      </c>
      <c r="AU211">
        <f>VLOOKUP($B211,'MEDIUM VARIANT'!$C$18:$AE$290,13,FALSE)</f>
        <v>8706.9719999999998</v>
      </c>
      <c r="AV211">
        <f>VLOOKUP($B211,'MEDIUM VARIANT'!$C$18:$AE$290,14,FALSE)</f>
        <v>8873.9840000000004</v>
      </c>
      <c r="AW211">
        <f>VLOOKUP($B211,'MEDIUM VARIANT'!$C$18:$AE$290,15,FALSE)</f>
        <v>9041.9240000000009</v>
      </c>
      <c r="AX211">
        <f>VLOOKUP($B211,'MEDIUM VARIANT'!$C$18:$AE$290,16,FALSE)</f>
        <v>9210.65</v>
      </c>
      <c r="AY211">
        <f>VLOOKUP($B211,'MEDIUM VARIANT'!$C$18:$AE$290,17,FALSE)</f>
        <v>9379.98</v>
      </c>
      <c r="AZ211">
        <f>VLOOKUP($B211,'MEDIUM VARIANT'!$C$18:$AE$290,18,FALSE)</f>
        <v>9549.6779999999999</v>
      </c>
      <c r="BA211">
        <f>VLOOKUP($B211,'MEDIUM VARIANT'!$C$18:$AE$290,19,FALSE)</f>
        <v>9719.5310000000009</v>
      </c>
      <c r="BB211">
        <f>VLOOKUP($B211,'MEDIUM VARIANT'!$C$18:$AE$290,20,FALSE)</f>
        <v>9889.4140000000007</v>
      </c>
      <c r="BC211">
        <f>VLOOKUP($B211,'MEDIUM VARIANT'!$C$18:$AE$290,21,FALSE)</f>
        <v>10059.264999999999</v>
      </c>
      <c r="BD211">
        <f>VLOOKUP($B211,'MEDIUM VARIANT'!$C$18:$AE$290,22,FALSE)</f>
        <v>10228.964</v>
      </c>
      <c r="BE211">
        <f>VLOOKUP($B211,'MEDIUM VARIANT'!$C$18:$AE$290,23,FALSE)</f>
        <v>10398.416999999999</v>
      </c>
      <c r="BF211">
        <f>VLOOKUP($B211,'MEDIUM VARIANT'!$C$18:$AE$290,24,FALSE)</f>
        <v>10567.514999999999</v>
      </c>
      <c r="BG211">
        <f>VLOOKUP($B211,'MEDIUM VARIANT'!$C$18:$AE$290,25,FALSE)</f>
        <v>10736.156999999999</v>
      </c>
      <c r="BH211">
        <f>VLOOKUP($B211,'MEDIUM VARIANT'!$C$18:$AE$290,26,FALSE)</f>
        <v>10904.2</v>
      </c>
      <c r="BI211">
        <f>VLOOKUP($B211,'MEDIUM VARIANT'!$C$18:$AE$290,27,FALSE)</f>
        <v>11071.477000000001</v>
      </c>
      <c r="BJ211">
        <f>VLOOKUP($B211,'MEDIUM VARIANT'!$C$18:$AE$290,28,FALSE)</f>
        <v>11237.831</v>
      </c>
      <c r="BK211">
        <f>VLOOKUP($B211,'MEDIUM VARIANT'!$C$18:$AE$290,29,FALSE)</f>
        <v>11403.087</v>
      </c>
      <c r="BL211">
        <f>VLOOKUP($B211,'MEDIUM VARIANT'!$C$18:$AE$290,29,FALSE)</f>
        <v>11403.087</v>
      </c>
      <c r="BM211">
        <f>VLOOKUP($B211,'MEDIUM VARIANT'!$C$18:$AE$290,29,FALSE)</f>
        <v>11403.087</v>
      </c>
      <c r="BN211">
        <f>VLOOKUP($B211,'MEDIUM VARIANT'!$C$18:$AE$290,29,FALSE)</f>
        <v>11403.087</v>
      </c>
      <c r="BO211">
        <f>VLOOKUP($B211,'MEDIUM VARIANT'!$C$18:$AE$290,29,FALSE)</f>
        <v>11403.087</v>
      </c>
      <c r="BP211">
        <f>VLOOKUP($B211,'MEDIUM VARIANT'!$C$18:$AE$290,29,FALSE)</f>
        <v>11403.087</v>
      </c>
      <c r="BQ211">
        <f>VLOOKUP($B211,'MEDIUM VARIANT'!$C$18:$AE$290,29,FALSE)</f>
        <v>11403.087</v>
      </c>
      <c r="BR211">
        <f>VLOOKUP($B211,'MEDIUM VARIANT'!$C$18:$AE$290,29,FALSE)</f>
        <v>11403.087</v>
      </c>
      <c r="BS211">
        <f>VLOOKUP($B211,'MEDIUM VARIANT'!$C$18:$AE$290,29,FALSE)</f>
        <v>11403.087</v>
      </c>
      <c r="BT211">
        <f>VLOOKUP($B211,'MEDIUM VARIANT'!$C$18:$AE$290,29,FALSE)</f>
        <v>11403.087</v>
      </c>
      <c r="BU211">
        <f>VLOOKUP($B211,'MEDIUM VARIANT'!$C$18:$AE$290,29,FALSE)</f>
        <v>11403.087</v>
      </c>
    </row>
    <row r="212" spans="1:73" ht="11.4" x14ac:dyDescent="0.2">
      <c r="A212" t="str">
        <f>VLOOKUP(B212,Codes_ISO!A$2:C$270,3,FALSE)</f>
        <v>SG</v>
      </c>
      <c r="B212" s="3" t="s">
        <v>174</v>
      </c>
      <c r="C212" s="22">
        <f>VLOOKUP($B212,ESTIMATES!$C$18:$BS$290,34,FALSE)</f>
        <v>2411.6999999999998</v>
      </c>
      <c r="D212" s="22">
        <f>VLOOKUP($B212,ESTIMATES!$C$18:$BS$290,35,FALSE)</f>
        <v>2460.3870000000002</v>
      </c>
      <c r="E212" s="22">
        <f>VLOOKUP($B212,ESTIMATES!$C$18:$BS$290,36,FALSE)</f>
        <v>2517.5790000000002</v>
      </c>
      <c r="F212" s="22">
        <f>VLOOKUP($B212,ESTIMATES!$C$18:$BS$290,37,FALSE)</f>
        <v>2580.261</v>
      </c>
      <c r="G212" s="22">
        <f>VLOOKUP($B212,ESTIMATES!$C$18:$BS$290,38,FALSE)</f>
        <v>2643.951</v>
      </c>
      <c r="H212" s="22">
        <f>VLOOKUP($B212,ESTIMATES!$C$18:$BS$290,39,FALSE)</f>
        <v>2705.5349999999999</v>
      </c>
      <c r="I212" s="22">
        <f>VLOOKUP($B212,ESTIMATES!$C$18:$BS$290,40,FALSE)</f>
        <v>2763.5889999999999</v>
      </c>
      <c r="J212" s="22">
        <f>VLOOKUP($B212,ESTIMATES!$C$18:$BS$290,41,FALSE)</f>
        <v>2819.6010000000001</v>
      </c>
      <c r="K212" s="22">
        <f>VLOOKUP($B212,ESTIMATES!$C$18:$BS$290,42,FALSE)</f>
        <v>2876.8919999999998</v>
      </c>
      <c r="L212" s="22">
        <f>VLOOKUP($B212,ESTIMATES!$C$18:$BS$290,43,FALSE)</f>
        <v>2940.2640000000001</v>
      </c>
      <c r="M212" s="22">
        <f>VLOOKUP($B212,ESTIMATES!$C$18:$BS$290,44,FALSE)</f>
        <v>3012.953</v>
      </c>
      <c r="N212" s="22">
        <f>VLOOKUP($B212,ESTIMATES!$C$18:$BS$290,45,FALSE)</f>
        <v>3096.57</v>
      </c>
      <c r="O212" s="22">
        <f>VLOOKUP($B212,ESTIMATES!$C$18:$BS$290,46,FALSE)</f>
        <v>3189.433</v>
      </c>
      <c r="P212" s="22">
        <f>VLOOKUP($B212,ESTIMATES!$C$18:$BS$290,47,FALSE)</f>
        <v>3287.5880000000002</v>
      </c>
      <c r="Q212" s="22">
        <f>VLOOKUP($B212,ESTIMATES!$C$18:$BS$290,48,FALSE)</f>
        <v>3385.35</v>
      </c>
      <c r="R212" s="22">
        <f>VLOOKUP($B212,ESTIMATES!$C$18:$BS$290,49,FALSE)</f>
        <v>3478.779</v>
      </c>
      <c r="S212" s="22">
        <f>VLOOKUP($B212,ESTIMATES!$C$18:$BS$290,50,FALSE)</f>
        <v>3566.1329999999998</v>
      </c>
      <c r="T212" s="22">
        <f>VLOOKUP($B212,ESTIMATES!$C$18:$BS$290,51,FALSE)</f>
        <v>3649.1350000000002</v>
      </c>
      <c r="U212" s="22">
        <f>VLOOKUP($B212,ESTIMATES!$C$18:$BS$290,52,FALSE)</f>
        <v>3731.44</v>
      </c>
      <c r="V212" s="22">
        <f>VLOOKUP($B212,ESTIMATES!$C$18:$BS$290,53,FALSE)</f>
        <v>3818.462</v>
      </c>
      <c r="W212" s="22">
        <f>VLOOKUP($B212,ESTIMATES!$C$18:$BS$290,54,FALSE)</f>
        <v>3913.96</v>
      </c>
      <c r="X212" s="22">
        <f>VLOOKUP($B212,ESTIMATES!$C$18:$BS$290,55,FALSE)</f>
        <v>4018.779</v>
      </c>
      <c r="Y212" s="22">
        <f>VLOOKUP($B212,ESTIMATES!$C$18:$BS$290,56,FALSE)</f>
        <v>4131.2079999999996</v>
      </c>
      <c r="Z212" s="22">
        <f>VLOOKUP($B212,ESTIMATES!$C$18:$BS$290,57,FALSE)</f>
        <v>4249.2950000000001</v>
      </c>
      <c r="AA212" s="22">
        <f>VLOOKUP($B212,ESTIMATES!$C$18:$BS$290,58,FALSE)</f>
        <v>4370.04</v>
      </c>
      <c r="AB212" s="22">
        <f>VLOOKUP($B212,ESTIMATES!$C$18:$BS$290,59,FALSE)</f>
        <v>4491.0420000000004</v>
      </c>
      <c r="AC212" s="22">
        <f>VLOOKUP($B212,ESTIMATES!$C$18:$BS$290,60,FALSE)</f>
        <v>4611.9009999999998</v>
      </c>
      <c r="AD212" s="22">
        <f>VLOOKUP($B212,ESTIMATES!$C$18:$BS$290,61,FALSE)</f>
        <v>4732.5280000000002</v>
      </c>
      <c r="AE212" s="22">
        <f>VLOOKUP($B212,ESTIMATES!$C$18:$BS$290,62,FALSE)</f>
        <v>4851.1090000000004</v>
      </c>
      <c r="AF212" s="22">
        <f>VLOOKUP($B212,ESTIMATES!$C$18:$BS$290,63,FALSE)</f>
        <v>4965.518</v>
      </c>
      <c r="AG212" s="22">
        <f>VLOOKUP($B212,ESTIMATES!$C$18:$BS$290,64,FALSE)</f>
        <v>5074.2520000000004</v>
      </c>
      <c r="AH212" s="22">
        <f>VLOOKUP($B212,ESTIMATES!$C$18:$BS$290,65,FALSE)</f>
        <v>5176.0169999999998</v>
      </c>
      <c r="AI212" s="22">
        <f>VLOOKUP($B212,ESTIMATES!$C$18:$BS$290,66,FALSE)</f>
        <v>5270.9579999999996</v>
      </c>
      <c r="AJ212" s="22">
        <f>VLOOKUP($B212,ESTIMATES!$C$18:$BS$290,67,FALSE)</f>
        <v>5360.8370000000004</v>
      </c>
      <c r="AK212" s="22">
        <f>VLOOKUP($B212,ESTIMATES!$C$18:$BS$290,68,FALSE)</f>
        <v>5448.3419999999996</v>
      </c>
      <c r="AL212" s="22">
        <f>VLOOKUP($B212,ESTIMATES!$C$18:$BS$290,69,FALSE)</f>
        <v>5535.2619999999997</v>
      </c>
      <c r="AM212">
        <f>VLOOKUP($B212,'MEDIUM VARIANT'!$C$18:$AE$290,5,FALSE)</f>
        <v>5622.4549999999999</v>
      </c>
      <c r="AN212">
        <f>VLOOKUP($B212,'MEDIUM VARIANT'!$C$18:$AE$290,6,FALSE)</f>
        <v>5708.8440000000001</v>
      </c>
      <c r="AO212">
        <f>VLOOKUP($B212,'MEDIUM VARIANT'!$C$18:$AE$290,7,FALSE)</f>
        <v>5791.9009999999998</v>
      </c>
      <c r="AP212">
        <f>VLOOKUP($B212,'MEDIUM VARIANT'!$C$18:$AE$290,8,FALSE)</f>
        <v>5868.1040000000003</v>
      </c>
      <c r="AQ212">
        <f>VLOOKUP($B212,'MEDIUM VARIANT'!$C$18:$AE$290,9,FALSE)</f>
        <v>5935.0529999999999</v>
      </c>
      <c r="AR212">
        <f>VLOOKUP($B212,'MEDIUM VARIANT'!$C$18:$AE$290,10,FALSE)</f>
        <v>5991.8010000000004</v>
      </c>
      <c r="AS212">
        <f>VLOOKUP($B212,'MEDIUM VARIANT'!$C$18:$AE$290,11,FALSE)</f>
        <v>6039.5770000000002</v>
      </c>
      <c r="AT212">
        <f>VLOOKUP($B212,'MEDIUM VARIANT'!$C$18:$AE$290,12,FALSE)</f>
        <v>6080.8590000000004</v>
      </c>
      <c r="AU212">
        <f>VLOOKUP($B212,'MEDIUM VARIANT'!$C$18:$AE$290,13,FALSE)</f>
        <v>6119.2030000000004</v>
      </c>
      <c r="AV212">
        <f>VLOOKUP($B212,'MEDIUM VARIANT'!$C$18:$AE$290,14,FALSE)</f>
        <v>6157.2669999999998</v>
      </c>
      <c r="AW212">
        <f>VLOOKUP($B212,'MEDIUM VARIANT'!$C$18:$AE$290,15,FALSE)</f>
        <v>6195.8559999999998</v>
      </c>
      <c r="AX212">
        <f>VLOOKUP($B212,'MEDIUM VARIANT'!$C$18:$AE$290,16,FALSE)</f>
        <v>6234.3609999999999</v>
      </c>
      <c r="AY212">
        <f>VLOOKUP($B212,'MEDIUM VARIANT'!$C$18:$AE$290,17,FALSE)</f>
        <v>6272.268</v>
      </c>
      <c r="AZ212">
        <f>VLOOKUP($B212,'MEDIUM VARIANT'!$C$18:$AE$290,18,FALSE)</f>
        <v>6308.5609999999997</v>
      </c>
      <c r="BA212">
        <f>VLOOKUP($B212,'MEDIUM VARIANT'!$C$18:$AE$290,19,FALSE)</f>
        <v>6342.47</v>
      </c>
      <c r="BB212">
        <f>VLOOKUP($B212,'MEDIUM VARIANT'!$C$18:$AE$290,20,FALSE)</f>
        <v>6374.049</v>
      </c>
      <c r="BC212">
        <f>VLOOKUP($B212,'MEDIUM VARIANT'!$C$18:$AE$290,21,FALSE)</f>
        <v>6403.6360000000004</v>
      </c>
      <c r="BD212">
        <f>VLOOKUP($B212,'MEDIUM VARIANT'!$C$18:$AE$290,22,FALSE)</f>
        <v>6431.1769999999997</v>
      </c>
      <c r="BE212">
        <f>VLOOKUP($B212,'MEDIUM VARIANT'!$C$18:$AE$290,23,FALSE)</f>
        <v>6456.5929999999998</v>
      </c>
      <c r="BF212">
        <f>VLOOKUP($B212,'MEDIUM VARIANT'!$C$18:$AE$290,24,FALSE)</f>
        <v>6479.8549999999996</v>
      </c>
      <c r="BG212">
        <f>VLOOKUP($B212,'MEDIUM VARIANT'!$C$18:$AE$290,25,FALSE)</f>
        <v>6500.9210000000003</v>
      </c>
      <c r="BH212">
        <f>VLOOKUP($B212,'MEDIUM VARIANT'!$C$18:$AE$290,26,FALSE)</f>
        <v>6519.7860000000001</v>
      </c>
      <c r="BI212">
        <f>VLOOKUP($B212,'MEDIUM VARIANT'!$C$18:$AE$290,27,FALSE)</f>
        <v>6536.433</v>
      </c>
      <c r="BJ212">
        <f>VLOOKUP($B212,'MEDIUM VARIANT'!$C$18:$AE$290,28,FALSE)</f>
        <v>6550.8519999999999</v>
      </c>
      <c r="BK212">
        <f>VLOOKUP($B212,'MEDIUM VARIANT'!$C$18:$AE$290,29,FALSE)</f>
        <v>6563.0550000000003</v>
      </c>
      <c r="BL212">
        <f>VLOOKUP($B212,'MEDIUM VARIANT'!$C$18:$AE$290,29,FALSE)</f>
        <v>6563.0550000000003</v>
      </c>
      <c r="BM212">
        <f>VLOOKUP($B212,'MEDIUM VARIANT'!$C$18:$AE$290,29,FALSE)</f>
        <v>6563.0550000000003</v>
      </c>
      <c r="BN212">
        <f>VLOOKUP($B212,'MEDIUM VARIANT'!$C$18:$AE$290,29,FALSE)</f>
        <v>6563.0550000000003</v>
      </c>
      <c r="BO212">
        <f>VLOOKUP($B212,'MEDIUM VARIANT'!$C$18:$AE$290,29,FALSE)</f>
        <v>6563.0550000000003</v>
      </c>
      <c r="BP212">
        <f>VLOOKUP($B212,'MEDIUM VARIANT'!$C$18:$AE$290,29,FALSE)</f>
        <v>6563.0550000000003</v>
      </c>
      <c r="BQ212">
        <f>VLOOKUP($B212,'MEDIUM VARIANT'!$C$18:$AE$290,29,FALSE)</f>
        <v>6563.0550000000003</v>
      </c>
      <c r="BR212">
        <f>VLOOKUP($B212,'MEDIUM VARIANT'!$C$18:$AE$290,29,FALSE)</f>
        <v>6563.0550000000003</v>
      </c>
      <c r="BS212">
        <f>VLOOKUP($B212,'MEDIUM VARIANT'!$C$18:$AE$290,29,FALSE)</f>
        <v>6563.0550000000003</v>
      </c>
      <c r="BT212">
        <f>VLOOKUP($B212,'MEDIUM VARIANT'!$C$18:$AE$290,29,FALSE)</f>
        <v>6563.0550000000003</v>
      </c>
      <c r="BU212">
        <f>VLOOKUP($B212,'MEDIUM VARIANT'!$C$18:$AE$290,29,FALSE)</f>
        <v>6563.0550000000003</v>
      </c>
    </row>
    <row r="213" spans="1:73" ht="11.4" hidden="1" x14ac:dyDescent="0.2">
      <c r="A213" t="str">
        <f>VLOOKUP(B213,Codes_ISO!A$2:C$270,3,FALSE)</f>
        <v/>
      </c>
      <c r="B213" s="3" t="s">
        <v>272</v>
      </c>
      <c r="C213" s="22">
        <f>VLOOKUP($B213,ESTIMATES!$C$18:$BS$290,34,FALSE)</f>
        <v>13.096</v>
      </c>
      <c r="D213" s="22">
        <f>VLOOKUP($B213,ESTIMATES!$C$18:$BS$290,35,FALSE)</f>
        <v>14.019</v>
      </c>
      <c r="E213" s="22">
        <f>VLOOKUP($B213,ESTIMATES!$C$18:$BS$290,36,FALSE)</f>
        <v>15.002000000000001</v>
      </c>
      <c r="F213" s="22">
        <f>VLOOKUP($B213,ESTIMATES!$C$18:$BS$290,37,FALSE)</f>
        <v>16.12</v>
      </c>
      <c r="G213" s="22">
        <f>VLOOKUP($B213,ESTIMATES!$C$18:$BS$290,38,FALSE)</f>
        <v>17.452000000000002</v>
      </c>
      <c r="H213" s="22">
        <f>VLOOKUP($B213,ESTIMATES!$C$18:$BS$290,39,FALSE)</f>
        <v>19.027999999999999</v>
      </c>
      <c r="I213" s="22">
        <f>VLOOKUP($B213,ESTIMATES!$C$18:$BS$290,40,FALSE)</f>
        <v>20.898</v>
      </c>
      <c r="J213" s="22">
        <f>VLOOKUP($B213,ESTIMATES!$C$18:$BS$290,41,FALSE)</f>
        <v>23.007000000000001</v>
      </c>
      <c r="K213" s="22">
        <f>VLOOKUP($B213,ESTIMATES!$C$18:$BS$290,42,FALSE)</f>
        <v>25.155000000000001</v>
      </c>
      <c r="L213" s="22">
        <f>VLOOKUP($B213,ESTIMATES!$C$18:$BS$290,43,FALSE)</f>
        <v>27.06</v>
      </c>
      <c r="M213" s="22">
        <f>VLOOKUP($B213,ESTIMATES!$C$18:$BS$290,44,FALSE)</f>
        <v>28.548999999999999</v>
      </c>
      <c r="N213" s="22">
        <f>VLOOKUP($B213,ESTIMATES!$C$18:$BS$290,45,FALSE)</f>
        <v>29.533999999999999</v>
      </c>
      <c r="O213" s="22">
        <f>VLOOKUP($B213,ESTIMATES!$C$18:$BS$290,46,FALSE)</f>
        <v>30.09</v>
      </c>
      <c r="P213" s="22">
        <f>VLOOKUP($B213,ESTIMATES!$C$18:$BS$290,47,FALSE)</f>
        <v>30.338999999999999</v>
      </c>
      <c r="Q213" s="22">
        <f>VLOOKUP($B213,ESTIMATES!$C$18:$BS$290,48,FALSE)</f>
        <v>30.471</v>
      </c>
      <c r="R213" s="22">
        <f>VLOOKUP($B213,ESTIMATES!$C$18:$BS$290,49,FALSE)</f>
        <v>30.632999999999999</v>
      </c>
      <c r="S213" s="22">
        <f>VLOOKUP($B213,ESTIMATES!$C$18:$BS$290,50,FALSE)</f>
        <v>30.853000000000002</v>
      </c>
      <c r="T213" s="22">
        <f>VLOOKUP($B213,ESTIMATES!$C$18:$BS$290,51,FALSE)</f>
        <v>31.11</v>
      </c>
      <c r="U213" s="22">
        <f>VLOOKUP($B213,ESTIMATES!$C$18:$BS$290,52,FALSE)</f>
        <v>31.373999999999999</v>
      </c>
      <c r="V213" s="22">
        <f>VLOOKUP($B213,ESTIMATES!$C$18:$BS$290,53,FALSE)</f>
        <v>31.614999999999998</v>
      </c>
      <c r="W213" s="22">
        <f>VLOOKUP($B213,ESTIMATES!$C$18:$BS$290,54,FALSE)</f>
        <v>31.818999999999999</v>
      </c>
      <c r="X213" s="22">
        <f>VLOOKUP($B213,ESTIMATES!$C$18:$BS$290,55,FALSE)</f>
        <v>32</v>
      </c>
      <c r="Y213" s="22">
        <f>VLOOKUP($B213,ESTIMATES!$C$18:$BS$290,56,FALSE)</f>
        <v>32.182000000000002</v>
      </c>
      <c r="Z213" s="22">
        <f>VLOOKUP($B213,ESTIMATES!$C$18:$BS$290,57,FALSE)</f>
        <v>32.345999999999997</v>
      </c>
      <c r="AA213" s="22">
        <f>VLOOKUP($B213,ESTIMATES!$C$18:$BS$290,58,FALSE)</f>
        <v>32.463999999999999</v>
      </c>
      <c r="AB213" s="22">
        <f>VLOOKUP($B213,ESTIMATES!$C$18:$BS$290,59,FALSE)</f>
        <v>32.530999999999999</v>
      </c>
      <c r="AC213" s="22">
        <f>VLOOKUP($B213,ESTIMATES!$C$18:$BS$290,60,FALSE)</f>
        <v>32.517000000000003</v>
      </c>
      <c r="AD213" s="22">
        <f>VLOOKUP($B213,ESTIMATES!$C$18:$BS$290,61,FALSE)</f>
        <v>32.439</v>
      </c>
      <c r="AE213" s="22">
        <f>VLOOKUP($B213,ESTIMATES!$C$18:$BS$290,62,FALSE)</f>
        <v>32.436999999999998</v>
      </c>
      <c r="AF213" s="22">
        <f>VLOOKUP($B213,ESTIMATES!$C$18:$BS$290,63,FALSE)</f>
        <v>32.631999999999998</v>
      </c>
      <c r="AG213" s="22">
        <f>VLOOKUP($B213,ESTIMATES!$C$18:$BS$290,64,FALSE)</f>
        <v>33.124000000000002</v>
      </c>
      <c r="AH213" s="22">
        <f>VLOOKUP($B213,ESTIMATES!$C$18:$BS$290,65,FALSE)</f>
        <v>33.975999999999999</v>
      </c>
      <c r="AI213" s="22">
        <f>VLOOKUP($B213,ESTIMATES!$C$18:$BS$290,66,FALSE)</f>
        <v>35.133000000000003</v>
      </c>
      <c r="AJ213" s="22">
        <f>VLOOKUP($B213,ESTIMATES!$C$18:$BS$290,67,FALSE)</f>
        <v>36.439</v>
      </c>
      <c r="AK213" s="22">
        <f>VLOOKUP($B213,ESTIMATES!$C$18:$BS$290,68,FALSE)</f>
        <v>37.697000000000003</v>
      </c>
      <c r="AL213" s="22">
        <f>VLOOKUP($B213,ESTIMATES!$C$18:$BS$290,69,FALSE)</f>
        <v>38.75</v>
      </c>
      <c r="AM213">
        <f>VLOOKUP($B213,'MEDIUM VARIANT'!$C$18:$AE$290,5,FALSE)</f>
        <v>39.536999999999999</v>
      </c>
      <c r="AN213">
        <f>VLOOKUP($B213,'MEDIUM VARIANT'!$C$18:$AE$290,6,FALSE)</f>
        <v>40.119999999999997</v>
      </c>
      <c r="AO213">
        <f>VLOOKUP($B213,'MEDIUM VARIANT'!$C$18:$AE$290,7,FALSE)</f>
        <v>40.552</v>
      </c>
      <c r="AP213">
        <f>VLOOKUP($B213,'MEDIUM VARIANT'!$C$18:$AE$290,8,FALSE)</f>
        <v>40.939</v>
      </c>
      <c r="AQ213">
        <f>VLOOKUP($B213,'MEDIUM VARIANT'!$C$18:$AE$290,9,FALSE)</f>
        <v>41.363999999999997</v>
      </c>
      <c r="AR213">
        <f>VLOOKUP($B213,'MEDIUM VARIANT'!$C$18:$AE$290,10,FALSE)</f>
        <v>41.841999999999999</v>
      </c>
      <c r="AS213">
        <f>VLOOKUP($B213,'MEDIUM VARIANT'!$C$18:$AE$290,11,FALSE)</f>
        <v>42.335999999999999</v>
      </c>
      <c r="AT213">
        <f>VLOOKUP($B213,'MEDIUM VARIANT'!$C$18:$AE$290,12,FALSE)</f>
        <v>42.838999999999999</v>
      </c>
      <c r="AU213">
        <f>VLOOKUP($B213,'MEDIUM VARIANT'!$C$18:$AE$290,13,FALSE)</f>
        <v>43.347000000000001</v>
      </c>
      <c r="AV213">
        <f>VLOOKUP($B213,'MEDIUM VARIANT'!$C$18:$AE$290,14,FALSE)</f>
        <v>43.829000000000001</v>
      </c>
      <c r="AW213">
        <f>VLOOKUP($B213,'MEDIUM VARIANT'!$C$18:$AE$290,15,FALSE)</f>
        <v>44.287999999999997</v>
      </c>
      <c r="AX213">
        <f>VLOOKUP($B213,'MEDIUM VARIANT'!$C$18:$AE$290,16,FALSE)</f>
        <v>44.744999999999997</v>
      </c>
      <c r="AY213">
        <f>VLOOKUP($B213,'MEDIUM VARIANT'!$C$18:$AE$290,17,FALSE)</f>
        <v>45.192999999999998</v>
      </c>
      <c r="AZ213">
        <f>VLOOKUP($B213,'MEDIUM VARIANT'!$C$18:$AE$290,18,FALSE)</f>
        <v>45.621000000000002</v>
      </c>
      <c r="BA213">
        <f>VLOOKUP($B213,'MEDIUM VARIANT'!$C$18:$AE$290,19,FALSE)</f>
        <v>46.033999999999999</v>
      </c>
      <c r="BB213">
        <f>VLOOKUP($B213,'MEDIUM VARIANT'!$C$18:$AE$290,20,FALSE)</f>
        <v>46.427999999999997</v>
      </c>
      <c r="BC213">
        <f>VLOOKUP($B213,'MEDIUM VARIANT'!$C$18:$AE$290,21,FALSE)</f>
        <v>46.816000000000003</v>
      </c>
      <c r="BD213">
        <f>VLOOKUP($B213,'MEDIUM VARIANT'!$C$18:$AE$290,22,FALSE)</f>
        <v>47.189</v>
      </c>
      <c r="BE213">
        <f>VLOOKUP($B213,'MEDIUM VARIANT'!$C$18:$AE$290,23,FALSE)</f>
        <v>47.551000000000002</v>
      </c>
      <c r="BF213">
        <f>VLOOKUP($B213,'MEDIUM VARIANT'!$C$18:$AE$290,24,FALSE)</f>
        <v>47.902999999999999</v>
      </c>
      <c r="BG213">
        <f>VLOOKUP($B213,'MEDIUM VARIANT'!$C$18:$AE$290,25,FALSE)</f>
        <v>48.237000000000002</v>
      </c>
      <c r="BH213">
        <f>VLOOKUP($B213,'MEDIUM VARIANT'!$C$18:$AE$290,26,FALSE)</f>
        <v>48.56</v>
      </c>
      <c r="BI213">
        <f>VLOOKUP($B213,'MEDIUM VARIANT'!$C$18:$AE$290,27,FALSE)</f>
        <v>48.875999999999998</v>
      </c>
      <c r="BJ213">
        <f>VLOOKUP($B213,'MEDIUM VARIANT'!$C$18:$AE$290,28,FALSE)</f>
        <v>49.18</v>
      </c>
      <c r="BK213">
        <f>VLOOKUP($B213,'MEDIUM VARIANT'!$C$18:$AE$290,29,FALSE)</f>
        <v>49.481999999999999</v>
      </c>
      <c r="BL213">
        <f>VLOOKUP($B213,'MEDIUM VARIANT'!$C$18:$AE$290,29,FALSE)</f>
        <v>49.481999999999999</v>
      </c>
      <c r="BM213">
        <f>VLOOKUP($B213,'MEDIUM VARIANT'!$C$18:$AE$290,29,FALSE)</f>
        <v>49.481999999999999</v>
      </c>
      <c r="BN213">
        <f>VLOOKUP($B213,'MEDIUM VARIANT'!$C$18:$AE$290,29,FALSE)</f>
        <v>49.481999999999999</v>
      </c>
      <c r="BO213">
        <f>VLOOKUP($B213,'MEDIUM VARIANT'!$C$18:$AE$290,29,FALSE)</f>
        <v>49.481999999999999</v>
      </c>
      <c r="BP213">
        <f>VLOOKUP($B213,'MEDIUM VARIANT'!$C$18:$AE$290,29,FALSE)</f>
        <v>49.481999999999999</v>
      </c>
      <c r="BQ213">
        <f>VLOOKUP($B213,'MEDIUM VARIANT'!$C$18:$AE$290,29,FALSE)</f>
        <v>49.481999999999999</v>
      </c>
      <c r="BR213">
        <f>VLOOKUP($B213,'MEDIUM VARIANT'!$C$18:$AE$290,29,FALSE)</f>
        <v>49.481999999999999</v>
      </c>
      <c r="BS213">
        <f>VLOOKUP($B213,'MEDIUM VARIANT'!$C$18:$AE$290,29,FALSE)</f>
        <v>49.481999999999999</v>
      </c>
      <c r="BT213">
        <f>VLOOKUP($B213,'MEDIUM VARIANT'!$C$18:$AE$290,29,FALSE)</f>
        <v>49.481999999999999</v>
      </c>
      <c r="BU213">
        <f>VLOOKUP($B213,'MEDIUM VARIANT'!$C$18:$AE$290,29,FALSE)</f>
        <v>49.481999999999999</v>
      </c>
    </row>
    <row r="214" spans="1:73" ht="11.4" x14ac:dyDescent="0.2">
      <c r="A214" t="str">
        <f>VLOOKUP(B214,Codes_ISO!A$2:C$270,3,FALSE)</f>
        <v>SK</v>
      </c>
      <c r="B214" s="3" t="s">
        <v>206</v>
      </c>
      <c r="C214" s="22">
        <f>VLOOKUP($B214,ESTIMATES!$C$18:$BS$290,34,FALSE)</f>
        <v>4996.7309999999998</v>
      </c>
      <c r="D214" s="22">
        <f>VLOOKUP($B214,ESTIMATES!$C$18:$BS$290,35,FALSE)</f>
        <v>5037.3410000000003</v>
      </c>
      <c r="E214" s="22">
        <f>VLOOKUP($B214,ESTIMATES!$C$18:$BS$290,36,FALSE)</f>
        <v>5073.8900000000003</v>
      </c>
      <c r="F214" s="22">
        <f>VLOOKUP($B214,ESTIMATES!$C$18:$BS$290,37,FALSE)</f>
        <v>5106.9889999999996</v>
      </c>
      <c r="G214" s="22">
        <f>VLOOKUP($B214,ESTIMATES!$C$18:$BS$290,38,FALSE)</f>
        <v>5137.6850000000004</v>
      </c>
      <c r="H214" s="22">
        <f>VLOOKUP($B214,ESTIMATES!$C$18:$BS$290,39,FALSE)</f>
        <v>5166.7979999999998</v>
      </c>
      <c r="I214" s="22">
        <f>VLOOKUP($B214,ESTIMATES!$C$18:$BS$290,40,FALSE)</f>
        <v>5194.3059999999996</v>
      </c>
      <c r="J214" s="22">
        <f>VLOOKUP($B214,ESTIMATES!$C$18:$BS$290,41,FALSE)</f>
        <v>5219.9589999999998</v>
      </c>
      <c r="K214" s="22">
        <f>VLOOKUP($B214,ESTIMATES!$C$18:$BS$290,42,FALSE)</f>
        <v>5244.0360000000001</v>
      </c>
      <c r="L214" s="22">
        <f>VLOOKUP($B214,ESTIMATES!$C$18:$BS$290,43,FALSE)</f>
        <v>5266.8040000000001</v>
      </c>
      <c r="M214" s="22">
        <f>VLOOKUP($B214,ESTIMATES!$C$18:$BS$290,44,FALSE)</f>
        <v>5288.4539999999997</v>
      </c>
      <c r="N214" s="22">
        <f>VLOOKUP($B214,ESTIMATES!$C$18:$BS$290,45,FALSE)</f>
        <v>5309.2349999999997</v>
      </c>
      <c r="O214" s="22">
        <f>VLOOKUP($B214,ESTIMATES!$C$18:$BS$290,46,FALSE)</f>
        <v>5329.0330000000004</v>
      </c>
      <c r="P214" s="22">
        <f>VLOOKUP($B214,ESTIMATES!$C$18:$BS$290,47,FALSE)</f>
        <v>5347.2139999999999</v>
      </c>
      <c r="Q214" s="22">
        <f>VLOOKUP($B214,ESTIMATES!$C$18:$BS$290,48,FALSE)</f>
        <v>5362.8959999999997</v>
      </c>
      <c r="R214" s="22">
        <f>VLOOKUP($B214,ESTIMATES!$C$18:$BS$290,49,FALSE)</f>
        <v>5375.47</v>
      </c>
      <c r="S214" s="22">
        <f>VLOOKUP($B214,ESTIMATES!$C$18:$BS$290,50,FALSE)</f>
        <v>5384.7879999999996</v>
      </c>
      <c r="T214" s="22">
        <f>VLOOKUP($B214,ESTIMATES!$C$18:$BS$290,51,FALSE)</f>
        <v>5391.2039999999997</v>
      </c>
      <c r="U214" s="22">
        <f>VLOOKUP($B214,ESTIMATES!$C$18:$BS$290,52,FALSE)</f>
        <v>5395.2539999999999</v>
      </c>
      <c r="V214" s="22">
        <f>VLOOKUP($B214,ESTIMATES!$C$18:$BS$290,53,FALSE)</f>
        <v>5397.7079999999996</v>
      </c>
      <c r="W214" s="22">
        <f>VLOOKUP($B214,ESTIMATES!$C$18:$BS$290,54,FALSE)</f>
        <v>5399.2110000000002</v>
      </c>
      <c r="X214" s="22">
        <f>VLOOKUP($B214,ESTIMATES!$C$18:$BS$290,55,FALSE)</f>
        <v>5400.0060000000003</v>
      </c>
      <c r="Y214" s="22">
        <f>VLOOKUP($B214,ESTIMATES!$C$18:$BS$290,56,FALSE)</f>
        <v>5400.1540000000005</v>
      </c>
      <c r="Z214" s="22">
        <f>VLOOKUP($B214,ESTIMATES!$C$18:$BS$290,57,FALSE)</f>
        <v>5399.8860000000004</v>
      </c>
      <c r="AA214" s="22">
        <f>VLOOKUP($B214,ESTIMATES!$C$18:$BS$290,58,FALSE)</f>
        <v>5399.4189999999999</v>
      </c>
      <c r="AB214" s="22">
        <f>VLOOKUP($B214,ESTIMATES!$C$18:$BS$290,59,FALSE)</f>
        <v>5398.9629999999997</v>
      </c>
      <c r="AC214" s="22">
        <f>VLOOKUP($B214,ESTIMATES!$C$18:$BS$290,60,FALSE)</f>
        <v>5398.5410000000002</v>
      </c>
      <c r="AD214" s="22">
        <f>VLOOKUP($B214,ESTIMATES!$C$18:$BS$290,61,FALSE)</f>
        <v>5398.326</v>
      </c>
      <c r="AE214" s="22">
        <f>VLOOKUP($B214,ESTIMATES!$C$18:$BS$290,62,FALSE)</f>
        <v>5398.8559999999998</v>
      </c>
      <c r="AF214" s="22">
        <f>VLOOKUP($B214,ESTIMATES!$C$18:$BS$290,63,FALSE)</f>
        <v>5400.7190000000001</v>
      </c>
      <c r="AG214" s="22">
        <f>VLOOKUP($B214,ESTIMATES!$C$18:$BS$290,64,FALSE)</f>
        <v>5404.2939999999999</v>
      </c>
      <c r="AH214" s="22">
        <f>VLOOKUP($B214,ESTIMATES!$C$18:$BS$290,65,FALSE)</f>
        <v>5409.8469999999998</v>
      </c>
      <c r="AI214" s="22">
        <f>VLOOKUP($B214,ESTIMATES!$C$18:$BS$290,66,FALSE)</f>
        <v>5417.07</v>
      </c>
      <c r="AJ214" s="22">
        <f>VLOOKUP($B214,ESTIMATES!$C$18:$BS$290,67,FALSE)</f>
        <v>5425.13</v>
      </c>
      <c r="AK214" s="22">
        <f>VLOOKUP($B214,ESTIMATES!$C$18:$BS$290,68,FALSE)</f>
        <v>5432.8410000000003</v>
      </c>
      <c r="AL214" s="22">
        <f>VLOOKUP($B214,ESTIMATES!$C$18:$BS$290,69,FALSE)</f>
        <v>5439.3180000000002</v>
      </c>
      <c r="AM214">
        <f>VLOOKUP($B214,'MEDIUM VARIANT'!$C$18:$AE$290,5,FALSE)</f>
        <v>5444.2179999999998</v>
      </c>
      <c r="AN214">
        <f>VLOOKUP($B214,'MEDIUM VARIANT'!$C$18:$AE$290,6,FALSE)</f>
        <v>5447.6620000000003</v>
      </c>
      <c r="AO214">
        <f>VLOOKUP($B214,'MEDIUM VARIANT'!$C$18:$AE$290,7,FALSE)</f>
        <v>5449.8159999999998</v>
      </c>
      <c r="AP214">
        <f>VLOOKUP($B214,'MEDIUM VARIANT'!$C$18:$AE$290,8,FALSE)</f>
        <v>5450.9870000000001</v>
      </c>
      <c r="AQ214">
        <f>VLOOKUP($B214,'MEDIUM VARIANT'!$C$18:$AE$290,9,FALSE)</f>
        <v>5451.4</v>
      </c>
      <c r="AR214">
        <f>VLOOKUP($B214,'MEDIUM VARIANT'!$C$18:$AE$290,10,FALSE)</f>
        <v>5451.0330000000004</v>
      </c>
      <c r="AS214">
        <f>VLOOKUP($B214,'MEDIUM VARIANT'!$C$18:$AE$290,11,FALSE)</f>
        <v>5449.6750000000002</v>
      </c>
      <c r="AT214">
        <f>VLOOKUP($B214,'MEDIUM VARIANT'!$C$18:$AE$290,12,FALSE)</f>
        <v>5447.152</v>
      </c>
      <c r="AU214">
        <f>VLOOKUP($B214,'MEDIUM VARIANT'!$C$18:$AE$290,13,FALSE)</f>
        <v>5443.2640000000001</v>
      </c>
      <c r="AV214">
        <f>VLOOKUP($B214,'MEDIUM VARIANT'!$C$18:$AE$290,14,FALSE)</f>
        <v>5437.85</v>
      </c>
      <c r="AW214">
        <f>VLOOKUP($B214,'MEDIUM VARIANT'!$C$18:$AE$290,15,FALSE)</f>
        <v>5430.8829999999998</v>
      </c>
      <c r="AX214">
        <f>VLOOKUP($B214,'MEDIUM VARIANT'!$C$18:$AE$290,16,FALSE)</f>
        <v>5422.3819999999996</v>
      </c>
      <c r="AY214">
        <f>VLOOKUP($B214,'MEDIUM VARIANT'!$C$18:$AE$290,17,FALSE)</f>
        <v>5412.3140000000003</v>
      </c>
      <c r="AZ214">
        <f>VLOOKUP($B214,'MEDIUM VARIANT'!$C$18:$AE$290,18,FALSE)</f>
        <v>5400.6719999999996</v>
      </c>
      <c r="BA214">
        <f>VLOOKUP($B214,'MEDIUM VARIANT'!$C$18:$AE$290,19,FALSE)</f>
        <v>5387.4579999999996</v>
      </c>
      <c r="BB214">
        <f>VLOOKUP($B214,'MEDIUM VARIANT'!$C$18:$AE$290,20,FALSE)</f>
        <v>5372.6809999999996</v>
      </c>
      <c r="BC214">
        <f>VLOOKUP($B214,'MEDIUM VARIANT'!$C$18:$AE$290,21,FALSE)</f>
        <v>5356.4390000000003</v>
      </c>
      <c r="BD214">
        <f>VLOOKUP($B214,'MEDIUM VARIANT'!$C$18:$AE$290,22,FALSE)</f>
        <v>5338.8649999999998</v>
      </c>
      <c r="BE214">
        <f>VLOOKUP($B214,'MEDIUM VARIANT'!$C$18:$AE$290,23,FALSE)</f>
        <v>5320.1869999999999</v>
      </c>
      <c r="BF214">
        <f>VLOOKUP($B214,'MEDIUM VARIANT'!$C$18:$AE$290,24,FALSE)</f>
        <v>5300.5860000000002</v>
      </c>
      <c r="BG214">
        <f>VLOOKUP($B214,'MEDIUM VARIANT'!$C$18:$AE$290,25,FALSE)</f>
        <v>5280.1480000000001</v>
      </c>
      <c r="BH214">
        <f>VLOOKUP($B214,'MEDIUM VARIANT'!$C$18:$AE$290,26,FALSE)</f>
        <v>5258.9470000000001</v>
      </c>
      <c r="BI214">
        <f>VLOOKUP($B214,'MEDIUM VARIANT'!$C$18:$AE$290,27,FALSE)</f>
        <v>5237.1530000000002</v>
      </c>
      <c r="BJ214">
        <f>VLOOKUP($B214,'MEDIUM VARIANT'!$C$18:$AE$290,28,FALSE)</f>
        <v>5214.9639999999999</v>
      </c>
      <c r="BK214">
        <f>VLOOKUP($B214,'MEDIUM VARIANT'!$C$18:$AE$290,29,FALSE)</f>
        <v>5192.5209999999997</v>
      </c>
      <c r="BL214">
        <f>VLOOKUP($B214,'MEDIUM VARIANT'!$C$18:$AE$290,29,FALSE)</f>
        <v>5192.5209999999997</v>
      </c>
      <c r="BM214">
        <f>VLOOKUP($B214,'MEDIUM VARIANT'!$C$18:$AE$290,29,FALSE)</f>
        <v>5192.5209999999997</v>
      </c>
      <c r="BN214">
        <f>VLOOKUP($B214,'MEDIUM VARIANT'!$C$18:$AE$290,29,FALSE)</f>
        <v>5192.5209999999997</v>
      </c>
      <c r="BO214">
        <f>VLOOKUP($B214,'MEDIUM VARIANT'!$C$18:$AE$290,29,FALSE)</f>
        <v>5192.5209999999997</v>
      </c>
      <c r="BP214">
        <f>VLOOKUP($B214,'MEDIUM VARIANT'!$C$18:$AE$290,29,FALSE)</f>
        <v>5192.5209999999997</v>
      </c>
      <c r="BQ214">
        <f>VLOOKUP($B214,'MEDIUM VARIANT'!$C$18:$AE$290,29,FALSE)</f>
        <v>5192.5209999999997</v>
      </c>
      <c r="BR214">
        <f>VLOOKUP($B214,'MEDIUM VARIANT'!$C$18:$AE$290,29,FALSE)</f>
        <v>5192.5209999999997</v>
      </c>
      <c r="BS214">
        <f>VLOOKUP($B214,'MEDIUM VARIANT'!$C$18:$AE$290,29,FALSE)</f>
        <v>5192.5209999999997</v>
      </c>
      <c r="BT214">
        <f>VLOOKUP($B214,'MEDIUM VARIANT'!$C$18:$AE$290,29,FALSE)</f>
        <v>5192.5209999999997</v>
      </c>
      <c r="BU214">
        <f>VLOOKUP($B214,'MEDIUM VARIANT'!$C$18:$AE$290,29,FALSE)</f>
        <v>5192.5209999999997</v>
      </c>
    </row>
    <row r="215" spans="1:73" ht="11.4" x14ac:dyDescent="0.2">
      <c r="A215" t="str">
        <f>VLOOKUP(B215,Codes_ISO!A$2:C$270,3,FALSE)</f>
        <v>SI</v>
      </c>
      <c r="B215" s="3" t="s">
        <v>236</v>
      </c>
      <c r="C215" s="22">
        <f>VLOOKUP($B215,ESTIMATES!$C$18:$BS$290,34,FALSE)</f>
        <v>1835.837</v>
      </c>
      <c r="D215" s="22">
        <f>VLOOKUP($B215,ESTIMATES!$C$18:$BS$290,35,FALSE)</f>
        <v>1857.854</v>
      </c>
      <c r="E215" s="22">
        <f>VLOOKUP($B215,ESTIMATES!$C$18:$BS$290,36,FALSE)</f>
        <v>1880.704</v>
      </c>
      <c r="F215" s="22">
        <f>VLOOKUP($B215,ESTIMATES!$C$18:$BS$290,37,FALSE)</f>
        <v>1903.548</v>
      </c>
      <c r="G215" s="22">
        <f>VLOOKUP($B215,ESTIMATES!$C$18:$BS$290,38,FALSE)</f>
        <v>1925.3140000000001</v>
      </c>
      <c r="H215" s="22">
        <f>VLOOKUP($B215,ESTIMATES!$C$18:$BS$290,39,FALSE)</f>
        <v>1945.135</v>
      </c>
      <c r="I215" s="22">
        <f>VLOOKUP($B215,ESTIMATES!$C$18:$BS$290,40,FALSE)</f>
        <v>1962.877</v>
      </c>
      <c r="J215" s="22">
        <f>VLOOKUP($B215,ESTIMATES!$C$18:$BS$290,41,FALSE)</f>
        <v>1978.5239999999999</v>
      </c>
      <c r="K215" s="22">
        <f>VLOOKUP($B215,ESTIMATES!$C$18:$BS$290,42,FALSE)</f>
        <v>1991.4280000000001</v>
      </c>
      <c r="L215" s="22">
        <f>VLOOKUP($B215,ESTIMATES!$C$18:$BS$290,43,FALSE)</f>
        <v>2000.873</v>
      </c>
      <c r="M215" s="22">
        <f>VLOOKUP($B215,ESTIMATES!$C$18:$BS$290,44,FALSE)</f>
        <v>2006.479</v>
      </c>
      <c r="N215" s="22">
        <f>VLOOKUP($B215,ESTIMATES!$C$18:$BS$290,45,FALSE)</f>
        <v>2007.884</v>
      </c>
      <c r="O215" s="22">
        <f>VLOOKUP($B215,ESTIMATES!$C$18:$BS$290,46,FALSE)</f>
        <v>2005.5119999999999</v>
      </c>
      <c r="P215" s="22">
        <f>VLOOKUP($B215,ESTIMATES!$C$18:$BS$290,47,FALSE)</f>
        <v>2000.768</v>
      </c>
      <c r="Q215" s="22">
        <f>VLOOKUP($B215,ESTIMATES!$C$18:$BS$290,48,FALSE)</f>
        <v>1995.607</v>
      </c>
      <c r="R215" s="22">
        <f>VLOOKUP($B215,ESTIMATES!$C$18:$BS$290,49,FALSE)</f>
        <v>1991.472</v>
      </c>
      <c r="S215" s="22">
        <f>VLOOKUP($B215,ESTIMATES!$C$18:$BS$290,50,FALSE)</f>
        <v>1988.989</v>
      </c>
      <c r="T215" s="22">
        <f>VLOOKUP($B215,ESTIMATES!$C$18:$BS$290,51,FALSE)</f>
        <v>1987.9549999999999</v>
      </c>
      <c r="U215" s="22">
        <f>VLOOKUP($B215,ESTIMATES!$C$18:$BS$290,52,FALSE)</f>
        <v>1987.9760000000001</v>
      </c>
      <c r="V215" s="22">
        <f>VLOOKUP($B215,ESTIMATES!$C$18:$BS$290,53,FALSE)</f>
        <v>1988.318</v>
      </c>
      <c r="W215" s="22">
        <f>VLOOKUP($B215,ESTIMATES!$C$18:$BS$290,54,FALSE)</f>
        <v>1988.499</v>
      </c>
      <c r="X215" s="22">
        <f>VLOOKUP($B215,ESTIMATES!$C$18:$BS$290,55,FALSE)</f>
        <v>1988.3489999999999</v>
      </c>
      <c r="Y215" s="22">
        <f>VLOOKUP($B215,ESTIMATES!$C$18:$BS$290,56,FALSE)</f>
        <v>1988.2639999999999</v>
      </c>
      <c r="Z215" s="22">
        <f>VLOOKUP($B215,ESTIMATES!$C$18:$BS$290,57,FALSE)</f>
        <v>1988.9649999999999</v>
      </c>
      <c r="AA215" s="22">
        <f>VLOOKUP($B215,ESTIMATES!$C$18:$BS$290,58,FALSE)</f>
        <v>1991.43</v>
      </c>
      <c r="AB215" s="22">
        <f>VLOOKUP($B215,ESTIMATES!$C$18:$BS$290,59,FALSE)</f>
        <v>1996.2809999999999</v>
      </c>
      <c r="AC215" s="22">
        <f>VLOOKUP($B215,ESTIMATES!$C$18:$BS$290,60,FALSE)</f>
        <v>2003.7909999999999</v>
      </c>
      <c r="AD215" s="22">
        <f>VLOOKUP($B215,ESTIMATES!$C$18:$BS$290,61,FALSE)</f>
        <v>2013.539</v>
      </c>
      <c r="AE215" s="22">
        <f>VLOOKUP($B215,ESTIMATES!$C$18:$BS$290,62,FALSE)</f>
        <v>2024.538</v>
      </c>
      <c r="AF215" s="22">
        <f>VLOOKUP($B215,ESTIMATES!$C$18:$BS$290,63,FALSE)</f>
        <v>2035.424</v>
      </c>
      <c r="AG215" s="22">
        <f>VLOOKUP($B215,ESTIMATES!$C$18:$BS$290,64,FALSE)</f>
        <v>2045.1679999999999</v>
      </c>
      <c r="AH215" s="22">
        <f>VLOOKUP($B215,ESTIMATES!$C$18:$BS$290,65,FALSE)</f>
        <v>2053.4360000000001</v>
      </c>
      <c r="AI215" s="22">
        <f>VLOOKUP($B215,ESTIMATES!$C$18:$BS$290,66,FALSE)</f>
        <v>2060.39</v>
      </c>
      <c r="AJ215" s="22">
        <f>VLOOKUP($B215,ESTIMATES!$C$18:$BS$290,67,FALSE)</f>
        <v>2066.1190000000001</v>
      </c>
      <c r="AK215" s="22">
        <f>VLOOKUP($B215,ESTIMATES!$C$18:$BS$290,68,FALSE)</f>
        <v>2070.8449999999998</v>
      </c>
      <c r="AL215" s="22">
        <f>VLOOKUP($B215,ESTIMATES!$C$18:$BS$290,69,FALSE)</f>
        <v>2074.788</v>
      </c>
      <c r="AM215">
        <f>VLOOKUP($B215,'MEDIUM VARIANT'!$C$18:$AE$290,5,FALSE)</f>
        <v>2077.8620000000001</v>
      </c>
      <c r="AN215">
        <f>VLOOKUP($B215,'MEDIUM VARIANT'!$C$18:$AE$290,6,FALSE)</f>
        <v>2079.9760000000001</v>
      </c>
      <c r="AO215">
        <f>VLOOKUP($B215,'MEDIUM VARIANT'!$C$18:$AE$290,7,FALSE)</f>
        <v>2081.2600000000002</v>
      </c>
      <c r="AP215">
        <f>VLOOKUP($B215,'MEDIUM VARIANT'!$C$18:$AE$290,8,FALSE)</f>
        <v>2081.9</v>
      </c>
      <c r="AQ215">
        <f>VLOOKUP($B215,'MEDIUM VARIANT'!$C$18:$AE$290,9,FALSE)</f>
        <v>2082.0549999999998</v>
      </c>
      <c r="AR215">
        <f>VLOOKUP($B215,'MEDIUM VARIANT'!$C$18:$AE$290,10,FALSE)</f>
        <v>2081.7649999999999</v>
      </c>
      <c r="AS215">
        <f>VLOOKUP($B215,'MEDIUM VARIANT'!$C$18:$AE$290,11,FALSE)</f>
        <v>2081.0419999999999</v>
      </c>
      <c r="AT215">
        <f>VLOOKUP($B215,'MEDIUM VARIANT'!$C$18:$AE$290,12,FALSE)</f>
        <v>2079.87</v>
      </c>
      <c r="AU215">
        <f>VLOOKUP($B215,'MEDIUM VARIANT'!$C$18:$AE$290,13,FALSE)</f>
        <v>2078.221</v>
      </c>
      <c r="AV215">
        <f>VLOOKUP($B215,'MEDIUM VARIANT'!$C$18:$AE$290,14,FALSE)</f>
        <v>2076.0819999999999</v>
      </c>
      <c r="AW215">
        <f>VLOOKUP($B215,'MEDIUM VARIANT'!$C$18:$AE$290,15,FALSE)</f>
        <v>2073.482</v>
      </c>
      <c r="AX215">
        <f>VLOOKUP($B215,'MEDIUM VARIANT'!$C$18:$AE$290,16,FALSE)</f>
        <v>2070.4540000000002</v>
      </c>
      <c r="AY215">
        <f>VLOOKUP($B215,'MEDIUM VARIANT'!$C$18:$AE$290,17,FALSE)</f>
        <v>2067.0390000000002</v>
      </c>
      <c r="AZ215">
        <f>VLOOKUP($B215,'MEDIUM VARIANT'!$C$18:$AE$290,18,FALSE)</f>
        <v>2063.2809999999999</v>
      </c>
      <c r="BA215">
        <f>VLOOKUP($B215,'MEDIUM VARIANT'!$C$18:$AE$290,19,FALSE)</f>
        <v>2059.2109999999998</v>
      </c>
      <c r="BB215">
        <f>VLOOKUP($B215,'MEDIUM VARIANT'!$C$18:$AE$290,20,FALSE)</f>
        <v>2054.8620000000001</v>
      </c>
      <c r="BC215">
        <f>VLOOKUP($B215,'MEDIUM VARIANT'!$C$18:$AE$290,21,FALSE)</f>
        <v>2050.2469999999998</v>
      </c>
      <c r="BD215">
        <f>VLOOKUP($B215,'MEDIUM VARIANT'!$C$18:$AE$290,22,FALSE)</f>
        <v>2045.396</v>
      </c>
      <c r="BE215">
        <f>VLOOKUP($B215,'MEDIUM VARIANT'!$C$18:$AE$290,23,FALSE)</f>
        <v>2040.3630000000001</v>
      </c>
      <c r="BF215">
        <f>VLOOKUP($B215,'MEDIUM VARIANT'!$C$18:$AE$290,24,FALSE)</f>
        <v>2035.1679999999999</v>
      </c>
      <c r="BG215">
        <f>VLOOKUP($B215,'MEDIUM VARIANT'!$C$18:$AE$290,25,FALSE)</f>
        <v>2029.8520000000001</v>
      </c>
      <c r="BH215">
        <f>VLOOKUP($B215,'MEDIUM VARIANT'!$C$18:$AE$290,26,FALSE)</f>
        <v>2024.4</v>
      </c>
      <c r="BI215">
        <f>VLOOKUP($B215,'MEDIUM VARIANT'!$C$18:$AE$290,27,FALSE)</f>
        <v>2018.83</v>
      </c>
      <c r="BJ215">
        <f>VLOOKUP($B215,'MEDIUM VARIANT'!$C$18:$AE$290,28,FALSE)</f>
        <v>2013.1469999999999</v>
      </c>
      <c r="BK215">
        <f>VLOOKUP($B215,'MEDIUM VARIANT'!$C$18:$AE$290,29,FALSE)</f>
        <v>2007.34</v>
      </c>
      <c r="BL215">
        <f>VLOOKUP($B215,'MEDIUM VARIANT'!$C$18:$AE$290,29,FALSE)</f>
        <v>2007.34</v>
      </c>
      <c r="BM215">
        <f>VLOOKUP($B215,'MEDIUM VARIANT'!$C$18:$AE$290,29,FALSE)</f>
        <v>2007.34</v>
      </c>
      <c r="BN215">
        <f>VLOOKUP($B215,'MEDIUM VARIANT'!$C$18:$AE$290,29,FALSE)</f>
        <v>2007.34</v>
      </c>
      <c r="BO215">
        <f>VLOOKUP($B215,'MEDIUM VARIANT'!$C$18:$AE$290,29,FALSE)</f>
        <v>2007.34</v>
      </c>
      <c r="BP215">
        <f>VLOOKUP($B215,'MEDIUM VARIANT'!$C$18:$AE$290,29,FALSE)</f>
        <v>2007.34</v>
      </c>
      <c r="BQ215">
        <f>VLOOKUP($B215,'MEDIUM VARIANT'!$C$18:$AE$290,29,FALSE)</f>
        <v>2007.34</v>
      </c>
      <c r="BR215">
        <f>VLOOKUP($B215,'MEDIUM VARIANT'!$C$18:$AE$290,29,FALSE)</f>
        <v>2007.34</v>
      </c>
      <c r="BS215">
        <f>VLOOKUP($B215,'MEDIUM VARIANT'!$C$18:$AE$290,29,FALSE)</f>
        <v>2007.34</v>
      </c>
      <c r="BT215">
        <f>VLOOKUP($B215,'MEDIUM VARIANT'!$C$18:$AE$290,29,FALSE)</f>
        <v>2007.34</v>
      </c>
      <c r="BU215">
        <f>VLOOKUP($B215,'MEDIUM VARIANT'!$C$18:$AE$290,29,FALSE)</f>
        <v>2007.34</v>
      </c>
    </row>
    <row r="216" spans="1:73" ht="11.4" x14ac:dyDescent="0.2">
      <c r="A216" t="str">
        <f>VLOOKUP(B216,Codes_ISO!A$2:C$270,3,FALSE)</f>
        <v>SB</v>
      </c>
      <c r="B216" s="3" t="s">
        <v>312</v>
      </c>
      <c r="C216" s="22">
        <f>VLOOKUP($B216,ESTIMATES!$C$18:$BS$290,34,FALSE)</f>
        <v>230.607</v>
      </c>
      <c r="D216" s="22">
        <f>VLOOKUP($B216,ESTIMATES!$C$18:$BS$290,35,FALSE)</f>
        <v>238.47900000000001</v>
      </c>
      <c r="E216" s="22">
        <f>VLOOKUP($B216,ESTIMATES!$C$18:$BS$290,36,FALSE)</f>
        <v>246.49299999999999</v>
      </c>
      <c r="F216" s="22">
        <f>VLOOKUP($B216,ESTIMATES!$C$18:$BS$290,37,FALSE)</f>
        <v>254.596</v>
      </c>
      <c r="G216" s="22">
        <f>VLOOKUP($B216,ESTIMATES!$C$18:$BS$290,38,FALSE)</f>
        <v>262.709</v>
      </c>
      <c r="H216" s="22">
        <f>VLOOKUP($B216,ESTIMATES!$C$18:$BS$290,39,FALSE)</f>
        <v>270.80099999999999</v>
      </c>
      <c r="I216" s="22">
        <f>VLOOKUP($B216,ESTIMATES!$C$18:$BS$290,40,FALSE)</f>
        <v>278.83800000000002</v>
      </c>
      <c r="J216" s="22">
        <f>VLOOKUP($B216,ESTIMATES!$C$18:$BS$290,41,FALSE)</f>
        <v>286.863</v>
      </c>
      <c r="K216" s="22">
        <f>VLOOKUP($B216,ESTIMATES!$C$18:$BS$290,42,FALSE)</f>
        <v>294.964</v>
      </c>
      <c r="L216" s="22">
        <f>VLOOKUP($B216,ESTIMATES!$C$18:$BS$290,43,FALSE)</f>
        <v>303.25299999999999</v>
      </c>
      <c r="M216" s="22">
        <f>VLOOKUP($B216,ESTIMATES!$C$18:$BS$290,44,FALSE)</f>
        <v>311.83999999999997</v>
      </c>
      <c r="N216" s="22">
        <f>VLOOKUP($B216,ESTIMATES!$C$18:$BS$290,45,FALSE)</f>
        <v>320.75299999999999</v>
      </c>
      <c r="O216" s="22">
        <f>VLOOKUP($B216,ESTIMATES!$C$18:$BS$290,46,FALSE)</f>
        <v>329.95299999999997</v>
      </c>
      <c r="P216" s="22">
        <f>VLOOKUP($B216,ESTIMATES!$C$18:$BS$290,47,FALSE)</f>
        <v>339.45600000000002</v>
      </c>
      <c r="Q216" s="22">
        <f>VLOOKUP($B216,ESTIMATES!$C$18:$BS$290,48,FALSE)</f>
        <v>349.22500000000002</v>
      </c>
      <c r="R216" s="22">
        <f>VLOOKUP($B216,ESTIMATES!$C$18:$BS$290,49,FALSE)</f>
        <v>359.22500000000002</v>
      </c>
      <c r="S216" s="22">
        <f>VLOOKUP($B216,ESTIMATES!$C$18:$BS$290,50,FALSE)</f>
        <v>369.46899999999999</v>
      </c>
      <c r="T216" s="22">
        <f>VLOOKUP($B216,ESTIMATES!$C$18:$BS$290,51,FALSE)</f>
        <v>379.947</v>
      </c>
      <c r="U216" s="22">
        <f>VLOOKUP($B216,ESTIMATES!$C$18:$BS$290,52,FALSE)</f>
        <v>390.64299999999997</v>
      </c>
      <c r="V216" s="22">
        <f>VLOOKUP($B216,ESTIMATES!$C$18:$BS$290,53,FALSE)</f>
        <v>401.53800000000001</v>
      </c>
      <c r="W216" s="22">
        <f>VLOOKUP($B216,ESTIMATES!$C$18:$BS$290,54,FALSE)</f>
        <v>412.60899999999998</v>
      </c>
      <c r="X216" s="22">
        <f>VLOOKUP($B216,ESTIMATES!$C$18:$BS$290,55,FALSE)</f>
        <v>423.85300000000001</v>
      </c>
      <c r="Y216" s="22">
        <f>VLOOKUP($B216,ESTIMATES!$C$18:$BS$290,56,FALSE)</f>
        <v>435.262</v>
      </c>
      <c r="Z216" s="22">
        <f>VLOOKUP($B216,ESTIMATES!$C$18:$BS$290,57,FALSE)</f>
        <v>446.76900000000001</v>
      </c>
      <c r="AA216" s="22">
        <f>VLOOKUP($B216,ESTIMATES!$C$18:$BS$290,58,FALSE)</f>
        <v>458.32400000000001</v>
      </c>
      <c r="AB216" s="22">
        <f>VLOOKUP($B216,ESTIMATES!$C$18:$BS$290,59,FALSE)</f>
        <v>469.88499999999999</v>
      </c>
      <c r="AC216" s="22">
        <f>VLOOKUP($B216,ESTIMATES!$C$18:$BS$290,60,FALSE)</f>
        <v>481.42200000000003</v>
      </c>
      <c r="AD216" s="22">
        <f>VLOOKUP($B216,ESTIMATES!$C$18:$BS$290,61,FALSE)</f>
        <v>492.94</v>
      </c>
      <c r="AE216" s="22">
        <f>VLOOKUP($B216,ESTIMATES!$C$18:$BS$290,62,FALSE)</f>
        <v>504.47699999999998</v>
      </c>
      <c r="AF216" s="22">
        <f>VLOOKUP($B216,ESTIMATES!$C$18:$BS$290,63,FALSE)</f>
        <v>516.07899999999995</v>
      </c>
      <c r="AG216" s="22">
        <f>VLOOKUP($B216,ESTIMATES!$C$18:$BS$290,64,FALSE)</f>
        <v>527.79</v>
      </c>
      <c r="AH216" s="22">
        <f>VLOOKUP($B216,ESTIMATES!$C$18:$BS$290,65,FALSE)</f>
        <v>539.61400000000003</v>
      </c>
      <c r="AI216" s="22">
        <f>VLOOKUP($B216,ESTIMATES!$C$18:$BS$290,66,FALSE)</f>
        <v>551.53099999999995</v>
      </c>
      <c r="AJ216" s="22">
        <f>VLOOKUP($B216,ESTIMATES!$C$18:$BS$290,67,FALSE)</f>
        <v>563.51300000000003</v>
      </c>
      <c r="AK216" s="22">
        <f>VLOOKUP($B216,ESTIMATES!$C$18:$BS$290,68,FALSE)</f>
        <v>575.50400000000002</v>
      </c>
      <c r="AL216" s="22">
        <f>VLOOKUP($B216,ESTIMATES!$C$18:$BS$290,69,FALSE)</f>
        <v>587.48199999999997</v>
      </c>
      <c r="AM216">
        <f>VLOOKUP($B216,'MEDIUM VARIANT'!$C$18:$AE$290,5,FALSE)</f>
        <v>599.41899999999998</v>
      </c>
      <c r="AN216">
        <f>VLOOKUP($B216,'MEDIUM VARIANT'!$C$18:$AE$290,6,FALSE)</f>
        <v>611.34299999999996</v>
      </c>
      <c r="AO216">
        <f>VLOOKUP($B216,'MEDIUM VARIANT'!$C$18:$AE$290,7,FALSE)</f>
        <v>623.28099999999995</v>
      </c>
      <c r="AP216">
        <f>VLOOKUP($B216,'MEDIUM VARIANT'!$C$18:$AE$290,8,FALSE)</f>
        <v>635.25400000000002</v>
      </c>
      <c r="AQ216">
        <f>VLOOKUP($B216,'MEDIUM VARIANT'!$C$18:$AE$290,9,FALSE)</f>
        <v>647.29700000000003</v>
      </c>
      <c r="AR216">
        <f>VLOOKUP($B216,'MEDIUM VARIANT'!$C$18:$AE$290,10,FALSE)</f>
        <v>659.41300000000001</v>
      </c>
      <c r="AS216">
        <f>VLOOKUP($B216,'MEDIUM VARIANT'!$C$18:$AE$290,11,FALSE)</f>
        <v>671.59</v>
      </c>
      <c r="AT216">
        <f>VLOOKUP($B216,'MEDIUM VARIANT'!$C$18:$AE$290,12,FALSE)</f>
        <v>683.86099999999999</v>
      </c>
      <c r="AU216">
        <f>VLOOKUP($B216,'MEDIUM VARIANT'!$C$18:$AE$290,13,FALSE)</f>
        <v>696.22</v>
      </c>
      <c r="AV216">
        <f>VLOOKUP($B216,'MEDIUM VARIANT'!$C$18:$AE$290,14,FALSE)</f>
        <v>708.678</v>
      </c>
      <c r="AW216">
        <f>VLOOKUP($B216,'MEDIUM VARIANT'!$C$18:$AE$290,15,FALSE)</f>
        <v>721.24900000000002</v>
      </c>
      <c r="AX216">
        <f>VLOOKUP($B216,'MEDIUM VARIANT'!$C$18:$AE$290,16,FALSE)</f>
        <v>733.91800000000001</v>
      </c>
      <c r="AY216">
        <f>VLOOKUP($B216,'MEDIUM VARIANT'!$C$18:$AE$290,17,FALSE)</f>
        <v>746.7</v>
      </c>
      <c r="AZ216">
        <f>VLOOKUP($B216,'MEDIUM VARIANT'!$C$18:$AE$290,18,FALSE)</f>
        <v>759.57600000000002</v>
      </c>
      <c r="BA216">
        <f>VLOOKUP($B216,'MEDIUM VARIANT'!$C$18:$AE$290,19,FALSE)</f>
        <v>772.54499999999996</v>
      </c>
      <c r="BB216">
        <f>VLOOKUP($B216,'MEDIUM VARIANT'!$C$18:$AE$290,20,FALSE)</f>
        <v>785.61</v>
      </c>
      <c r="BC216">
        <f>VLOOKUP($B216,'MEDIUM VARIANT'!$C$18:$AE$290,21,FALSE)</f>
        <v>798.76300000000003</v>
      </c>
      <c r="BD216">
        <f>VLOOKUP($B216,'MEDIUM VARIANT'!$C$18:$AE$290,22,FALSE)</f>
        <v>811.97500000000002</v>
      </c>
      <c r="BE216">
        <f>VLOOKUP($B216,'MEDIUM VARIANT'!$C$18:$AE$290,23,FALSE)</f>
        <v>825.24300000000005</v>
      </c>
      <c r="BF216">
        <f>VLOOKUP($B216,'MEDIUM VARIANT'!$C$18:$AE$290,24,FALSE)</f>
        <v>838.53800000000001</v>
      </c>
      <c r="BG216">
        <f>VLOOKUP($B216,'MEDIUM VARIANT'!$C$18:$AE$290,25,FALSE)</f>
        <v>851.85500000000002</v>
      </c>
      <c r="BH216">
        <f>VLOOKUP($B216,'MEDIUM VARIANT'!$C$18:$AE$290,26,FALSE)</f>
        <v>865.18399999999997</v>
      </c>
      <c r="BI216">
        <f>VLOOKUP($B216,'MEDIUM VARIANT'!$C$18:$AE$290,27,FALSE)</f>
        <v>878.50699999999995</v>
      </c>
      <c r="BJ216">
        <f>VLOOKUP($B216,'MEDIUM VARIANT'!$C$18:$AE$290,28,FALSE)</f>
        <v>891.80799999999999</v>
      </c>
      <c r="BK216">
        <f>VLOOKUP($B216,'MEDIUM VARIANT'!$C$18:$AE$290,29,FALSE)</f>
        <v>905.07299999999998</v>
      </c>
      <c r="BL216">
        <f>VLOOKUP($B216,'MEDIUM VARIANT'!$C$18:$AE$290,29,FALSE)</f>
        <v>905.07299999999998</v>
      </c>
      <c r="BM216">
        <f>VLOOKUP($B216,'MEDIUM VARIANT'!$C$18:$AE$290,29,FALSE)</f>
        <v>905.07299999999998</v>
      </c>
      <c r="BN216">
        <f>VLOOKUP($B216,'MEDIUM VARIANT'!$C$18:$AE$290,29,FALSE)</f>
        <v>905.07299999999998</v>
      </c>
      <c r="BO216">
        <f>VLOOKUP($B216,'MEDIUM VARIANT'!$C$18:$AE$290,29,FALSE)</f>
        <v>905.07299999999998</v>
      </c>
      <c r="BP216">
        <f>VLOOKUP($B216,'MEDIUM VARIANT'!$C$18:$AE$290,29,FALSE)</f>
        <v>905.07299999999998</v>
      </c>
      <c r="BQ216">
        <f>VLOOKUP($B216,'MEDIUM VARIANT'!$C$18:$AE$290,29,FALSE)</f>
        <v>905.07299999999998</v>
      </c>
      <c r="BR216">
        <f>VLOOKUP($B216,'MEDIUM VARIANT'!$C$18:$AE$290,29,FALSE)</f>
        <v>905.07299999999998</v>
      </c>
      <c r="BS216">
        <f>VLOOKUP($B216,'MEDIUM VARIANT'!$C$18:$AE$290,29,FALSE)</f>
        <v>905.07299999999998</v>
      </c>
      <c r="BT216">
        <f>VLOOKUP($B216,'MEDIUM VARIANT'!$C$18:$AE$290,29,FALSE)</f>
        <v>905.07299999999998</v>
      </c>
      <c r="BU216">
        <f>VLOOKUP($B216,'MEDIUM VARIANT'!$C$18:$AE$290,29,FALSE)</f>
        <v>905.07299999999998</v>
      </c>
    </row>
    <row r="217" spans="1:73" ht="11.4" x14ac:dyDescent="0.2">
      <c r="A217" t="str">
        <f>VLOOKUP(B217,Codes_ISO!A$2:C$270,3,FALSE)</f>
        <v>SO</v>
      </c>
      <c r="B217" s="3" t="s">
        <v>92</v>
      </c>
      <c r="C217" s="22">
        <f>VLOOKUP($B217,ESTIMATES!$C$18:$BS$290,34,FALSE)</f>
        <v>6359.1260000000002</v>
      </c>
      <c r="D217" s="22">
        <f>VLOOKUP($B217,ESTIMATES!$C$18:$BS$290,35,FALSE)</f>
        <v>6604.8720000000003</v>
      </c>
      <c r="E217" s="22">
        <f>VLOOKUP($B217,ESTIMATES!$C$18:$BS$290,36,FALSE)</f>
        <v>6716.4480000000003</v>
      </c>
      <c r="F217" s="22">
        <f>VLOOKUP($B217,ESTIMATES!$C$18:$BS$290,37,FALSE)</f>
        <v>6740.22</v>
      </c>
      <c r="G217" s="22">
        <f>VLOOKUP($B217,ESTIMATES!$C$18:$BS$290,38,FALSE)</f>
        <v>6747.9319999999998</v>
      </c>
      <c r="H217" s="22">
        <f>VLOOKUP($B217,ESTIMATES!$C$18:$BS$290,39,FALSE)</f>
        <v>6791.7160000000003</v>
      </c>
      <c r="I217" s="22">
        <f>VLOOKUP($B217,ESTIMATES!$C$18:$BS$290,40,FALSE)</f>
        <v>6887.3720000000003</v>
      </c>
      <c r="J217" s="22">
        <f>VLOOKUP($B217,ESTIMATES!$C$18:$BS$290,41,FALSE)</f>
        <v>7018.1090000000004</v>
      </c>
      <c r="K217" s="22">
        <f>VLOOKUP($B217,ESTIMATES!$C$18:$BS$290,42,FALSE)</f>
        <v>7165.2950000000001</v>
      </c>
      <c r="L217" s="22">
        <f>VLOOKUP($B217,ESTIMATES!$C$18:$BS$290,43,FALSE)</f>
        <v>7298.4170000000004</v>
      </c>
      <c r="M217" s="22">
        <f>VLOOKUP($B217,ESTIMATES!$C$18:$BS$290,44,FALSE)</f>
        <v>7397.3469999999998</v>
      </c>
      <c r="N217" s="22">
        <f>VLOOKUP($B217,ESTIMATES!$C$18:$BS$290,45,FALSE)</f>
        <v>7455.9359999999997</v>
      </c>
      <c r="O217" s="22">
        <f>VLOOKUP($B217,ESTIMATES!$C$18:$BS$290,46,FALSE)</f>
        <v>7488.5439999999999</v>
      </c>
      <c r="P217" s="22">
        <f>VLOOKUP($B217,ESTIMATES!$C$18:$BS$290,47,FALSE)</f>
        <v>7519.8109999999997</v>
      </c>
      <c r="Q217" s="22">
        <f>VLOOKUP($B217,ESTIMATES!$C$18:$BS$290,48,FALSE)</f>
        <v>7583.9539999999997</v>
      </c>
      <c r="R217" s="22">
        <f>VLOOKUP($B217,ESTIMATES!$C$18:$BS$290,49,FALSE)</f>
        <v>7704.8940000000002</v>
      </c>
      <c r="S217" s="22">
        <f>VLOOKUP($B217,ESTIMATES!$C$18:$BS$290,50,FALSE)</f>
        <v>7892.3890000000001</v>
      </c>
      <c r="T217" s="22">
        <f>VLOOKUP($B217,ESTIMATES!$C$18:$BS$290,51,FALSE)</f>
        <v>8137.4750000000004</v>
      </c>
      <c r="U217" s="22">
        <f>VLOOKUP($B217,ESTIMATES!$C$18:$BS$290,52,FALSE)</f>
        <v>8422.3719999999994</v>
      </c>
      <c r="V217" s="22">
        <f>VLOOKUP($B217,ESTIMATES!$C$18:$BS$290,53,FALSE)</f>
        <v>8720.2309999999998</v>
      </c>
      <c r="W217" s="22">
        <f>VLOOKUP($B217,ESTIMATES!$C$18:$BS$290,54,FALSE)</f>
        <v>9011.4789999999994</v>
      </c>
      <c r="X217" s="22">
        <f>VLOOKUP($B217,ESTIMATES!$C$18:$BS$290,55,FALSE)</f>
        <v>9290.8230000000003</v>
      </c>
      <c r="Y217" s="22">
        <f>VLOOKUP($B217,ESTIMATES!$C$18:$BS$290,56,FALSE)</f>
        <v>9564.1669999999995</v>
      </c>
      <c r="Z217" s="22">
        <f>VLOOKUP($B217,ESTIMATES!$C$18:$BS$290,57,FALSE)</f>
        <v>9836.3970000000008</v>
      </c>
      <c r="AA217" s="22">
        <f>VLOOKUP($B217,ESTIMATES!$C$18:$BS$290,58,FALSE)</f>
        <v>10116.227999999999</v>
      </c>
      <c r="AB217" s="22">
        <f>VLOOKUP($B217,ESTIMATES!$C$18:$BS$290,59,FALSE)</f>
        <v>10409.924999999999</v>
      </c>
      <c r="AC217" s="22">
        <f>VLOOKUP($B217,ESTIMATES!$C$18:$BS$290,60,FALSE)</f>
        <v>10718.316999999999</v>
      </c>
      <c r="AD217" s="22">
        <f>VLOOKUP($B217,ESTIMATES!$C$18:$BS$290,61,FALSE)</f>
        <v>11038.596</v>
      </c>
      <c r="AE217" s="22">
        <f>VLOOKUP($B217,ESTIMATES!$C$18:$BS$290,62,FALSE)</f>
        <v>11369.276</v>
      </c>
      <c r="AF217" s="22">
        <f>VLOOKUP($B217,ESTIMATES!$C$18:$BS$290,63,FALSE)</f>
        <v>11707.99</v>
      </c>
      <c r="AG217" s="22">
        <f>VLOOKUP($B217,ESTIMATES!$C$18:$BS$290,64,FALSE)</f>
        <v>12053.223</v>
      </c>
      <c r="AH217" s="22">
        <f>VLOOKUP($B217,ESTIMATES!$C$18:$BS$290,65,FALSE)</f>
        <v>12404.725</v>
      </c>
      <c r="AI217" s="22">
        <f>VLOOKUP($B217,ESTIMATES!$C$18:$BS$290,66,FALSE)</f>
        <v>12763.776</v>
      </c>
      <c r="AJ217" s="22">
        <f>VLOOKUP($B217,ESTIMATES!$C$18:$BS$290,67,FALSE)</f>
        <v>13132.349</v>
      </c>
      <c r="AK217" s="22">
        <f>VLOOKUP($B217,ESTIMATES!$C$18:$BS$290,68,FALSE)</f>
        <v>13513.125</v>
      </c>
      <c r="AL217" s="22">
        <f>VLOOKUP($B217,ESTIMATES!$C$18:$BS$290,69,FALSE)</f>
        <v>13908.129000000001</v>
      </c>
      <c r="AM217">
        <f>VLOOKUP($B217,'MEDIUM VARIANT'!$C$18:$AE$290,5,FALSE)</f>
        <v>14317.995999999999</v>
      </c>
      <c r="AN217">
        <f>VLOOKUP($B217,'MEDIUM VARIANT'!$C$18:$AE$290,6,FALSE)</f>
        <v>14742.522999999999</v>
      </c>
      <c r="AO217">
        <f>VLOOKUP($B217,'MEDIUM VARIANT'!$C$18:$AE$290,7,FALSE)</f>
        <v>15181.924999999999</v>
      </c>
      <c r="AP217">
        <f>VLOOKUP($B217,'MEDIUM VARIANT'!$C$18:$AE$290,8,FALSE)</f>
        <v>15636.171</v>
      </c>
      <c r="AQ217">
        <f>VLOOKUP($B217,'MEDIUM VARIANT'!$C$18:$AE$290,9,FALSE)</f>
        <v>16105.174000000001</v>
      </c>
      <c r="AR217">
        <f>VLOOKUP($B217,'MEDIUM VARIANT'!$C$18:$AE$290,10,FALSE)</f>
        <v>16589.196</v>
      </c>
      <c r="AS217">
        <f>VLOOKUP($B217,'MEDIUM VARIANT'!$C$18:$AE$290,11,FALSE)</f>
        <v>17088.214</v>
      </c>
      <c r="AT217">
        <f>VLOOKUP($B217,'MEDIUM VARIANT'!$C$18:$AE$290,12,FALSE)</f>
        <v>17601.386999999999</v>
      </c>
      <c r="AU217">
        <f>VLOOKUP($B217,'MEDIUM VARIANT'!$C$18:$AE$290,13,FALSE)</f>
        <v>18127.560000000001</v>
      </c>
      <c r="AV217">
        <f>VLOOKUP($B217,'MEDIUM VARIANT'!$C$18:$AE$290,14,FALSE)</f>
        <v>18665.848999999998</v>
      </c>
      <c r="AW217">
        <f>VLOOKUP($B217,'MEDIUM VARIANT'!$C$18:$AE$290,15,FALSE)</f>
        <v>19215.918000000001</v>
      </c>
      <c r="AX217">
        <f>VLOOKUP($B217,'MEDIUM VARIANT'!$C$18:$AE$290,16,FALSE)</f>
        <v>19777.796999999999</v>
      </c>
      <c r="AY217">
        <f>VLOOKUP($B217,'MEDIUM VARIANT'!$C$18:$AE$290,17,FALSE)</f>
        <v>20351.526000000002</v>
      </c>
      <c r="AZ217">
        <f>VLOOKUP($B217,'MEDIUM VARIANT'!$C$18:$AE$290,18,FALSE)</f>
        <v>20937.235000000001</v>
      </c>
      <c r="BA217">
        <f>VLOOKUP($B217,'MEDIUM VARIANT'!$C$18:$AE$290,19,FALSE)</f>
        <v>21535.019</v>
      </c>
      <c r="BB217">
        <f>VLOOKUP($B217,'MEDIUM VARIANT'!$C$18:$AE$290,20,FALSE)</f>
        <v>22144.758999999998</v>
      </c>
      <c r="BC217">
        <f>VLOOKUP($B217,'MEDIUM VARIANT'!$C$18:$AE$290,21,FALSE)</f>
        <v>22766.242999999999</v>
      </c>
      <c r="BD217">
        <f>VLOOKUP($B217,'MEDIUM VARIANT'!$C$18:$AE$290,22,FALSE)</f>
        <v>23399.315999999999</v>
      </c>
      <c r="BE217">
        <f>VLOOKUP($B217,'MEDIUM VARIANT'!$C$18:$AE$290,23,FALSE)</f>
        <v>24043.828000000001</v>
      </c>
      <c r="BF217">
        <f>VLOOKUP($B217,'MEDIUM VARIANT'!$C$18:$AE$290,24,FALSE)</f>
        <v>24699.613000000001</v>
      </c>
      <c r="BG217">
        <f>VLOOKUP($B217,'MEDIUM VARIANT'!$C$18:$AE$290,25,FALSE)</f>
        <v>25366.548999999999</v>
      </c>
      <c r="BH217">
        <f>VLOOKUP($B217,'MEDIUM VARIANT'!$C$18:$AE$290,26,FALSE)</f>
        <v>26044.595000000001</v>
      </c>
      <c r="BI217">
        <f>VLOOKUP($B217,'MEDIUM VARIANT'!$C$18:$AE$290,27,FALSE)</f>
        <v>26733.772000000001</v>
      </c>
      <c r="BJ217">
        <f>VLOOKUP($B217,'MEDIUM VARIANT'!$C$18:$AE$290,28,FALSE)</f>
        <v>27434.192999999999</v>
      </c>
      <c r="BK217">
        <f>VLOOKUP($B217,'MEDIUM VARIANT'!$C$18:$AE$290,29,FALSE)</f>
        <v>28145.899000000001</v>
      </c>
      <c r="BL217">
        <f>VLOOKUP($B217,'MEDIUM VARIANT'!$C$18:$AE$290,29,FALSE)</f>
        <v>28145.899000000001</v>
      </c>
      <c r="BM217">
        <f>VLOOKUP($B217,'MEDIUM VARIANT'!$C$18:$AE$290,29,FALSE)</f>
        <v>28145.899000000001</v>
      </c>
      <c r="BN217">
        <f>VLOOKUP($B217,'MEDIUM VARIANT'!$C$18:$AE$290,29,FALSE)</f>
        <v>28145.899000000001</v>
      </c>
      <c r="BO217">
        <f>VLOOKUP($B217,'MEDIUM VARIANT'!$C$18:$AE$290,29,FALSE)</f>
        <v>28145.899000000001</v>
      </c>
      <c r="BP217">
        <f>VLOOKUP($B217,'MEDIUM VARIANT'!$C$18:$AE$290,29,FALSE)</f>
        <v>28145.899000000001</v>
      </c>
      <c r="BQ217">
        <f>VLOOKUP($B217,'MEDIUM VARIANT'!$C$18:$AE$290,29,FALSE)</f>
        <v>28145.899000000001</v>
      </c>
      <c r="BR217">
        <f>VLOOKUP($B217,'MEDIUM VARIANT'!$C$18:$AE$290,29,FALSE)</f>
        <v>28145.899000000001</v>
      </c>
      <c r="BS217">
        <f>VLOOKUP($B217,'MEDIUM VARIANT'!$C$18:$AE$290,29,FALSE)</f>
        <v>28145.899000000001</v>
      </c>
      <c r="BT217">
        <f>VLOOKUP($B217,'MEDIUM VARIANT'!$C$18:$AE$290,29,FALSE)</f>
        <v>28145.899000000001</v>
      </c>
      <c r="BU217">
        <f>VLOOKUP($B217,'MEDIUM VARIANT'!$C$18:$AE$290,29,FALSE)</f>
        <v>28145.899000000001</v>
      </c>
    </row>
    <row r="218" spans="1:73" ht="11.4" x14ac:dyDescent="0.2">
      <c r="A218" t="str">
        <f>VLOOKUP(B218,Codes_ISO!A$2:C$270,3,FALSE)</f>
        <v>ZA</v>
      </c>
      <c r="B218" s="3" t="s">
        <v>120</v>
      </c>
      <c r="C218" s="22">
        <f>VLOOKUP($B218,ESTIMATES!$C$18:$BS$290,34,FALSE)</f>
        <v>29760.471000000001</v>
      </c>
      <c r="D218" s="22">
        <f>VLOOKUP($B218,ESTIMATES!$C$18:$BS$290,35,FALSE)</f>
        <v>30532.954000000002</v>
      </c>
      <c r="E218" s="22">
        <f>VLOOKUP($B218,ESTIMATES!$C$18:$BS$290,36,FALSE)</f>
        <v>31330.258999999998</v>
      </c>
      <c r="F218" s="22">
        <f>VLOOKUP($B218,ESTIMATES!$C$18:$BS$290,37,FALSE)</f>
        <v>32139.707999999999</v>
      </c>
      <c r="G218" s="22">
        <f>VLOOKUP($B218,ESTIMATES!$C$18:$BS$290,38,FALSE)</f>
        <v>32943.584000000003</v>
      </c>
      <c r="H218" s="22">
        <f>VLOOKUP($B218,ESTIMATES!$C$18:$BS$290,39,FALSE)</f>
        <v>33730.148000000001</v>
      </c>
      <c r="I218" s="22">
        <f>VLOOKUP($B218,ESTIMATES!$C$18:$BS$290,40,FALSE)</f>
        <v>34490.419000000002</v>
      </c>
      <c r="J218" s="22">
        <f>VLOOKUP($B218,ESTIMATES!$C$18:$BS$290,41,FALSE)</f>
        <v>35230.249000000003</v>
      </c>
      <c r="K218" s="22">
        <f>VLOOKUP($B218,ESTIMATES!$C$18:$BS$290,42,FALSE)</f>
        <v>35970.536999999997</v>
      </c>
      <c r="L218" s="22">
        <f>VLOOKUP($B218,ESTIMATES!$C$18:$BS$290,43,FALSE)</f>
        <v>36740.883000000002</v>
      </c>
      <c r="M218" s="22">
        <f>VLOOKUP($B218,ESTIMATES!$C$18:$BS$290,44,FALSE)</f>
        <v>37560.525000000001</v>
      </c>
      <c r="N218" s="22">
        <f>VLOOKUP($B218,ESTIMATES!$C$18:$BS$290,45,FALSE)</f>
        <v>38437.855000000003</v>
      </c>
      <c r="O218" s="22">
        <f>VLOOKUP($B218,ESTIMATES!$C$18:$BS$290,46,FALSE)</f>
        <v>39360.224999999999</v>
      </c>
      <c r="P218" s="22">
        <f>VLOOKUP($B218,ESTIMATES!$C$18:$BS$290,47,FALSE)</f>
        <v>40300.161</v>
      </c>
      <c r="Q218" s="22">
        <f>VLOOKUP($B218,ESTIMATES!$C$18:$BS$290,48,FALSE)</f>
        <v>41218.900999999998</v>
      </c>
      <c r="R218" s="22">
        <f>VLOOKUP($B218,ESTIMATES!$C$18:$BS$290,49,FALSE)</f>
        <v>42088.165000000001</v>
      </c>
      <c r="S218" s="22">
        <f>VLOOKUP($B218,ESTIMATES!$C$18:$BS$290,50,FALSE)</f>
        <v>42898.52</v>
      </c>
      <c r="T218" s="22">
        <f>VLOOKUP($B218,ESTIMATES!$C$18:$BS$290,51,FALSE)</f>
        <v>43657.023999999998</v>
      </c>
      <c r="U218" s="22">
        <f>VLOOKUP($B218,ESTIMATES!$C$18:$BS$290,52,FALSE)</f>
        <v>44372.112000000001</v>
      </c>
      <c r="V218" s="22">
        <f>VLOOKUP($B218,ESTIMATES!$C$18:$BS$290,53,FALSE)</f>
        <v>45058.775000000001</v>
      </c>
      <c r="W218" s="22">
        <f>VLOOKUP($B218,ESTIMATES!$C$18:$BS$290,54,FALSE)</f>
        <v>45728.315000000002</v>
      </c>
      <c r="X218" s="22">
        <f>VLOOKUP($B218,ESTIMATES!$C$18:$BS$290,55,FALSE)</f>
        <v>46385.006000000001</v>
      </c>
      <c r="Y218" s="22">
        <f>VLOOKUP($B218,ESTIMATES!$C$18:$BS$290,56,FALSE)</f>
        <v>47026.173000000003</v>
      </c>
      <c r="Z218" s="22">
        <f>VLOOKUP($B218,ESTIMATES!$C$18:$BS$290,57,FALSE)</f>
        <v>47648.726999999999</v>
      </c>
      <c r="AA218" s="22">
        <f>VLOOKUP($B218,ESTIMATES!$C$18:$BS$290,58,FALSE)</f>
        <v>48247.394999999997</v>
      </c>
      <c r="AB218" s="22">
        <f>VLOOKUP($B218,ESTIMATES!$C$18:$BS$290,59,FALSE)</f>
        <v>48820.586000000003</v>
      </c>
      <c r="AC218" s="22">
        <f>VLOOKUP($B218,ESTIMATES!$C$18:$BS$290,60,FALSE)</f>
        <v>49364.582000000002</v>
      </c>
      <c r="AD218" s="22">
        <f>VLOOKUP($B218,ESTIMATES!$C$18:$BS$290,61,FALSE)</f>
        <v>49887.180999999997</v>
      </c>
      <c r="AE218" s="22">
        <f>VLOOKUP($B218,ESTIMATES!$C$18:$BS$290,62,FALSE)</f>
        <v>50412.129000000001</v>
      </c>
      <c r="AF218" s="22">
        <f>VLOOKUP($B218,ESTIMATES!$C$18:$BS$290,63,FALSE)</f>
        <v>50970.817999999999</v>
      </c>
      <c r="AG218" s="22">
        <f>VLOOKUP($B218,ESTIMATES!$C$18:$BS$290,64,FALSE)</f>
        <v>51584.663</v>
      </c>
      <c r="AH218" s="22">
        <f>VLOOKUP($B218,ESTIMATES!$C$18:$BS$290,65,FALSE)</f>
        <v>52263.516000000003</v>
      </c>
      <c r="AI218" s="22">
        <f>VLOOKUP($B218,ESTIMATES!$C$18:$BS$290,66,FALSE)</f>
        <v>52998.213000000003</v>
      </c>
      <c r="AJ218" s="22">
        <f>VLOOKUP($B218,ESTIMATES!$C$18:$BS$290,67,FALSE)</f>
        <v>53767.396000000001</v>
      </c>
      <c r="AK218" s="22">
        <f>VLOOKUP($B218,ESTIMATES!$C$18:$BS$290,68,FALSE)</f>
        <v>54539.571000000004</v>
      </c>
      <c r="AL218" s="22">
        <f>VLOOKUP($B218,ESTIMATES!$C$18:$BS$290,69,FALSE)</f>
        <v>55291.224999999999</v>
      </c>
      <c r="AM218">
        <f>VLOOKUP($B218,'MEDIUM VARIANT'!$C$18:$AE$290,5,FALSE)</f>
        <v>56015.472999999998</v>
      </c>
      <c r="AN218">
        <f>VLOOKUP($B218,'MEDIUM VARIANT'!$C$18:$AE$290,6,FALSE)</f>
        <v>56717.156000000003</v>
      </c>
      <c r="AO218">
        <f>VLOOKUP($B218,'MEDIUM VARIANT'!$C$18:$AE$290,7,FALSE)</f>
        <v>57398.421000000002</v>
      </c>
      <c r="AP218">
        <f>VLOOKUP($B218,'MEDIUM VARIANT'!$C$18:$AE$290,8,FALSE)</f>
        <v>58065.097000000002</v>
      </c>
      <c r="AQ218">
        <f>VLOOKUP($B218,'MEDIUM VARIANT'!$C$18:$AE$290,9,FALSE)</f>
        <v>58721.228999999999</v>
      </c>
      <c r="AR218">
        <f>VLOOKUP($B218,'MEDIUM VARIANT'!$C$18:$AE$290,10,FALSE)</f>
        <v>59365.976000000002</v>
      </c>
      <c r="AS218">
        <f>VLOOKUP($B218,'MEDIUM VARIANT'!$C$18:$AE$290,11,FALSE)</f>
        <v>59996.048999999999</v>
      </c>
      <c r="AT218">
        <f>VLOOKUP($B218,'MEDIUM VARIANT'!$C$18:$AE$290,12,FALSE)</f>
        <v>60610.627</v>
      </c>
      <c r="AU218">
        <f>VLOOKUP($B218,'MEDIUM VARIANT'!$C$18:$AE$290,13,FALSE)</f>
        <v>61208.783000000003</v>
      </c>
      <c r="AV218">
        <f>VLOOKUP($B218,'MEDIUM VARIANT'!$C$18:$AE$290,14,FALSE)</f>
        <v>61790.036</v>
      </c>
      <c r="AW218">
        <f>VLOOKUP($B218,'MEDIUM VARIANT'!$C$18:$AE$290,15,FALSE)</f>
        <v>62354.046000000002</v>
      </c>
      <c r="AX218">
        <f>VLOOKUP($B218,'MEDIUM VARIANT'!$C$18:$AE$290,16,FALSE)</f>
        <v>62901.489000000001</v>
      </c>
      <c r="AY218">
        <f>VLOOKUP($B218,'MEDIUM VARIANT'!$C$18:$AE$290,17,FALSE)</f>
        <v>63434.258000000002</v>
      </c>
      <c r="AZ218">
        <f>VLOOKUP($B218,'MEDIUM VARIANT'!$C$18:$AE$290,18,FALSE)</f>
        <v>63954.945</v>
      </c>
      <c r="BA218">
        <f>VLOOKUP($B218,'MEDIUM VARIANT'!$C$18:$AE$290,19,FALSE)</f>
        <v>64465.553</v>
      </c>
      <c r="BB218">
        <f>VLOOKUP($B218,'MEDIUM VARIANT'!$C$18:$AE$290,20,FALSE)</f>
        <v>64966.82</v>
      </c>
      <c r="BC218">
        <f>VLOOKUP($B218,'MEDIUM VARIANT'!$C$18:$AE$290,21,FALSE)</f>
        <v>65458.712</v>
      </c>
      <c r="BD218">
        <f>VLOOKUP($B218,'MEDIUM VARIANT'!$C$18:$AE$290,22,FALSE)</f>
        <v>65941.517000000007</v>
      </c>
      <c r="BE218">
        <f>VLOOKUP($B218,'MEDIUM VARIANT'!$C$18:$AE$290,23,FALSE)</f>
        <v>66415.346999999994</v>
      </c>
      <c r="BF218">
        <f>VLOOKUP($B218,'MEDIUM VARIANT'!$C$18:$AE$290,24,FALSE)</f>
        <v>66880.284</v>
      </c>
      <c r="BG218">
        <f>VLOOKUP($B218,'MEDIUM VARIANT'!$C$18:$AE$290,25,FALSE)</f>
        <v>67336.588000000003</v>
      </c>
      <c r="BH218">
        <f>VLOOKUP($B218,'MEDIUM VARIANT'!$C$18:$AE$290,26,FALSE)</f>
        <v>67784.495999999999</v>
      </c>
      <c r="BI218">
        <f>VLOOKUP($B218,'MEDIUM VARIANT'!$C$18:$AE$290,27,FALSE)</f>
        <v>68223.898000000001</v>
      </c>
      <c r="BJ218">
        <f>VLOOKUP($B218,'MEDIUM VARIANT'!$C$18:$AE$290,28,FALSE)</f>
        <v>68654.603000000003</v>
      </c>
      <c r="BK218">
        <f>VLOOKUP($B218,'MEDIUM VARIANT'!$C$18:$AE$290,29,FALSE)</f>
        <v>69076.39</v>
      </c>
      <c r="BL218">
        <f>VLOOKUP($B218,'MEDIUM VARIANT'!$C$18:$AE$290,29,FALSE)</f>
        <v>69076.39</v>
      </c>
      <c r="BM218">
        <f>VLOOKUP($B218,'MEDIUM VARIANT'!$C$18:$AE$290,29,FALSE)</f>
        <v>69076.39</v>
      </c>
      <c r="BN218">
        <f>VLOOKUP($B218,'MEDIUM VARIANT'!$C$18:$AE$290,29,FALSE)</f>
        <v>69076.39</v>
      </c>
      <c r="BO218">
        <f>VLOOKUP($B218,'MEDIUM VARIANT'!$C$18:$AE$290,29,FALSE)</f>
        <v>69076.39</v>
      </c>
      <c r="BP218">
        <f>VLOOKUP($B218,'MEDIUM VARIANT'!$C$18:$AE$290,29,FALSE)</f>
        <v>69076.39</v>
      </c>
      <c r="BQ218">
        <f>VLOOKUP($B218,'MEDIUM VARIANT'!$C$18:$AE$290,29,FALSE)</f>
        <v>69076.39</v>
      </c>
      <c r="BR218">
        <f>VLOOKUP($B218,'MEDIUM VARIANT'!$C$18:$AE$290,29,FALSE)</f>
        <v>69076.39</v>
      </c>
      <c r="BS218">
        <f>VLOOKUP($B218,'MEDIUM VARIANT'!$C$18:$AE$290,29,FALSE)</f>
        <v>69076.39</v>
      </c>
      <c r="BT218">
        <f>VLOOKUP($B218,'MEDIUM VARIANT'!$C$18:$AE$290,29,FALSE)</f>
        <v>69076.39</v>
      </c>
      <c r="BU218">
        <f>VLOOKUP($B218,'MEDIUM VARIANT'!$C$18:$AE$290,29,FALSE)</f>
        <v>69076.39</v>
      </c>
    </row>
    <row r="219" spans="1:73" ht="12" hidden="1" x14ac:dyDescent="0.25">
      <c r="A219" t="str">
        <f>VLOOKUP(B219,Codes_ISO!A$2:C$270,3,FALSE)</f>
        <v/>
      </c>
      <c r="B219" s="4" t="s">
        <v>285</v>
      </c>
      <c r="C219" s="22">
        <f>VLOOKUP($B219,ESTIMATES!$C$18:$BS$290,34,FALSE)</f>
        <v>241846.99400000001</v>
      </c>
      <c r="D219" s="22">
        <f>VLOOKUP($B219,ESTIMATES!$C$18:$BS$290,35,FALSE)</f>
        <v>247261.97899999999</v>
      </c>
      <c r="E219" s="22">
        <f>VLOOKUP($B219,ESTIMATES!$C$18:$BS$290,36,FALSE)</f>
        <v>252765.63800000001</v>
      </c>
      <c r="F219" s="22">
        <f>VLOOKUP($B219,ESTIMATES!$C$18:$BS$290,37,FALSE)</f>
        <v>258328.22899999999</v>
      </c>
      <c r="G219" s="22">
        <f>VLOOKUP($B219,ESTIMATES!$C$18:$BS$290,38,FALSE)</f>
        <v>263910.636</v>
      </c>
      <c r="H219" s="22">
        <f>VLOOKUP($B219,ESTIMATES!$C$18:$BS$290,39,FALSE)</f>
        <v>269482.25699999998</v>
      </c>
      <c r="I219" s="22">
        <f>VLOOKUP($B219,ESTIMATES!$C$18:$BS$290,40,FALSE)</f>
        <v>275030.12699999998</v>
      </c>
      <c r="J219" s="22">
        <f>VLOOKUP($B219,ESTIMATES!$C$18:$BS$290,41,FALSE)</f>
        <v>280553.217</v>
      </c>
      <c r="K219" s="22">
        <f>VLOOKUP($B219,ESTIMATES!$C$18:$BS$290,42,FALSE)</f>
        <v>286047.68699999998</v>
      </c>
      <c r="L219" s="22">
        <f>VLOOKUP($B219,ESTIMATES!$C$18:$BS$290,43,FALSE)</f>
        <v>291513.663</v>
      </c>
      <c r="M219" s="22">
        <f>VLOOKUP($B219,ESTIMATES!$C$18:$BS$290,44,FALSE)</f>
        <v>296950.815</v>
      </c>
      <c r="N219" s="22">
        <f>VLOOKUP($B219,ESTIMATES!$C$18:$BS$290,45,FALSE)</f>
        <v>302350.93199999997</v>
      </c>
      <c r="O219" s="22">
        <f>VLOOKUP($B219,ESTIMATES!$C$18:$BS$290,46,FALSE)</f>
        <v>307708.36200000002</v>
      </c>
      <c r="P219" s="22">
        <f>VLOOKUP($B219,ESTIMATES!$C$18:$BS$290,47,FALSE)</f>
        <v>313029.11200000002</v>
      </c>
      <c r="Q219" s="22">
        <f>VLOOKUP($B219,ESTIMATES!$C$18:$BS$290,48,FALSE)</f>
        <v>318322.94500000001</v>
      </c>
      <c r="R219" s="22">
        <f>VLOOKUP($B219,ESTIMATES!$C$18:$BS$290,49,FALSE)</f>
        <v>323595.24400000001</v>
      </c>
      <c r="S219" s="22">
        <f>VLOOKUP($B219,ESTIMATES!$C$18:$BS$290,50,FALSE)</f>
        <v>328846.88099999999</v>
      </c>
      <c r="T219" s="22">
        <f>VLOOKUP($B219,ESTIMATES!$C$18:$BS$290,51,FALSE)</f>
        <v>334069.53899999999</v>
      </c>
      <c r="U219" s="22">
        <f>VLOOKUP($B219,ESTIMATES!$C$18:$BS$290,52,FALSE)</f>
        <v>339248.255</v>
      </c>
      <c r="V219" s="22">
        <f>VLOOKUP($B219,ESTIMATES!$C$18:$BS$290,53,FALSE)</f>
        <v>344363.01899999997</v>
      </c>
      <c r="W219" s="22">
        <f>VLOOKUP($B219,ESTIMATES!$C$18:$BS$290,54,FALSE)</f>
        <v>349398.761</v>
      </c>
      <c r="X219" s="22">
        <f>VLOOKUP($B219,ESTIMATES!$C$18:$BS$290,55,FALSE)</f>
        <v>354352.27600000001</v>
      </c>
      <c r="Y219" s="22">
        <f>VLOOKUP($B219,ESTIMATES!$C$18:$BS$290,56,FALSE)</f>
        <v>359225.25199999998</v>
      </c>
      <c r="Z219" s="22">
        <f>VLOOKUP($B219,ESTIMATES!$C$18:$BS$290,57,FALSE)</f>
        <v>364013.84899999999</v>
      </c>
      <c r="AA219" s="22">
        <f>VLOOKUP($B219,ESTIMATES!$C$18:$BS$290,58,FALSE)</f>
        <v>368715.05300000001</v>
      </c>
      <c r="AB219" s="22">
        <f>VLOOKUP($B219,ESTIMATES!$C$18:$BS$290,59,FALSE)</f>
        <v>373328.52299999999</v>
      </c>
      <c r="AC219" s="22">
        <f>VLOOKUP($B219,ESTIMATES!$C$18:$BS$290,60,FALSE)</f>
        <v>377848.08299999998</v>
      </c>
      <c r="AD219" s="22">
        <f>VLOOKUP($B219,ESTIMATES!$C$18:$BS$290,61,FALSE)</f>
        <v>382277.87199999997</v>
      </c>
      <c r="AE219" s="22">
        <f>VLOOKUP($B219,ESTIMATES!$C$18:$BS$290,62,FALSE)</f>
        <v>386640.74200000003</v>
      </c>
      <c r="AF219" s="22">
        <f>VLOOKUP($B219,ESTIMATES!$C$18:$BS$290,63,FALSE)</f>
        <v>390967.78399999999</v>
      </c>
      <c r="AG219" s="22">
        <f>VLOOKUP($B219,ESTIMATES!$C$18:$BS$290,64,FALSE)</f>
        <v>395280.20400000003</v>
      </c>
      <c r="AH219" s="22">
        <f>VLOOKUP($B219,ESTIMATES!$C$18:$BS$290,65,FALSE)</f>
        <v>399586.15399999998</v>
      </c>
      <c r="AI219" s="22">
        <f>VLOOKUP($B219,ESTIMATES!$C$18:$BS$290,66,FALSE)</f>
        <v>403876.14399999997</v>
      </c>
      <c r="AJ219" s="22">
        <f>VLOOKUP($B219,ESTIMATES!$C$18:$BS$290,67,FALSE)</f>
        <v>408131.63400000002</v>
      </c>
      <c r="AK219" s="22">
        <f>VLOOKUP($B219,ESTIMATES!$C$18:$BS$290,68,FALSE)</f>
        <v>412325.321</v>
      </c>
      <c r="AL219" s="22">
        <f>VLOOKUP($B219,ESTIMATES!$C$18:$BS$290,69,FALSE)</f>
        <v>416436.11099999998</v>
      </c>
      <c r="AM219">
        <f>VLOOKUP($B219,'MEDIUM VARIANT'!$C$18:$AE$290,5,FALSE)</f>
        <v>420458.04399999999</v>
      </c>
      <c r="AN219">
        <f>VLOOKUP($B219,'MEDIUM VARIANT'!$C$18:$AE$290,6,FALSE)</f>
        <v>424393.61700000003</v>
      </c>
      <c r="AO219">
        <f>VLOOKUP($B219,'MEDIUM VARIANT'!$C$18:$AE$290,7,FALSE)</f>
        <v>428240.51500000001</v>
      </c>
      <c r="AP219">
        <f>VLOOKUP($B219,'MEDIUM VARIANT'!$C$18:$AE$290,8,FALSE)</f>
        <v>431998.47499999998</v>
      </c>
      <c r="AQ219">
        <f>VLOOKUP($B219,'MEDIUM VARIANT'!$C$18:$AE$290,9,FALSE)</f>
        <v>435666.848</v>
      </c>
      <c r="AR219">
        <f>VLOOKUP($B219,'MEDIUM VARIANT'!$C$18:$AE$290,10,FALSE)</f>
        <v>439242.38699999999</v>
      </c>
      <c r="AS219">
        <f>VLOOKUP($B219,'MEDIUM VARIANT'!$C$18:$AE$290,11,FALSE)</f>
        <v>442721.924</v>
      </c>
      <c r="AT219">
        <f>VLOOKUP($B219,'MEDIUM VARIANT'!$C$18:$AE$290,12,FALSE)</f>
        <v>446105.54200000002</v>
      </c>
      <c r="AU219">
        <f>VLOOKUP($B219,'MEDIUM VARIANT'!$C$18:$AE$290,13,FALSE)</f>
        <v>449394.21399999998</v>
      </c>
      <c r="AV219">
        <f>VLOOKUP($B219,'MEDIUM VARIANT'!$C$18:$AE$290,14,FALSE)</f>
        <v>452588.45400000003</v>
      </c>
      <c r="AW219">
        <f>VLOOKUP($B219,'MEDIUM VARIANT'!$C$18:$AE$290,15,FALSE)</f>
        <v>455687.54200000002</v>
      </c>
      <c r="AX219">
        <f>VLOOKUP($B219,'MEDIUM VARIANT'!$C$18:$AE$290,16,FALSE)</f>
        <v>458689.848</v>
      </c>
      <c r="AY219">
        <f>VLOOKUP($B219,'MEDIUM VARIANT'!$C$18:$AE$290,17,FALSE)</f>
        <v>461593.84100000001</v>
      </c>
      <c r="AZ219">
        <f>VLOOKUP($B219,'MEDIUM VARIANT'!$C$18:$AE$290,18,FALSE)</f>
        <v>464397.64600000001</v>
      </c>
      <c r="BA219">
        <f>VLOOKUP($B219,'MEDIUM VARIANT'!$C$18:$AE$290,19,FALSE)</f>
        <v>467099.88500000001</v>
      </c>
      <c r="BB219">
        <f>VLOOKUP($B219,'MEDIUM VARIANT'!$C$18:$AE$290,20,FALSE)</f>
        <v>469699.821</v>
      </c>
      <c r="BC219">
        <f>VLOOKUP($B219,'MEDIUM VARIANT'!$C$18:$AE$290,21,FALSE)</f>
        <v>472197.42</v>
      </c>
      <c r="BD219">
        <f>VLOOKUP($B219,'MEDIUM VARIANT'!$C$18:$AE$290,22,FALSE)</f>
        <v>474592.755</v>
      </c>
      <c r="BE219">
        <f>VLOOKUP($B219,'MEDIUM VARIANT'!$C$18:$AE$290,23,FALSE)</f>
        <v>476886.29200000002</v>
      </c>
      <c r="BF219">
        <f>VLOOKUP($B219,'MEDIUM VARIANT'!$C$18:$AE$290,24,FALSE)</f>
        <v>479078.44099999999</v>
      </c>
      <c r="BG219">
        <f>VLOOKUP($B219,'MEDIUM VARIANT'!$C$18:$AE$290,25,FALSE)</f>
        <v>481169.27399999998</v>
      </c>
      <c r="BH219">
        <f>VLOOKUP($B219,'MEDIUM VARIANT'!$C$18:$AE$290,26,FALSE)</f>
        <v>483158.79100000003</v>
      </c>
      <c r="BI219">
        <f>VLOOKUP($B219,'MEDIUM VARIANT'!$C$18:$AE$290,27,FALSE)</f>
        <v>485047.16600000003</v>
      </c>
      <c r="BJ219">
        <f>VLOOKUP($B219,'MEDIUM VARIANT'!$C$18:$AE$290,28,FALSE)</f>
        <v>486834.51199999999</v>
      </c>
      <c r="BK219">
        <f>VLOOKUP($B219,'MEDIUM VARIANT'!$C$18:$AE$290,29,FALSE)</f>
        <v>488521.196</v>
      </c>
      <c r="BL219">
        <f>VLOOKUP($B219,'MEDIUM VARIANT'!$C$18:$AE$290,29,FALSE)</f>
        <v>488521.196</v>
      </c>
      <c r="BM219">
        <f>VLOOKUP($B219,'MEDIUM VARIANT'!$C$18:$AE$290,29,FALSE)</f>
        <v>488521.196</v>
      </c>
      <c r="BN219">
        <f>VLOOKUP($B219,'MEDIUM VARIANT'!$C$18:$AE$290,29,FALSE)</f>
        <v>488521.196</v>
      </c>
      <c r="BO219">
        <f>VLOOKUP($B219,'MEDIUM VARIANT'!$C$18:$AE$290,29,FALSE)</f>
        <v>488521.196</v>
      </c>
      <c r="BP219">
        <f>VLOOKUP($B219,'MEDIUM VARIANT'!$C$18:$AE$290,29,FALSE)</f>
        <v>488521.196</v>
      </c>
      <c r="BQ219">
        <f>VLOOKUP($B219,'MEDIUM VARIANT'!$C$18:$AE$290,29,FALSE)</f>
        <v>488521.196</v>
      </c>
      <c r="BR219">
        <f>VLOOKUP($B219,'MEDIUM VARIANT'!$C$18:$AE$290,29,FALSE)</f>
        <v>488521.196</v>
      </c>
      <c r="BS219">
        <f>VLOOKUP($B219,'MEDIUM VARIANT'!$C$18:$AE$290,29,FALSE)</f>
        <v>488521.196</v>
      </c>
      <c r="BT219">
        <f>VLOOKUP($B219,'MEDIUM VARIANT'!$C$18:$AE$290,29,FALSE)</f>
        <v>488521.196</v>
      </c>
      <c r="BU219">
        <f>VLOOKUP($B219,'MEDIUM VARIANT'!$C$18:$AE$290,29,FALSE)</f>
        <v>488521.196</v>
      </c>
    </row>
    <row r="220" spans="1:73" ht="11.4" hidden="1" x14ac:dyDescent="0.2">
      <c r="A220" t="str">
        <f>VLOOKUP(B220,Codes_ISO!A$2:C$270,3,FALSE)</f>
        <v/>
      </c>
      <c r="B220" s="3" t="s">
        <v>93</v>
      </c>
      <c r="C220" s="22">
        <f>VLOOKUP($B220,ESTIMATES!$C$18:$BS$290,34,FALSE)</f>
        <v>4705.2240000000002</v>
      </c>
      <c r="D220" s="22">
        <f>VLOOKUP($B220,ESTIMATES!$C$18:$BS$290,35,FALSE)</f>
        <v>4853.9269999999997</v>
      </c>
      <c r="E220" s="22">
        <f>VLOOKUP($B220,ESTIMATES!$C$18:$BS$290,36,FALSE)</f>
        <v>5011.7259999999997</v>
      </c>
      <c r="F220" s="22">
        <f>VLOOKUP($B220,ESTIMATES!$C$18:$BS$290,37,FALSE)</f>
        <v>5170.558</v>
      </c>
      <c r="G220" s="22">
        <f>VLOOKUP($B220,ESTIMATES!$C$18:$BS$290,38,FALSE)</f>
        <v>5319.6090000000004</v>
      </c>
      <c r="H220" s="22">
        <f>VLOOKUP($B220,ESTIMATES!$C$18:$BS$290,39,FALSE)</f>
        <v>5450.424</v>
      </c>
      <c r="I220" s="22">
        <f>VLOOKUP($B220,ESTIMATES!$C$18:$BS$290,40,FALSE)</f>
        <v>5565.5450000000001</v>
      </c>
      <c r="J220" s="22">
        <f>VLOOKUP($B220,ESTIMATES!$C$18:$BS$290,41,FALSE)</f>
        <v>5666.0780000000004</v>
      </c>
      <c r="K220" s="22">
        <f>VLOOKUP($B220,ESTIMATES!$C$18:$BS$290,42,FALSE)</f>
        <v>5741.2349999999997</v>
      </c>
      <c r="L220" s="22">
        <f>VLOOKUP($B220,ESTIMATES!$C$18:$BS$290,43,FALSE)</f>
        <v>5777.4979999999996</v>
      </c>
      <c r="M220" s="22">
        <f>VLOOKUP($B220,ESTIMATES!$C$18:$BS$290,44,FALSE)</f>
        <v>5768.4809999999998</v>
      </c>
      <c r="N220" s="22">
        <f>VLOOKUP($B220,ESTIMATES!$C$18:$BS$290,45,FALSE)</f>
        <v>5705.3779999999997</v>
      </c>
      <c r="O220" s="22">
        <f>VLOOKUP($B220,ESTIMATES!$C$18:$BS$290,46,FALSE)</f>
        <v>5599.8140000000003</v>
      </c>
      <c r="P220" s="22">
        <f>VLOOKUP($B220,ESTIMATES!$C$18:$BS$290,47,FALSE)</f>
        <v>5490.915</v>
      </c>
      <c r="Q220" s="22">
        <f>VLOOKUP($B220,ESTIMATES!$C$18:$BS$290,48,FALSE)</f>
        <v>5431.7380000000003</v>
      </c>
      <c r="R220" s="22">
        <f>VLOOKUP($B220,ESTIMATES!$C$18:$BS$290,49,FALSE)</f>
        <v>5459.5190000000002</v>
      </c>
      <c r="S220" s="22">
        <f>VLOOKUP($B220,ESTIMATES!$C$18:$BS$290,50,FALSE)</f>
        <v>5591.1139999999996</v>
      </c>
      <c r="T220" s="22">
        <f>VLOOKUP($B220,ESTIMATES!$C$18:$BS$290,51,FALSE)</f>
        <v>5814.0060000000003</v>
      </c>
      <c r="U220" s="22">
        <f>VLOOKUP($B220,ESTIMATES!$C$18:$BS$290,52,FALSE)</f>
        <v>6099.9229999999998</v>
      </c>
      <c r="V220" s="22">
        <f>VLOOKUP($B220,ESTIMATES!$C$18:$BS$290,53,FALSE)</f>
        <v>6405.8639999999996</v>
      </c>
      <c r="W220" s="22">
        <f>VLOOKUP($B220,ESTIMATES!$C$18:$BS$290,54,FALSE)</f>
        <v>6700.6559999999999</v>
      </c>
      <c r="X220" s="22">
        <f>VLOOKUP($B220,ESTIMATES!$C$18:$BS$290,55,FALSE)</f>
        <v>6974.442</v>
      </c>
      <c r="Y220" s="22">
        <f>VLOOKUP($B220,ESTIMATES!$C$18:$BS$290,56,FALSE)</f>
        <v>7237.2759999999998</v>
      </c>
      <c r="Z220" s="22">
        <f>VLOOKUP($B220,ESTIMATES!$C$18:$BS$290,57,FALSE)</f>
        <v>7501.6419999999998</v>
      </c>
      <c r="AA220" s="22">
        <f>VLOOKUP($B220,ESTIMATES!$C$18:$BS$290,58,FALSE)</f>
        <v>7787.6549999999997</v>
      </c>
      <c r="AB220" s="22">
        <f>VLOOKUP($B220,ESTIMATES!$C$18:$BS$290,59,FALSE)</f>
        <v>8108.8770000000004</v>
      </c>
      <c r="AC220" s="22">
        <f>VLOOKUP($B220,ESTIMATES!$C$18:$BS$290,60,FALSE)</f>
        <v>8468.152</v>
      </c>
      <c r="AD220" s="22">
        <f>VLOOKUP($B220,ESTIMATES!$C$18:$BS$290,61,FALSE)</f>
        <v>8856.7999999999993</v>
      </c>
      <c r="AE220" s="22">
        <f>VLOOKUP($B220,ESTIMATES!$C$18:$BS$290,62,FALSE)</f>
        <v>9263.1360000000004</v>
      </c>
      <c r="AF220" s="22">
        <f>VLOOKUP($B220,ESTIMATES!$C$18:$BS$290,63,FALSE)</f>
        <v>9670.6669999999995</v>
      </c>
      <c r="AG220" s="22">
        <f>VLOOKUP($B220,ESTIMATES!$C$18:$BS$290,64,FALSE)</f>
        <v>10067.191999999999</v>
      </c>
      <c r="AH220" s="22">
        <f>VLOOKUP($B220,ESTIMATES!$C$18:$BS$290,65,FALSE)</f>
        <v>10448.857</v>
      </c>
      <c r="AI220" s="22">
        <f>VLOOKUP($B220,ESTIMATES!$C$18:$BS$290,66,FALSE)</f>
        <v>10818.258</v>
      </c>
      <c r="AJ220" s="22">
        <f>VLOOKUP($B220,ESTIMATES!$C$18:$BS$290,67,FALSE)</f>
        <v>11177.49</v>
      </c>
      <c r="AK220" s="22">
        <f>VLOOKUP($B220,ESTIMATES!$C$18:$BS$290,68,FALSE)</f>
        <v>11530.971</v>
      </c>
      <c r="AL220" s="22">
        <f>VLOOKUP($B220,ESTIMATES!$C$18:$BS$290,69,FALSE)</f>
        <v>11882.136</v>
      </c>
      <c r="AM220">
        <f>VLOOKUP($B220,'MEDIUM VARIANT'!$C$18:$AE$290,5,FALSE)</f>
        <v>12230.73</v>
      </c>
      <c r="AN220">
        <f>VLOOKUP($B220,'MEDIUM VARIANT'!$C$18:$AE$290,6,FALSE)</f>
        <v>12575.714</v>
      </c>
      <c r="AO220">
        <f>VLOOKUP($B220,'MEDIUM VARIANT'!$C$18:$AE$290,7,FALSE)</f>
        <v>12919.053</v>
      </c>
      <c r="AP220">
        <f>VLOOKUP($B220,'MEDIUM VARIANT'!$C$18:$AE$290,8,FALSE)</f>
        <v>13263.183999999999</v>
      </c>
      <c r="AQ220">
        <f>VLOOKUP($B220,'MEDIUM VARIANT'!$C$18:$AE$290,9,FALSE)</f>
        <v>13610.007</v>
      </c>
      <c r="AR220">
        <f>VLOOKUP($B220,'MEDIUM VARIANT'!$C$18:$AE$290,10,FALSE)</f>
        <v>13960.428</v>
      </c>
      <c r="AS220">
        <f>VLOOKUP($B220,'MEDIUM VARIANT'!$C$18:$AE$290,11,FALSE)</f>
        <v>14314.458000000001</v>
      </c>
      <c r="AT220">
        <f>VLOOKUP($B220,'MEDIUM VARIANT'!$C$18:$AE$290,12,FALSE)</f>
        <v>14671.974</v>
      </c>
      <c r="AU220">
        <f>VLOOKUP($B220,'MEDIUM VARIANT'!$C$18:$AE$290,13,FALSE)</f>
        <v>15032.44</v>
      </c>
      <c r="AV220">
        <f>VLOOKUP($B220,'MEDIUM VARIANT'!$C$18:$AE$290,14,FALSE)</f>
        <v>15395.477000000001</v>
      </c>
      <c r="AW220">
        <f>VLOOKUP($B220,'MEDIUM VARIANT'!$C$18:$AE$290,15,FALSE)</f>
        <v>15761.305</v>
      </c>
      <c r="AX220">
        <f>VLOOKUP($B220,'MEDIUM VARIANT'!$C$18:$AE$290,16,FALSE)</f>
        <v>16130.267</v>
      </c>
      <c r="AY220">
        <f>VLOOKUP($B220,'MEDIUM VARIANT'!$C$18:$AE$290,17,FALSE)</f>
        <v>16502.233</v>
      </c>
      <c r="AZ220">
        <f>VLOOKUP($B220,'MEDIUM VARIANT'!$C$18:$AE$290,18,FALSE)</f>
        <v>16876.973999999998</v>
      </c>
      <c r="BA220">
        <f>VLOOKUP($B220,'MEDIUM VARIANT'!$C$18:$AE$290,19,FALSE)</f>
        <v>17254.366999999998</v>
      </c>
      <c r="BB220">
        <f>VLOOKUP($B220,'MEDIUM VARIANT'!$C$18:$AE$290,20,FALSE)</f>
        <v>17634.307000000001</v>
      </c>
      <c r="BC220">
        <f>VLOOKUP($B220,'MEDIUM VARIANT'!$C$18:$AE$290,21,FALSE)</f>
        <v>18016.907999999999</v>
      </c>
      <c r="BD220">
        <f>VLOOKUP($B220,'MEDIUM VARIANT'!$C$18:$AE$290,22,FALSE)</f>
        <v>18402.371999999999</v>
      </c>
      <c r="BE220">
        <f>VLOOKUP($B220,'MEDIUM VARIANT'!$C$18:$AE$290,23,FALSE)</f>
        <v>18790.97</v>
      </c>
      <c r="BF220">
        <f>VLOOKUP($B220,'MEDIUM VARIANT'!$C$18:$AE$290,24,FALSE)</f>
        <v>19182.891</v>
      </c>
      <c r="BG220">
        <f>VLOOKUP($B220,'MEDIUM VARIANT'!$C$18:$AE$290,25,FALSE)</f>
        <v>19578.153999999999</v>
      </c>
      <c r="BH220">
        <f>VLOOKUP($B220,'MEDIUM VARIANT'!$C$18:$AE$290,26,FALSE)</f>
        <v>19976.625</v>
      </c>
      <c r="BI220">
        <f>VLOOKUP($B220,'MEDIUM VARIANT'!$C$18:$AE$290,27,FALSE)</f>
        <v>20378.118999999999</v>
      </c>
      <c r="BJ220">
        <f>VLOOKUP($B220,'MEDIUM VARIANT'!$C$18:$AE$290,28,FALSE)</f>
        <v>20782.385999999999</v>
      </c>
      <c r="BK220">
        <f>VLOOKUP($B220,'MEDIUM VARIANT'!$C$18:$AE$290,29,FALSE)</f>
        <v>21189.205000000002</v>
      </c>
      <c r="BL220">
        <f>VLOOKUP($B220,'MEDIUM VARIANT'!$C$18:$AE$290,29,FALSE)</f>
        <v>21189.205000000002</v>
      </c>
      <c r="BM220">
        <f>VLOOKUP($B220,'MEDIUM VARIANT'!$C$18:$AE$290,29,FALSE)</f>
        <v>21189.205000000002</v>
      </c>
      <c r="BN220">
        <f>VLOOKUP($B220,'MEDIUM VARIANT'!$C$18:$AE$290,29,FALSE)</f>
        <v>21189.205000000002</v>
      </c>
      <c r="BO220">
        <f>VLOOKUP($B220,'MEDIUM VARIANT'!$C$18:$AE$290,29,FALSE)</f>
        <v>21189.205000000002</v>
      </c>
      <c r="BP220">
        <f>VLOOKUP($B220,'MEDIUM VARIANT'!$C$18:$AE$290,29,FALSE)</f>
        <v>21189.205000000002</v>
      </c>
      <c r="BQ220">
        <f>VLOOKUP($B220,'MEDIUM VARIANT'!$C$18:$AE$290,29,FALSE)</f>
        <v>21189.205000000002</v>
      </c>
      <c r="BR220">
        <f>VLOOKUP($B220,'MEDIUM VARIANT'!$C$18:$AE$290,29,FALSE)</f>
        <v>21189.205000000002</v>
      </c>
      <c r="BS220">
        <f>VLOOKUP($B220,'MEDIUM VARIANT'!$C$18:$AE$290,29,FALSE)</f>
        <v>21189.205000000002</v>
      </c>
      <c r="BT220">
        <f>VLOOKUP($B220,'MEDIUM VARIANT'!$C$18:$AE$290,29,FALSE)</f>
        <v>21189.205000000002</v>
      </c>
      <c r="BU220">
        <f>VLOOKUP($B220,'MEDIUM VARIANT'!$C$18:$AE$290,29,FALSE)</f>
        <v>21189.205000000002</v>
      </c>
    </row>
    <row r="221" spans="1:73" ht="12" hidden="1" x14ac:dyDescent="0.25">
      <c r="A221" t="str">
        <f>VLOOKUP(B221,Codes_ISO!A$2:C$270,3,FALSE)</f>
        <v/>
      </c>
      <c r="B221" s="4" t="s">
        <v>149</v>
      </c>
      <c r="C221" s="22">
        <f>VLOOKUP($B221,ESTIMATES!$C$18:$BS$290,34,FALSE)</f>
        <v>979983.522</v>
      </c>
      <c r="D221" s="22">
        <f>VLOOKUP($B221,ESTIMATES!$C$18:$BS$290,35,FALSE)</f>
        <v>1004001.69</v>
      </c>
      <c r="E221" s="22">
        <f>VLOOKUP($B221,ESTIMATES!$C$18:$BS$290,36,FALSE)</f>
        <v>1028615.567</v>
      </c>
      <c r="F221" s="22">
        <f>VLOOKUP($B221,ESTIMATES!$C$18:$BS$290,37,FALSE)</f>
        <v>1053772.0989999999</v>
      </c>
      <c r="G221" s="22">
        <f>VLOOKUP($B221,ESTIMATES!$C$18:$BS$290,38,FALSE)</f>
        <v>1079404.172</v>
      </c>
      <c r="H221" s="22">
        <f>VLOOKUP($B221,ESTIMATES!$C$18:$BS$290,39,FALSE)</f>
        <v>1105444.993</v>
      </c>
      <c r="I221" s="22">
        <f>VLOOKUP($B221,ESTIMATES!$C$18:$BS$290,40,FALSE)</f>
        <v>1131872.757</v>
      </c>
      <c r="J221" s="22">
        <f>VLOOKUP($B221,ESTIMATES!$C$18:$BS$290,41,FALSE)</f>
        <v>1158639.548</v>
      </c>
      <c r="K221" s="22">
        <f>VLOOKUP($B221,ESTIMATES!$C$18:$BS$290,42,FALSE)</f>
        <v>1185620.7279999999</v>
      </c>
      <c r="L221" s="22">
        <f>VLOOKUP($B221,ESTIMATES!$C$18:$BS$290,43,FALSE)</f>
        <v>1212664.7860000001</v>
      </c>
      <c r="M221" s="22">
        <f>VLOOKUP($B221,ESTIMATES!$C$18:$BS$290,44,FALSE)</f>
        <v>1239658.9539999999</v>
      </c>
      <c r="N221" s="22">
        <f>VLOOKUP($B221,ESTIMATES!$C$18:$BS$290,45,FALSE)</f>
        <v>1266534.6310000001</v>
      </c>
      <c r="O221" s="22">
        <f>VLOOKUP($B221,ESTIMATES!$C$18:$BS$290,46,FALSE)</f>
        <v>1293295.8459999999</v>
      </c>
      <c r="P221" s="22">
        <f>VLOOKUP($B221,ESTIMATES!$C$18:$BS$290,47,FALSE)</f>
        <v>1319994.5930000001</v>
      </c>
      <c r="Q221" s="22">
        <f>VLOOKUP($B221,ESTIMATES!$C$18:$BS$290,48,FALSE)</f>
        <v>1346722.7109999999</v>
      </c>
      <c r="R221" s="22">
        <f>VLOOKUP($B221,ESTIMATES!$C$18:$BS$290,49,FALSE)</f>
        <v>1373543.3219999999</v>
      </c>
      <c r="S221" s="22">
        <f>VLOOKUP($B221,ESTIMATES!$C$18:$BS$290,50,FALSE)</f>
        <v>1400447.1059999999</v>
      </c>
      <c r="T221" s="22">
        <f>VLOOKUP($B221,ESTIMATES!$C$18:$BS$290,51,FALSE)</f>
        <v>1427390.72</v>
      </c>
      <c r="U221" s="22">
        <f>VLOOKUP($B221,ESTIMATES!$C$18:$BS$290,52,FALSE)</f>
        <v>1454362.517</v>
      </c>
      <c r="V221" s="22">
        <f>VLOOKUP($B221,ESTIMATES!$C$18:$BS$290,53,FALSE)</f>
        <v>1481345.439</v>
      </c>
      <c r="W221" s="22">
        <f>VLOOKUP($B221,ESTIMATES!$C$18:$BS$290,54,FALSE)</f>
        <v>1508317.0360000001</v>
      </c>
      <c r="X221" s="22">
        <f>VLOOKUP($B221,ESTIMATES!$C$18:$BS$290,55,FALSE)</f>
        <v>1535283.08</v>
      </c>
      <c r="Y221" s="22">
        <f>VLOOKUP($B221,ESTIMATES!$C$18:$BS$290,56,FALSE)</f>
        <v>1562217.4550000001</v>
      </c>
      <c r="Z221" s="22">
        <f>VLOOKUP($B221,ESTIMATES!$C$18:$BS$290,57,FALSE)</f>
        <v>1589027.2579999999</v>
      </c>
      <c r="AA221" s="22">
        <f>VLOOKUP($B221,ESTIMATES!$C$18:$BS$290,58,FALSE)</f>
        <v>1615592.747</v>
      </c>
      <c r="AB221" s="22">
        <f>VLOOKUP($B221,ESTIMATES!$C$18:$BS$290,59,FALSE)</f>
        <v>1641830.209</v>
      </c>
      <c r="AC221" s="22">
        <f>VLOOKUP($B221,ESTIMATES!$C$18:$BS$290,60,FALSE)</f>
        <v>1667689.93</v>
      </c>
      <c r="AD221" s="22">
        <f>VLOOKUP($B221,ESTIMATES!$C$18:$BS$290,61,FALSE)</f>
        <v>1693195.9350000001</v>
      </c>
      <c r="AE221" s="22">
        <f>VLOOKUP($B221,ESTIMATES!$C$18:$BS$290,62,FALSE)</f>
        <v>1718429.3759999999</v>
      </c>
      <c r="AF221" s="22">
        <f>VLOOKUP($B221,ESTIMATES!$C$18:$BS$290,63,FALSE)</f>
        <v>1743512.483</v>
      </c>
      <c r="AG221" s="22">
        <f>VLOOKUP($B221,ESTIMATES!$C$18:$BS$290,64,FALSE)</f>
        <v>1768530.7420000001</v>
      </c>
      <c r="AH221" s="22">
        <f>VLOOKUP($B221,ESTIMATES!$C$18:$BS$290,65,FALSE)</f>
        <v>1793502.4110000001</v>
      </c>
      <c r="AI221" s="22">
        <f>VLOOKUP($B221,ESTIMATES!$C$18:$BS$290,66,FALSE)</f>
        <v>1818387.6270000001</v>
      </c>
      <c r="AJ221" s="22">
        <f>VLOOKUP($B221,ESTIMATES!$C$18:$BS$290,67,FALSE)</f>
        <v>1843142.952</v>
      </c>
      <c r="AK221" s="22">
        <f>VLOOKUP($B221,ESTIMATES!$C$18:$BS$290,68,FALSE)</f>
        <v>1867702.3910000001</v>
      </c>
      <c r="AL221" s="22">
        <f>VLOOKUP($B221,ESTIMATES!$C$18:$BS$290,69,FALSE)</f>
        <v>1892013.476</v>
      </c>
      <c r="AM221">
        <f>VLOOKUP($B221,'MEDIUM VARIANT'!$C$18:$AE$290,5,FALSE)</f>
        <v>1916054.3940000001</v>
      </c>
      <c r="AN221">
        <f>VLOOKUP($B221,'MEDIUM VARIANT'!$C$18:$AE$290,6,FALSE)</f>
        <v>1939824.2320000001</v>
      </c>
      <c r="AO221">
        <f>VLOOKUP($B221,'MEDIUM VARIANT'!$C$18:$AE$290,7,FALSE)</f>
        <v>1963314.5859999999</v>
      </c>
      <c r="AP221">
        <f>VLOOKUP($B221,'MEDIUM VARIANT'!$C$18:$AE$290,8,FALSE)</f>
        <v>1986522.007</v>
      </c>
      <c r="AQ221">
        <f>VLOOKUP($B221,'MEDIUM VARIANT'!$C$18:$AE$290,9,FALSE)</f>
        <v>2009437.0290000001</v>
      </c>
      <c r="AR221">
        <f>VLOOKUP($B221,'MEDIUM VARIANT'!$C$18:$AE$290,10,FALSE)</f>
        <v>2032047.135</v>
      </c>
      <c r="AS221">
        <f>VLOOKUP($B221,'MEDIUM VARIANT'!$C$18:$AE$290,11,FALSE)</f>
        <v>2054325.317</v>
      </c>
      <c r="AT221">
        <f>VLOOKUP($B221,'MEDIUM VARIANT'!$C$18:$AE$290,12,FALSE)</f>
        <v>2076230.3770000001</v>
      </c>
      <c r="AU221">
        <f>VLOOKUP($B221,'MEDIUM VARIANT'!$C$18:$AE$290,13,FALSE)</f>
        <v>2097712.574</v>
      </c>
      <c r="AV221">
        <f>VLOOKUP($B221,'MEDIUM VARIANT'!$C$18:$AE$290,14,FALSE)</f>
        <v>2118731.9959999998</v>
      </c>
      <c r="AW221">
        <f>VLOOKUP($B221,'MEDIUM VARIANT'!$C$18:$AE$290,15,FALSE)</f>
        <v>2139265.8319999999</v>
      </c>
      <c r="AX221">
        <f>VLOOKUP($B221,'MEDIUM VARIANT'!$C$18:$AE$290,16,FALSE)</f>
        <v>2159305.8659999999</v>
      </c>
      <c r="AY221">
        <f>VLOOKUP($B221,'MEDIUM VARIANT'!$C$18:$AE$290,17,FALSE)</f>
        <v>2178845.602</v>
      </c>
      <c r="AZ221">
        <f>VLOOKUP($B221,'MEDIUM VARIANT'!$C$18:$AE$290,18,FALSE)</f>
        <v>2197884.8760000002</v>
      </c>
      <c r="BA221">
        <f>VLOOKUP($B221,'MEDIUM VARIANT'!$C$18:$AE$290,19,FALSE)</f>
        <v>2216421.7200000002</v>
      </c>
      <c r="BB221">
        <f>VLOOKUP($B221,'MEDIUM VARIANT'!$C$18:$AE$290,20,FALSE)</f>
        <v>2234448.7560000001</v>
      </c>
      <c r="BC221">
        <f>VLOOKUP($B221,'MEDIUM VARIANT'!$C$18:$AE$290,21,FALSE)</f>
        <v>2251954.9369999999</v>
      </c>
      <c r="BD221">
        <f>VLOOKUP($B221,'MEDIUM VARIANT'!$C$18:$AE$290,22,FALSE)</f>
        <v>2268931.9279999998</v>
      </c>
      <c r="BE221">
        <f>VLOOKUP($B221,'MEDIUM VARIANT'!$C$18:$AE$290,23,FALSE)</f>
        <v>2285371.4840000002</v>
      </c>
      <c r="BF221">
        <f>VLOOKUP($B221,'MEDIUM VARIANT'!$C$18:$AE$290,24,FALSE)</f>
        <v>2301268.1060000001</v>
      </c>
      <c r="BG221">
        <f>VLOOKUP($B221,'MEDIUM VARIANT'!$C$18:$AE$290,25,FALSE)</f>
        <v>2316615.176</v>
      </c>
      <c r="BH221">
        <f>VLOOKUP($B221,'MEDIUM VARIANT'!$C$18:$AE$290,26,FALSE)</f>
        <v>2331413.5440000002</v>
      </c>
      <c r="BI221">
        <f>VLOOKUP($B221,'MEDIUM VARIANT'!$C$18:$AE$290,27,FALSE)</f>
        <v>2345674.6340000001</v>
      </c>
      <c r="BJ221">
        <f>VLOOKUP($B221,'MEDIUM VARIANT'!$C$18:$AE$290,28,FALSE)</f>
        <v>2359415.3369999998</v>
      </c>
      <c r="BK221">
        <f>VLOOKUP($B221,'MEDIUM VARIANT'!$C$18:$AE$290,29,FALSE)</f>
        <v>2372647.4759999998</v>
      </c>
      <c r="BL221">
        <f>VLOOKUP($B221,'MEDIUM VARIANT'!$C$18:$AE$290,29,FALSE)</f>
        <v>2372647.4759999998</v>
      </c>
      <c r="BM221">
        <f>VLOOKUP($B221,'MEDIUM VARIANT'!$C$18:$AE$290,29,FALSE)</f>
        <v>2372647.4759999998</v>
      </c>
      <c r="BN221">
        <f>VLOOKUP($B221,'MEDIUM VARIANT'!$C$18:$AE$290,29,FALSE)</f>
        <v>2372647.4759999998</v>
      </c>
      <c r="BO221">
        <f>VLOOKUP($B221,'MEDIUM VARIANT'!$C$18:$AE$290,29,FALSE)</f>
        <v>2372647.4759999998</v>
      </c>
      <c r="BP221">
        <f>VLOOKUP($B221,'MEDIUM VARIANT'!$C$18:$AE$290,29,FALSE)</f>
        <v>2372647.4759999998</v>
      </c>
      <c r="BQ221">
        <f>VLOOKUP($B221,'MEDIUM VARIANT'!$C$18:$AE$290,29,FALSE)</f>
        <v>2372647.4759999998</v>
      </c>
      <c r="BR221">
        <f>VLOOKUP($B221,'MEDIUM VARIANT'!$C$18:$AE$290,29,FALSE)</f>
        <v>2372647.4759999998</v>
      </c>
      <c r="BS221">
        <f>VLOOKUP($B221,'MEDIUM VARIANT'!$C$18:$AE$290,29,FALSE)</f>
        <v>2372647.4759999998</v>
      </c>
      <c r="BT221">
        <f>VLOOKUP($B221,'MEDIUM VARIANT'!$C$18:$AE$290,29,FALSE)</f>
        <v>2372647.4759999998</v>
      </c>
      <c r="BU221">
        <f>VLOOKUP($B221,'MEDIUM VARIANT'!$C$18:$AE$290,29,FALSE)</f>
        <v>2372647.4759999998</v>
      </c>
    </row>
    <row r="222" spans="1:73" ht="12" hidden="1" x14ac:dyDescent="0.25">
      <c r="A222" t="str">
        <f>VLOOKUP(B222,Codes_ISO!A$2:C$270,3,FALSE)</f>
        <v/>
      </c>
      <c r="B222" s="4" t="s">
        <v>166</v>
      </c>
      <c r="C222" s="22">
        <f>VLOOKUP($B222,ESTIMATES!$C$18:$BS$290,34,FALSE)</f>
        <v>356956.47</v>
      </c>
      <c r="D222" s="22">
        <f>VLOOKUP($B222,ESTIMATES!$C$18:$BS$290,35,FALSE)</f>
        <v>365255.69799999997</v>
      </c>
      <c r="E222" s="22">
        <f>VLOOKUP($B222,ESTIMATES!$C$18:$BS$290,36,FALSE)</f>
        <v>373810.15</v>
      </c>
      <c r="F222" s="22">
        <f>VLOOKUP($B222,ESTIMATES!$C$18:$BS$290,37,FALSE)</f>
        <v>382554.78</v>
      </c>
      <c r="G222" s="22">
        <f>VLOOKUP($B222,ESTIMATES!$C$18:$BS$290,38,FALSE)</f>
        <v>391392.50799999997</v>
      </c>
      <c r="H222" s="22">
        <f>VLOOKUP($B222,ESTIMATES!$C$18:$BS$290,39,FALSE)</f>
        <v>400245.79200000002</v>
      </c>
      <c r="I222" s="22">
        <f>VLOOKUP($B222,ESTIMATES!$C$18:$BS$290,40,FALSE)</f>
        <v>409096.26699999999</v>
      </c>
      <c r="J222" s="22">
        <f>VLOOKUP($B222,ESTIMATES!$C$18:$BS$290,41,FALSE)</f>
        <v>417944.22499999998</v>
      </c>
      <c r="K222" s="22">
        <f>VLOOKUP($B222,ESTIMATES!$C$18:$BS$290,42,FALSE)</f>
        <v>426751.81</v>
      </c>
      <c r="L222" s="22">
        <f>VLOOKUP($B222,ESTIMATES!$C$18:$BS$290,43,FALSE)</f>
        <v>435479.21299999999</v>
      </c>
      <c r="M222" s="22">
        <f>VLOOKUP($B222,ESTIMATES!$C$18:$BS$290,44,FALSE)</f>
        <v>444096.65100000001</v>
      </c>
      <c r="N222" s="22">
        <f>VLOOKUP($B222,ESTIMATES!$C$18:$BS$290,45,FALSE)</f>
        <v>452580.255</v>
      </c>
      <c r="O222" s="22">
        <f>VLOOKUP($B222,ESTIMATES!$C$18:$BS$290,46,FALSE)</f>
        <v>460926.78499999997</v>
      </c>
      <c r="P222" s="22">
        <f>VLOOKUP($B222,ESTIMATES!$C$18:$BS$290,47,FALSE)</f>
        <v>469154.33799999999</v>
      </c>
      <c r="Q222" s="22">
        <f>VLOOKUP($B222,ESTIMATES!$C$18:$BS$290,48,FALSE)</f>
        <v>477294.68199999997</v>
      </c>
      <c r="R222" s="22">
        <f>VLOOKUP($B222,ESTIMATES!$C$18:$BS$290,49,FALSE)</f>
        <v>485370.61900000001</v>
      </c>
      <c r="S222" s="22">
        <f>VLOOKUP($B222,ESTIMATES!$C$18:$BS$290,50,FALSE)</f>
        <v>493385.96100000001</v>
      </c>
      <c r="T222" s="22">
        <f>VLOOKUP($B222,ESTIMATES!$C$18:$BS$290,51,FALSE)</f>
        <v>501330.48599999998</v>
      </c>
      <c r="U222" s="22">
        <f>VLOOKUP($B222,ESTIMATES!$C$18:$BS$290,52,FALSE)</f>
        <v>509197.17599999998</v>
      </c>
      <c r="V222" s="22">
        <f>VLOOKUP($B222,ESTIMATES!$C$18:$BS$290,53,FALSE)</f>
        <v>516975.054</v>
      </c>
      <c r="W222" s="22">
        <f>VLOOKUP($B222,ESTIMATES!$C$18:$BS$290,54,FALSE)</f>
        <v>524657.11699999997</v>
      </c>
      <c r="X222" s="22">
        <f>VLOOKUP($B222,ESTIMATES!$C$18:$BS$290,55,FALSE)</f>
        <v>532250.42700000003</v>
      </c>
      <c r="Y222" s="22">
        <f>VLOOKUP($B222,ESTIMATES!$C$18:$BS$290,56,FALSE)</f>
        <v>539762.71200000006</v>
      </c>
      <c r="Z222" s="22">
        <f>VLOOKUP($B222,ESTIMATES!$C$18:$BS$290,57,FALSE)</f>
        <v>547189.69499999995</v>
      </c>
      <c r="AA222" s="22">
        <f>VLOOKUP($B222,ESTIMATES!$C$18:$BS$290,58,FALSE)</f>
        <v>554525.11</v>
      </c>
      <c r="AB222" s="22">
        <f>VLOOKUP($B222,ESTIMATES!$C$18:$BS$290,59,FALSE)</f>
        <v>561770.19799999997</v>
      </c>
      <c r="AC222" s="22">
        <f>VLOOKUP($B222,ESTIMATES!$C$18:$BS$290,60,FALSE)</f>
        <v>568911.05900000001</v>
      </c>
      <c r="AD222" s="22">
        <f>VLOOKUP($B222,ESTIMATES!$C$18:$BS$290,61,FALSE)</f>
        <v>575964.11199999996</v>
      </c>
      <c r="AE222" s="22">
        <f>VLOOKUP($B222,ESTIMATES!$C$18:$BS$290,62,FALSE)</f>
        <v>582996.69200000004</v>
      </c>
      <c r="AF222" s="22">
        <f>VLOOKUP($B222,ESTIMATES!$C$18:$BS$290,63,FALSE)</f>
        <v>590098.25899999996</v>
      </c>
      <c r="AG222" s="22">
        <f>VLOOKUP($B222,ESTIMATES!$C$18:$BS$290,64,FALSE)</f>
        <v>597327.77099999995</v>
      </c>
      <c r="AH222" s="22">
        <f>VLOOKUP($B222,ESTIMATES!$C$18:$BS$290,65,FALSE)</f>
        <v>604713.31000000006</v>
      </c>
      <c r="AI222" s="22">
        <f>VLOOKUP($B222,ESTIMATES!$C$18:$BS$290,66,FALSE)</f>
        <v>612222.20499999996</v>
      </c>
      <c r="AJ222" s="22">
        <f>VLOOKUP($B222,ESTIMATES!$C$18:$BS$290,67,FALSE)</f>
        <v>619777.17299999995</v>
      </c>
      <c r="AK222" s="22">
        <f>VLOOKUP($B222,ESTIMATES!$C$18:$BS$290,68,FALSE)</f>
        <v>627267.29799999995</v>
      </c>
      <c r="AL222" s="22">
        <f>VLOOKUP($B222,ESTIMATES!$C$18:$BS$290,69,FALSE)</f>
        <v>634609.84600000002</v>
      </c>
      <c r="AM222">
        <f>VLOOKUP($B222,'MEDIUM VARIANT'!$C$18:$AE$290,5,FALSE)</f>
        <v>641775.79700000002</v>
      </c>
      <c r="AN222">
        <f>VLOOKUP($B222,'MEDIUM VARIANT'!$C$18:$AE$290,6,FALSE)</f>
        <v>648780.04</v>
      </c>
      <c r="AO222">
        <f>VLOOKUP($B222,'MEDIUM VARIANT'!$C$18:$AE$290,7,FALSE)</f>
        <v>655636.576</v>
      </c>
      <c r="AP222">
        <f>VLOOKUP($B222,'MEDIUM VARIANT'!$C$18:$AE$290,8,FALSE)</f>
        <v>662375.29399999999</v>
      </c>
      <c r="AQ222">
        <f>VLOOKUP($B222,'MEDIUM VARIANT'!$C$18:$AE$290,9,FALSE)</f>
        <v>669016.29700000002</v>
      </c>
      <c r="AR222">
        <f>VLOOKUP($B222,'MEDIUM VARIANT'!$C$18:$AE$290,10,FALSE)</f>
        <v>675556.43799999997</v>
      </c>
      <c r="AS222">
        <f>VLOOKUP($B222,'MEDIUM VARIANT'!$C$18:$AE$290,11,FALSE)</f>
        <v>681978.16799999995</v>
      </c>
      <c r="AT222">
        <f>VLOOKUP($B222,'MEDIUM VARIANT'!$C$18:$AE$290,12,FALSE)</f>
        <v>688270.86800000002</v>
      </c>
      <c r="AU222">
        <f>VLOOKUP($B222,'MEDIUM VARIANT'!$C$18:$AE$290,13,FALSE)</f>
        <v>694420.71200000006</v>
      </c>
      <c r="AV222">
        <f>VLOOKUP($B222,'MEDIUM VARIANT'!$C$18:$AE$290,14,FALSE)</f>
        <v>700416.81099999999</v>
      </c>
      <c r="AW222">
        <f>VLOOKUP($B222,'MEDIUM VARIANT'!$C$18:$AE$290,15,FALSE)</f>
        <v>706254.46699999995</v>
      </c>
      <c r="AX222">
        <f>VLOOKUP($B222,'MEDIUM VARIANT'!$C$18:$AE$290,16,FALSE)</f>
        <v>711932.72900000005</v>
      </c>
      <c r="AY222">
        <f>VLOOKUP($B222,'MEDIUM VARIANT'!$C$18:$AE$290,17,FALSE)</f>
        <v>717449.13</v>
      </c>
      <c r="AZ222">
        <f>VLOOKUP($B222,'MEDIUM VARIANT'!$C$18:$AE$290,18,FALSE)</f>
        <v>722802.27399999998</v>
      </c>
      <c r="BA222">
        <f>VLOOKUP($B222,'MEDIUM VARIANT'!$C$18:$AE$290,19,FALSE)</f>
        <v>727991.01899999997</v>
      </c>
      <c r="BB222">
        <f>VLOOKUP($B222,'MEDIUM VARIANT'!$C$18:$AE$290,20,FALSE)</f>
        <v>733013.38800000004</v>
      </c>
      <c r="BC222">
        <f>VLOOKUP($B222,'MEDIUM VARIANT'!$C$18:$AE$290,21,FALSE)</f>
        <v>737867.848</v>
      </c>
      <c r="BD222">
        <f>VLOOKUP($B222,'MEDIUM VARIANT'!$C$18:$AE$290,22,FALSE)</f>
        <v>742555</v>
      </c>
      <c r="BE222">
        <f>VLOOKUP($B222,'MEDIUM VARIANT'!$C$18:$AE$290,23,FALSE)</f>
        <v>747076.22600000002</v>
      </c>
      <c r="BF222">
        <f>VLOOKUP($B222,'MEDIUM VARIANT'!$C$18:$AE$290,24,FALSE)</f>
        <v>751432.87100000004</v>
      </c>
      <c r="BG222">
        <f>VLOOKUP($B222,'MEDIUM VARIANT'!$C$18:$AE$290,25,FALSE)</f>
        <v>755624.75</v>
      </c>
      <c r="BH222">
        <f>VLOOKUP($B222,'MEDIUM VARIANT'!$C$18:$AE$290,26,FALSE)</f>
        <v>759651.98699999996</v>
      </c>
      <c r="BI222">
        <f>VLOOKUP($B222,'MEDIUM VARIANT'!$C$18:$AE$290,27,FALSE)</f>
        <v>763516.80200000003</v>
      </c>
      <c r="BJ222">
        <f>VLOOKUP($B222,'MEDIUM VARIANT'!$C$18:$AE$290,28,FALSE)</f>
        <v>767222.07499999995</v>
      </c>
      <c r="BK222">
        <f>VLOOKUP($B222,'MEDIUM VARIANT'!$C$18:$AE$290,29,FALSE)</f>
        <v>770769.94099999999</v>
      </c>
      <c r="BL222">
        <f>VLOOKUP($B222,'MEDIUM VARIANT'!$C$18:$AE$290,29,FALSE)</f>
        <v>770769.94099999999</v>
      </c>
      <c r="BM222">
        <f>VLOOKUP($B222,'MEDIUM VARIANT'!$C$18:$AE$290,29,FALSE)</f>
        <v>770769.94099999999</v>
      </c>
      <c r="BN222">
        <f>VLOOKUP($B222,'MEDIUM VARIANT'!$C$18:$AE$290,29,FALSE)</f>
        <v>770769.94099999999</v>
      </c>
      <c r="BO222">
        <f>VLOOKUP($B222,'MEDIUM VARIANT'!$C$18:$AE$290,29,FALSE)</f>
        <v>770769.94099999999</v>
      </c>
      <c r="BP222">
        <f>VLOOKUP($B222,'MEDIUM VARIANT'!$C$18:$AE$290,29,FALSE)</f>
        <v>770769.94099999999</v>
      </c>
      <c r="BQ222">
        <f>VLOOKUP($B222,'MEDIUM VARIANT'!$C$18:$AE$290,29,FALSE)</f>
        <v>770769.94099999999</v>
      </c>
      <c r="BR222">
        <f>VLOOKUP($B222,'MEDIUM VARIANT'!$C$18:$AE$290,29,FALSE)</f>
        <v>770769.94099999999</v>
      </c>
      <c r="BS222">
        <f>VLOOKUP($B222,'MEDIUM VARIANT'!$C$18:$AE$290,29,FALSE)</f>
        <v>770769.94099999999</v>
      </c>
      <c r="BT222">
        <f>VLOOKUP($B222,'MEDIUM VARIANT'!$C$18:$AE$290,29,FALSE)</f>
        <v>770769.94099999999</v>
      </c>
      <c r="BU222">
        <f>VLOOKUP($B222,'MEDIUM VARIANT'!$C$18:$AE$290,29,FALSE)</f>
        <v>770769.94099999999</v>
      </c>
    </row>
    <row r="223" spans="1:73" ht="12" hidden="1" x14ac:dyDescent="0.25">
      <c r="A223" t="str">
        <f>VLOOKUP(B223,Codes_ISO!A$2:C$270,3,FALSE)</f>
        <v/>
      </c>
      <c r="B223" s="4" t="s">
        <v>116</v>
      </c>
      <c r="C223" s="22">
        <f>VLOOKUP($B223,ESTIMATES!$C$18:$BS$290,34,FALSE)</f>
        <v>33687.790999999997</v>
      </c>
      <c r="D223" s="22">
        <f>VLOOKUP($B223,ESTIMATES!$C$18:$BS$290,35,FALSE)</f>
        <v>34570.580999999998</v>
      </c>
      <c r="E223" s="22">
        <f>VLOOKUP($B223,ESTIMATES!$C$18:$BS$290,36,FALSE)</f>
        <v>35479.097000000002</v>
      </c>
      <c r="F223" s="22">
        <f>VLOOKUP($B223,ESTIMATES!$C$18:$BS$290,37,FALSE)</f>
        <v>36403.087</v>
      </c>
      <c r="G223" s="22">
        <f>VLOOKUP($B223,ESTIMATES!$C$18:$BS$290,38,FALSE)</f>
        <v>37328.196000000004</v>
      </c>
      <c r="H223" s="22">
        <f>VLOOKUP($B223,ESTIMATES!$C$18:$BS$290,39,FALSE)</f>
        <v>38244.841</v>
      </c>
      <c r="I223" s="22">
        <f>VLOOKUP($B223,ESTIMATES!$C$18:$BS$290,40,FALSE)</f>
        <v>39144.925000000003</v>
      </c>
      <c r="J223" s="22">
        <f>VLOOKUP($B223,ESTIMATES!$C$18:$BS$290,41,FALSE)</f>
        <v>40032.720000000001</v>
      </c>
      <c r="K223" s="22">
        <f>VLOOKUP($B223,ESTIMATES!$C$18:$BS$290,42,FALSE)</f>
        <v>40925.813999999998</v>
      </c>
      <c r="L223" s="22">
        <f>VLOOKUP($B223,ESTIMATES!$C$18:$BS$290,43,FALSE)</f>
        <v>41849.144</v>
      </c>
      <c r="M223" s="22">
        <f>VLOOKUP($B223,ESTIMATES!$C$18:$BS$290,44,FALSE)</f>
        <v>42818.44</v>
      </c>
      <c r="N223" s="22">
        <f>VLOOKUP($B223,ESTIMATES!$C$18:$BS$290,45,FALSE)</f>
        <v>43840.466</v>
      </c>
      <c r="O223" s="22">
        <f>VLOOKUP($B223,ESTIMATES!$C$18:$BS$290,46,FALSE)</f>
        <v>44902.934000000001</v>
      </c>
      <c r="P223" s="22">
        <f>VLOOKUP($B223,ESTIMATES!$C$18:$BS$290,47,FALSE)</f>
        <v>45979.224000000002</v>
      </c>
      <c r="Q223" s="22">
        <f>VLOOKUP($B223,ESTIMATES!$C$18:$BS$290,48,FALSE)</f>
        <v>47032.271999999997</v>
      </c>
      <c r="R223" s="22">
        <f>VLOOKUP($B223,ESTIMATES!$C$18:$BS$290,49,FALSE)</f>
        <v>48034.769</v>
      </c>
      <c r="S223" s="22">
        <f>VLOOKUP($B223,ESTIMATES!$C$18:$BS$290,50,FALSE)</f>
        <v>48978.106</v>
      </c>
      <c r="T223" s="22">
        <f>VLOOKUP($B223,ESTIMATES!$C$18:$BS$290,51,FALSE)</f>
        <v>49868.101000000002</v>
      </c>
      <c r="U223" s="22">
        <f>VLOOKUP($B223,ESTIMATES!$C$18:$BS$290,52,FALSE)</f>
        <v>50709.61</v>
      </c>
      <c r="V223" s="22">
        <f>VLOOKUP($B223,ESTIMATES!$C$18:$BS$290,53,FALSE)</f>
        <v>51512.834999999999</v>
      </c>
      <c r="W223" s="22">
        <f>VLOOKUP($B223,ESTIMATES!$C$18:$BS$290,54,FALSE)</f>
        <v>52286.078999999998</v>
      </c>
      <c r="X223" s="22">
        <f>VLOOKUP($B223,ESTIMATES!$C$18:$BS$290,55,FALSE)</f>
        <v>53032.419000000002</v>
      </c>
      <c r="Y223" s="22">
        <f>VLOOKUP($B223,ESTIMATES!$C$18:$BS$290,56,FALSE)</f>
        <v>53751.514999999999</v>
      </c>
      <c r="Z223" s="22">
        <f>VLOOKUP($B223,ESTIMATES!$C$18:$BS$290,57,FALSE)</f>
        <v>54445.09</v>
      </c>
      <c r="AA223" s="22">
        <f>VLOOKUP($B223,ESTIMATES!$C$18:$BS$290,58,FALSE)</f>
        <v>55114.733999999997</v>
      </c>
      <c r="AB223" s="22">
        <f>VLOOKUP($B223,ESTIMATES!$C$18:$BS$290,59,FALSE)</f>
        <v>55764.05</v>
      </c>
      <c r="AC223" s="22">
        <f>VLOOKUP($B223,ESTIMATES!$C$18:$BS$290,60,FALSE)</f>
        <v>56390.73</v>
      </c>
      <c r="AD223" s="22">
        <f>VLOOKUP($B223,ESTIMATES!$C$18:$BS$290,61,FALSE)</f>
        <v>57002.231</v>
      </c>
      <c r="AE223" s="22">
        <f>VLOOKUP($B223,ESTIMATES!$C$18:$BS$290,62,FALSE)</f>
        <v>57623.682000000001</v>
      </c>
      <c r="AF223" s="22">
        <f>VLOOKUP($B223,ESTIMATES!$C$18:$BS$290,63,FALSE)</f>
        <v>58287.624000000003</v>
      </c>
      <c r="AG223" s="22">
        <f>VLOOKUP($B223,ESTIMATES!$C$18:$BS$290,64,FALSE)</f>
        <v>59016.093000000001</v>
      </c>
      <c r="AH223" s="22">
        <f>VLOOKUP($B223,ESTIMATES!$C$18:$BS$290,65,FALSE)</f>
        <v>59819.9</v>
      </c>
      <c r="AI223" s="22">
        <f>VLOOKUP($B223,ESTIMATES!$C$18:$BS$290,66,FALSE)</f>
        <v>60689.548000000003</v>
      </c>
      <c r="AJ223" s="22">
        <f>VLOOKUP($B223,ESTIMATES!$C$18:$BS$290,67,FALSE)</f>
        <v>61601.24</v>
      </c>
      <c r="AK223" s="22">
        <f>VLOOKUP($B223,ESTIMATES!$C$18:$BS$290,68,FALSE)</f>
        <v>62520.017999999996</v>
      </c>
      <c r="AL223" s="22">
        <f>VLOOKUP($B223,ESTIMATES!$C$18:$BS$290,69,FALSE)</f>
        <v>63419.639000000003</v>
      </c>
      <c r="AM223">
        <f>VLOOKUP($B223,'MEDIUM VARIANT'!$C$18:$AE$290,5,FALSE)</f>
        <v>64292.364999999998</v>
      </c>
      <c r="AN223">
        <f>VLOOKUP($B223,'MEDIUM VARIANT'!$C$18:$AE$290,6,FALSE)</f>
        <v>65143.203999999998</v>
      </c>
      <c r="AO223">
        <f>VLOOKUP($B223,'MEDIUM VARIANT'!$C$18:$AE$290,7,FALSE)</f>
        <v>65973.817999999999</v>
      </c>
      <c r="AP223">
        <f>VLOOKUP($B223,'MEDIUM VARIANT'!$C$18:$AE$290,8,FALSE)</f>
        <v>66789.824999999997</v>
      </c>
      <c r="AQ223">
        <f>VLOOKUP($B223,'MEDIUM VARIANT'!$C$18:$AE$290,9,FALSE)</f>
        <v>67595.043999999994</v>
      </c>
      <c r="AR223">
        <f>VLOOKUP($B223,'MEDIUM VARIANT'!$C$18:$AE$290,10,FALSE)</f>
        <v>68388.138999999996</v>
      </c>
      <c r="AS223">
        <f>VLOOKUP($B223,'MEDIUM VARIANT'!$C$18:$AE$290,11,FALSE)</f>
        <v>69165.513999999996</v>
      </c>
      <c r="AT223">
        <f>VLOOKUP($B223,'MEDIUM VARIANT'!$C$18:$AE$290,12,FALSE)</f>
        <v>69926.38</v>
      </c>
      <c r="AU223">
        <f>VLOOKUP($B223,'MEDIUM VARIANT'!$C$18:$AE$290,13,FALSE)</f>
        <v>70670.047000000006</v>
      </c>
      <c r="AV223">
        <f>VLOOKUP($B223,'MEDIUM VARIANT'!$C$18:$AE$290,14,FALSE)</f>
        <v>71396.228000000003</v>
      </c>
      <c r="AW223">
        <f>VLOOKUP($B223,'MEDIUM VARIANT'!$C$18:$AE$290,15,FALSE)</f>
        <v>72104.468999999997</v>
      </c>
      <c r="AX223">
        <f>VLOOKUP($B223,'MEDIUM VARIANT'!$C$18:$AE$290,16,FALSE)</f>
        <v>72795.372000000003</v>
      </c>
      <c r="AY223">
        <f>VLOOKUP($B223,'MEDIUM VARIANT'!$C$18:$AE$290,17,FALSE)</f>
        <v>73470.891000000003</v>
      </c>
      <c r="AZ223">
        <f>VLOOKUP($B223,'MEDIUM VARIANT'!$C$18:$AE$290,18,FALSE)</f>
        <v>74133.759000000005</v>
      </c>
      <c r="BA223">
        <f>VLOOKUP($B223,'MEDIUM VARIANT'!$C$18:$AE$290,19,FALSE)</f>
        <v>74786.036999999997</v>
      </c>
      <c r="BB223">
        <f>VLOOKUP($B223,'MEDIUM VARIANT'!$C$18:$AE$290,20,FALSE)</f>
        <v>75428.508000000002</v>
      </c>
      <c r="BC223">
        <f>VLOOKUP($B223,'MEDIUM VARIANT'!$C$18:$AE$290,21,FALSE)</f>
        <v>76061.119999999995</v>
      </c>
      <c r="BD223">
        <f>VLOOKUP($B223,'MEDIUM VARIANT'!$C$18:$AE$290,22,FALSE)</f>
        <v>76684.270999999993</v>
      </c>
      <c r="BE223">
        <f>VLOOKUP($B223,'MEDIUM VARIANT'!$C$18:$AE$290,23,FALSE)</f>
        <v>77298.133000000002</v>
      </c>
      <c r="BF223">
        <f>VLOOKUP($B223,'MEDIUM VARIANT'!$C$18:$AE$290,24,FALSE)</f>
        <v>77902.903000000006</v>
      </c>
      <c r="BG223">
        <f>VLOOKUP($B223,'MEDIUM VARIANT'!$C$18:$AE$290,25,FALSE)</f>
        <v>78498.817999999999</v>
      </c>
      <c r="BH223">
        <f>VLOOKUP($B223,'MEDIUM VARIANT'!$C$18:$AE$290,26,FALSE)</f>
        <v>79086.062999999995</v>
      </c>
      <c r="BI223">
        <f>VLOOKUP($B223,'MEDIUM VARIANT'!$C$18:$AE$290,27,FALSE)</f>
        <v>79664.489000000001</v>
      </c>
      <c r="BJ223">
        <f>VLOOKUP($B223,'MEDIUM VARIANT'!$C$18:$AE$290,28,FALSE)</f>
        <v>80233.865000000005</v>
      </c>
      <c r="BK223">
        <f>VLOOKUP($B223,'MEDIUM VARIANT'!$C$18:$AE$290,29,FALSE)</f>
        <v>80793.876999999993</v>
      </c>
      <c r="BL223">
        <f>VLOOKUP($B223,'MEDIUM VARIANT'!$C$18:$AE$290,29,FALSE)</f>
        <v>80793.876999999993</v>
      </c>
      <c r="BM223">
        <f>VLOOKUP($B223,'MEDIUM VARIANT'!$C$18:$AE$290,29,FALSE)</f>
        <v>80793.876999999993</v>
      </c>
      <c r="BN223">
        <f>VLOOKUP($B223,'MEDIUM VARIANT'!$C$18:$AE$290,29,FALSE)</f>
        <v>80793.876999999993</v>
      </c>
      <c r="BO223">
        <f>VLOOKUP($B223,'MEDIUM VARIANT'!$C$18:$AE$290,29,FALSE)</f>
        <v>80793.876999999993</v>
      </c>
      <c r="BP223">
        <f>VLOOKUP($B223,'MEDIUM VARIANT'!$C$18:$AE$290,29,FALSE)</f>
        <v>80793.876999999993</v>
      </c>
      <c r="BQ223">
        <f>VLOOKUP($B223,'MEDIUM VARIANT'!$C$18:$AE$290,29,FALSE)</f>
        <v>80793.876999999993</v>
      </c>
      <c r="BR223">
        <f>VLOOKUP($B223,'MEDIUM VARIANT'!$C$18:$AE$290,29,FALSE)</f>
        <v>80793.876999999993</v>
      </c>
      <c r="BS223">
        <f>VLOOKUP($B223,'MEDIUM VARIANT'!$C$18:$AE$290,29,FALSE)</f>
        <v>80793.876999999993</v>
      </c>
      <c r="BT223">
        <f>VLOOKUP($B223,'MEDIUM VARIANT'!$C$18:$AE$290,29,FALSE)</f>
        <v>80793.876999999993</v>
      </c>
      <c r="BU223">
        <f>VLOOKUP($B223,'MEDIUM VARIANT'!$C$18:$AE$290,29,FALSE)</f>
        <v>80793.876999999993</v>
      </c>
    </row>
    <row r="224" spans="1:73" ht="12" hidden="1" x14ac:dyDescent="0.25">
      <c r="A224" t="str">
        <f>VLOOKUP(B224,Codes_ISO!A$2:C$270,3,FALSE)</f>
        <v/>
      </c>
      <c r="B224" s="4" t="s">
        <v>156</v>
      </c>
      <c r="C224" s="22">
        <f>VLOOKUP($B224,ESTIMATES!$C$18:$BS$290,34,FALSE)</f>
        <v>938744.68700000003</v>
      </c>
      <c r="D224" s="22">
        <f>VLOOKUP($B224,ESTIMATES!$C$18:$BS$290,35,FALSE)</f>
        <v>961914.54399999999</v>
      </c>
      <c r="E224" s="22">
        <f>VLOOKUP($B224,ESTIMATES!$C$18:$BS$290,36,FALSE)</f>
        <v>985664.94499999995</v>
      </c>
      <c r="F224" s="22">
        <f>VLOOKUP($B224,ESTIMATES!$C$18:$BS$290,37,FALSE)</f>
        <v>1009938.735</v>
      </c>
      <c r="G224" s="22">
        <f>VLOOKUP($B224,ESTIMATES!$C$18:$BS$290,38,FALSE)</f>
        <v>1034663.673</v>
      </c>
      <c r="H224" s="22">
        <f>VLOOKUP($B224,ESTIMATES!$C$18:$BS$290,39,FALSE)</f>
        <v>1059772.3430000001</v>
      </c>
      <c r="I224" s="22">
        <f>VLOOKUP($B224,ESTIMATES!$C$18:$BS$290,40,FALSE)</f>
        <v>1085239.3659999999</v>
      </c>
      <c r="J224" s="22">
        <f>VLOOKUP($B224,ESTIMATES!$C$18:$BS$290,41,FALSE)</f>
        <v>1111026.693</v>
      </c>
      <c r="K224" s="22">
        <f>VLOOKUP($B224,ESTIMATES!$C$18:$BS$290,42,FALSE)</f>
        <v>1137038.9979999999</v>
      </c>
      <c r="L224" s="22">
        <f>VLOOKUP($B224,ESTIMATES!$C$18:$BS$290,43,FALSE)</f>
        <v>1163163.558</v>
      </c>
      <c r="M224" s="22">
        <f>VLOOKUP($B224,ESTIMATES!$C$18:$BS$290,44,FALSE)</f>
        <v>1189315.649</v>
      </c>
      <c r="N224" s="22">
        <f>VLOOKUP($B224,ESTIMATES!$C$18:$BS$290,45,FALSE)</f>
        <v>1215433.693</v>
      </c>
      <c r="O224" s="22">
        <f>VLOOKUP($B224,ESTIMATES!$C$18:$BS$290,46,FALSE)</f>
        <v>1241514.2720000001</v>
      </c>
      <c r="P224" s="22">
        <f>VLOOKUP($B224,ESTIMATES!$C$18:$BS$290,47,FALSE)</f>
        <v>1267604.1599999999</v>
      </c>
      <c r="Q224" s="22">
        <f>VLOOKUP($B224,ESTIMATES!$C$18:$BS$290,48,FALSE)</f>
        <v>1293784.33</v>
      </c>
      <c r="R224" s="22">
        <f>VLOOKUP($B224,ESTIMATES!$C$18:$BS$290,49,FALSE)</f>
        <v>1320106.463</v>
      </c>
      <c r="S224" s="22">
        <f>VLOOKUP($B224,ESTIMATES!$C$18:$BS$290,50,FALSE)</f>
        <v>1346561.2819999999</v>
      </c>
      <c r="T224" s="22">
        <f>VLOOKUP($B224,ESTIMATES!$C$18:$BS$290,51,FALSE)</f>
        <v>1373098.4439999999</v>
      </c>
      <c r="U224" s="22">
        <f>VLOOKUP($B224,ESTIMATES!$C$18:$BS$290,52,FALSE)</f>
        <v>1399678.267</v>
      </c>
      <c r="V224" s="22">
        <f>VLOOKUP($B224,ESTIMATES!$C$18:$BS$290,53,FALSE)</f>
        <v>1426247.949</v>
      </c>
      <c r="W224" s="22">
        <f>VLOOKUP($B224,ESTIMATES!$C$18:$BS$290,54,FALSE)</f>
        <v>1452757.699</v>
      </c>
      <c r="X224" s="22">
        <f>VLOOKUP($B224,ESTIMATES!$C$18:$BS$290,55,FALSE)</f>
        <v>1479200.787</v>
      </c>
      <c r="Y224" s="22">
        <f>VLOOKUP($B224,ESTIMATES!$C$18:$BS$290,56,FALSE)</f>
        <v>1505551.557</v>
      </c>
      <c r="Z224" s="22">
        <f>VLOOKUP($B224,ESTIMATES!$C$18:$BS$290,57,FALSE)</f>
        <v>1531719.3870000001</v>
      </c>
      <c r="AA224" s="22">
        <f>VLOOKUP($B224,ESTIMATES!$C$18:$BS$290,58,FALSE)</f>
        <v>1557592.3370000001</v>
      </c>
      <c r="AB224" s="22">
        <f>VLOOKUP($B224,ESTIMATES!$C$18:$BS$290,59,FALSE)</f>
        <v>1583092.371</v>
      </c>
      <c r="AC224" s="22">
        <f>VLOOKUP($B224,ESTIMATES!$C$18:$BS$290,60,FALSE)</f>
        <v>1608171.4140000001</v>
      </c>
      <c r="AD224" s="22">
        <f>VLOOKUP($B224,ESTIMATES!$C$18:$BS$290,61,FALSE)</f>
        <v>1632849.963</v>
      </c>
      <c r="AE224" s="22">
        <f>VLOOKUP($B224,ESTIMATES!$C$18:$BS$290,62,FALSE)</f>
        <v>1657204.591</v>
      </c>
      <c r="AF224" s="22">
        <f>VLOOKUP($B224,ESTIMATES!$C$18:$BS$290,63,FALSE)</f>
        <v>1681351.4639999999</v>
      </c>
      <c r="AG224" s="22">
        <f>VLOOKUP($B224,ESTIMATES!$C$18:$BS$290,64,FALSE)</f>
        <v>1705374.2949999999</v>
      </c>
      <c r="AH224" s="22">
        <f>VLOOKUP($B224,ESTIMATES!$C$18:$BS$290,65,FALSE)</f>
        <v>1729290.196</v>
      </c>
      <c r="AI224" s="22">
        <f>VLOOKUP($B224,ESTIMATES!$C$18:$BS$290,66,FALSE)</f>
        <v>1753068.62</v>
      </c>
      <c r="AJ224" s="22">
        <f>VLOOKUP($B224,ESTIMATES!$C$18:$BS$290,67,FALSE)</f>
        <v>1776688.067</v>
      </c>
      <c r="AK224" s="22">
        <f>VLOOKUP($B224,ESTIMATES!$C$18:$BS$290,68,FALSE)</f>
        <v>1800111.442</v>
      </c>
      <c r="AL224" s="22">
        <f>VLOOKUP($B224,ESTIMATES!$C$18:$BS$290,69,FALSE)</f>
        <v>1823308.4709999999</v>
      </c>
      <c r="AM224">
        <f>VLOOKUP($B224,'MEDIUM VARIANT'!$C$18:$AE$290,5,FALSE)</f>
        <v>1846266.6340000001</v>
      </c>
      <c r="AN224">
        <f>VLOOKUP($B224,'MEDIUM VARIANT'!$C$18:$AE$290,6,FALSE)</f>
        <v>1868984.557</v>
      </c>
      <c r="AO224">
        <f>VLOOKUP($B224,'MEDIUM VARIANT'!$C$18:$AE$290,7,FALSE)</f>
        <v>1891454.121</v>
      </c>
      <c r="AP224">
        <f>VLOOKUP($B224,'MEDIUM VARIANT'!$C$18:$AE$290,8,FALSE)</f>
        <v>1913668.4920000001</v>
      </c>
      <c r="AQ224">
        <f>VLOOKUP($B224,'MEDIUM VARIANT'!$C$18:$AE$290,9,FALSE)</f>
        <v>1935615.906</v>
      </c>
      <c r="AR224">
        <f>VLOOKUP($B224,'MEDIUM VARIANT'!$C$18:$AE$290,10,FALSE)</f>
        <v>1957285.754</v>
      </c>
      <c r="AS224">
        <f>VLOOKUP($B224,'MEDIUM VARIANT'!$C$18:$AE$290,11,FALSE)</f>
        <v>1978654.193</v>
      </c>
      <c r="AT224">
        <f>VLOOKUP($B224,'MEDIUM VARIANT'!$C$18:$AE$290,12,FALSE)</f>
        <v>1999679.763</v>
      </c>
      <c r="AU224">
        <f>VLOOKUP($B224,'MEDIUM VARIANT'!$C$18:$AE$290,13,FALSE)</f>
        <v>2020311.7960000001</v>
      </c>
      <c r="AV224">
        <f>VLOOKUP($B224,'MEDIUM VARIANT'!$C$18:$AE$290,14,FALSE)</f>
        <v>2040509.1470000001</v>
      </c>
      <c r="AW224">
        <f>VLOOKUP($B224,'MEDIUM VARIANT'!$C$18:$AE$290,15,FALSE)</f>
        <v>2060248.8230000001</v>
      </c>
      <c r="AX224">
        <f>VLOOKUP($B224,'MEDIUM VARIANT'!$C$18:$AE$290,16,FALSE)</f>
        <v>2079521.206</v>
      </c>
      <c r="AY224">
        <f>VLOOKUP($B224,'MEDIUM VARIANT'!$C$18:$AE$290,17,FALSE)</f>
        <v>2098315.7599999998</v>
      </c>
      <c r="AZ224">
        <f>VLOOKUP($B224,'MEDIUM VARIANT'!$C$18:$AE$290,18,FALSE)</f>
        <v>2116627.1090000002</v>
      </c>
      <c r="BA224">
        <f>VLOOKUP($B224,'MEDIUM VARIANT'!$C$18:$AE$290,19,FALSE)</f>
        <v>2134449.0180000002</v>
      </c>
      <c r="BB224">
        <f>VLOOKUP($B224,'MEDIUM VARIANT'!$C$18:$AE$290,20,FALSE)</f>
        <v>2151772.5019999999</v>
      </c>
      <c r="BC224">
        <f>VLOOKUP($B224,'MEDIUM VARIANT'!$C$18:$AE$290,21,FALSE)</f>
        <v>2168585.7489999998</v>
      </c>
      <c r="BD224">
        <f>VLOOKUP($B224,'MEDIUM VARIANT'!$C$18:$AE$290,22,FALSE)</f>
        <v>2184878.1439999999</v>
      </c>
      <c r="BE224">
        <f>VLOOKUP($B224,'MEDIUM VARIANT'!$C$18:$AE$290,23,FALSE)</f>
        <v>2200639.1940000001</v>
      </c>
      <c r="BF224">
        <f>VLOOKUP($B224,'MEDIUM VARIANT'!$C$18:$AE$290,24,FALSE)</f>
        <v>2215861.7749999999</v>
      </c>
      <c r="BG224">
        <f>VLOOKUP($B224,'MEDIUM VARIANT'!$C$18:$AE$290,25,FALSE)</f>
        <v>2230538.4249999998</v>
      </c>
      <c r="BH224">
        <f>VLOOKUP($B224,'MEDIUM VARIANT'!$C$18:$AE$290,26,FALSE)</f>
        <v>2244670.0580000002</v>
      </c>
      <c r="BI224">
        <f>VLOOKUP($B224,'MEDIUM VARIANT'!$C$18:$AE$290,27,FALSE)</f>
        <v>2258268.889</v>
      </c>
      <c r="BJ224">
        <f>VLOOKUP($B224,'MEDIUM VARIANT'!$C$18:$AE$290,28,FALSE)</f>
        <v>2271353.2549999999</v>
      </c>
      <c r="BK224">
        <f>VLOOKUP($B224,'MEDIUM VARIANT'!$C$18:$AE$290,29,FALSE)</f>
        <v>2283936.4180000001</v>
      </c>
      <c r="BL224">
        <f>VLOOKUP($B224,'MEDIUM VARIANT'!$C$18:$AE$290,29,FALSE)</f>
        <v>2283936.4180000001</v>
      </c>
      <c r="BM224">
        <f>VLOOKUP($B224,'MEDIUM VARIANT'!$C$18:$AE$290,29,FALSE)</f>
        <v>2283936.4180000001</v>
      </c>
      <c r="BN224">
        <f>VLOOKUP($B224,'MEDIUM VARIANT'!$C$18:$AE$290,29,FALSE)</f>
        <v>2283936.4180000001</v>
      </c>
      <c r="BO224">
        <f>VLOOKUP($B224,'MEDIUM VARIANT'!$C$18:$AE$290,29,FALSE)</f>
        <v>2283936.4180000001</v>
      </c>
      <c r="BP224">
        <f>VLOOKUP($B224,'MEDIUM VARIANT'!$C$18:$AE$290,29,FALSE)</f>
        <v>2283936.4180000001</v>
      </c>
      <c r="BQ224">
        <f>VLOOKUP($B224,'MEDIUM VARIANT'!$C$18:$AE$290,29,FALSE)</f>
        <v>2283936.4180000001</v>
      </c>
      <c r="BR224">
        <f>VLOOKUP($B224,'MEDIUM VARIANT'!$C$18:$AE$290,29,FALSE)</f>
        <v>2283936.4180000001</v>
      </c>
      <c r="BS224">
        <f>VLOOKUP($B224,'MEDIUM VARIANT'!$C$18:$AE$290,29,FALSE)</f>
        <v>2283936.4180000001</v>
      </c>
      <c r="BT224">
        <f>VLOOKUP($B224,'MEDIUM VARIANT'!$C$18:$AE$290,29,FALSE)</f>
        <v>2283936.4180000001</v>
      </c>
      <c r="BU224">
        <f>VLOOKUP($B224,'MEDIUM VARIANT'!$C$18:$AE$290,29,FALSE)</f>
        <v>2283936.4180000001</v>
      </c>
    </row>
    <row r="225" spans="1:73" ht="12" hidden="1" x14ac:dyDescent="0.25">
      <c r="A225" t="str">
        <f>VLOOKUP(B225,Codes_ISO!A$2:C$270,3,FALSE)</f>
        <v/>
      </c>
      <c r="B225" s="4" t="s">
        <v>222</v>
      </c>
      <c r="C225" s="22">
        <f>VLOOKUP($B225,ESTIMATES!$C$18:$BS$290,34,FALSE)</f>
        <v>138785.43</v>
      </c>
      <c r="D225" s="22">
        <f>VLOOKUP($B225,ESTIMATES!$C$18:$BS$290,35,FALSE)</f>
        <v>139628.08900000001</v>
      </c>
      <c r="E225" s="22">
        <f>VLOOKUP($B225,ESTIMATES!$C$18:$BS$290,36,FALSE)</f>
        <v>140376.50700000001</v>
      </c>
      <c r="F225" s="22">
        <f>VLOOKUP($B225,ESTIMATES!$C$18:$BS$290,37,FALSE)</f>
        <v>141035.56299999999</v>
      </c>
      <c r="G225" s="22">
        <f>VLOOKUP($B225,ESTIMATES!$C$18:$BS$290,38,FALSE)</f>
        <v>141615.43700000001</v>
      </c>
      <c r="H225" s="22">
        <f>VLOOKUP($B225,ESTIMATES!$C$18:$BS$290,39,FALSE)</f>
        <v>142125.14199999999</v>
      </c>
      <c r="I225" s="22">
        <f>VLOOKUP($B225,ESTIMATES!$C$18:$BS$290,40,FALSE)</f>
        <v>142566.59700000001</v>
      </c>
      <c r="J225" s="22">
        <f>VLOOKUP($B225,ESTIMATES!$C$18:$BS$290,41,FALSE)</f>
        <v>142941.484</v>
      </c>
      <c r="K225" s="22">
        <f>VLOOKUP($B225,ESTIMATES!$C$18:$BS$290,42,FALSE)</f>
        <v>143258.88200000001</v>
      </c>
      <c r="L225" s="22">
        <f>VLOOKUP($B225,ESTIMATES!$C$18:$BS$290,43,FALSE)</f>
        <v>143529.89199999999</v>
      </c>
      <c r="M225" s="22">
        <f>VLOOKUP($B225,ESTIMATES!$C$18:$BS$290,44,FALSE)</f>
        <v>143764.63200000001</v>
      </c>
      <c r="N225" s="22">
        <f>VLOOKUP($B225,ESTIMATES!$C$18:$BS$290,45,FALSE)</f>
        <v>143977.27900000001</v>
      </c>
      <c r="O225" s="22">
        <f>VLOOKUP($B225,ESTIMATES!$C$18:$BS$290,46,FALSE)</f>
        <v>144175.10500000001</v>
      </c>
      <c r="P225" s="22">
        <f>VLOOKUP($B225,ESTIMATES!$C$18:$BS$290,47,FALSE)</f>
        <v>144354.31599999999</v>
      </c>
      <c r="Q225" s="22">
        <f>VLOOKUP($B225,ESTIMATES!$C$18:$BS$290,48,FALSE)</f>
        <v>144506.546</v>
      </c>
      <c r="R225" s="22">
        <f>VLOOKUP($B225,ESTIMATES!$C$18:$BS$290,49,FALSE)</f>
        <v>144632.25599999999</v>
      </c>
      <c r="S225" s="22">
        <f>VLOOKUP($B225,ESTIMATES!$C$18:$BS$290,50,FALSE)</f>
        <v>144718.87700000001</v>
      </c>
      <c r="T225" s="22">
        <f>VLOOKUP($B225,ESTIMATES!$C$18:$BS$290,51,FALSE)</f>
        <v>144786.897</v>
      </c>
      <c r="U225" s="22">
        <f>VLOOKUP($B225,ESTIMATES!$C$18:$BS$290,52,FALSE)</f>
        <v>144908.13399999999</v>
      </c>
      <c r="V225" s="22">
        <f>VLOOKUP($B225,ESTIMATES!$C$18:$BS$290,53,FALSE)</f>
        <v>145177.435</v>
      </c>
      <c r="W225" s="22">
        <f>VLOOKUP($B225,ESTIMATES!$C$18:$BS$290,54,FALSE)</f>
        <v>145657.35</v>
      </c>
      <c r="X225" s="22">
        <f>VLOOKUP($B225,ESTIMATES!$C$18:$BS$290,55,FALSE)</f>
        <v>146368.15599999999</v>
      </c>
      <c r="Y225" s="22">
        <f>VLOOKUP($B225,ESTIMATES!$C$18:$BS$290,56,FALSE)</f>
        <v>147273.49299999999</v>
      </c>
      <c r="Z225" s="22">
        <f>VLOOKUP($B225,ESTIMATES!$C$18:$BS$290,57,FALSE)</f>
        <v>148307.08300000001</v>
      </c>
      <c r="AA225" s="22">
        <f>VLOOKUP($B225,ESTIMATES!$C$18:$BS$290,58,FALSE)</f>
        <v>149372.845</v>
      </c>
      <c r="AB225" s="22">
        <f>VLOOKUP($B225,ESTIMATES!$C$18:$BS$290,59,FALSE)</f>
        <v>150392.51199999999</v>
      </c>
      <c r="AC225" s="22">
        <f>VLOOKUP($B225,ESTIMATES!$C$18:$BS$290,60,FALSE)</f>
        <v>151358.94099999999</v>
      </c>
      <c r="AD225" s="22">
        <f>VLOOKUP($B225,ESTIMATES!$C$18:$BS$290,61,FALSE)</f>
        <v>152268.54399999999</v>
      </c>
      <c r="AE225" s="22">
        <f>VLOOKUP($B225,ESTIMATES!$C$18:$BS$290,62,FALSE)</f>
        <v>153052.15400000001</v>
      </c>
      <c r="AF225" s="22">
        <f>VLOOKUP($B225,ESTIMATES!$C$18:$BS$290,63,FALSE)</f>
        <v>153627.755</v>
      </c>
      <c r="AG225" s="22">
        <f>VLOOKUP($B225,ESTIMATES!$C$18:$BS$290,64,FALSE)</f>
        <v>153943.08499999999</v>
      </c>
      <c r="AH225" s="22">
        <f>VLOOKUP($B225,ESTIMATES!$C$18:$BS$290,65,FALSE)</f>
        <v>153958.951</v>
      </c>
      <c r="AI225" s="22">
        <f>VLOOKUP($B225,ESTIMATES!$C$18:$BS$290,66,FALSE)</f>
        <v>153703.43799999999</v>
      </c>
      <c r="AJ225" s="22">
        <f>VLOOKUP($B225,ESTIMATES!$C$18:$BS$290,67,FALSE)</f>
        <v>153276.446</v>
      </c>
      <c r="AK225" s="22">
        <f>VLOOKUP($B225,ESTIMATES!$C$18:$BS$290,68,FALSE)</f>
        <v>152820.71299999999</v>
      </c>
      <c r="AL225" s="22">
        <f>VLOOKUP($B225,ESTIMATES!$C$18:$BS$290,69,FALSE)</f>
        <v>152440.65299999999</v>
      </c>
      <c r="AM225">
        <f>VLOOKUP($B225,'MEDIUM VARIANT'!$C$18:$AE$290,5,FALSE)</f>
        <v>152172.10699999999</v>
      </c>
      <c r="AN225">
        <f>VLOOKUP($B225,'MEDIUM VARIANT'!$C$18:$AE$290,6,FALSE)</f>
        <v>151989.29</v>
      </c>
      <c r="AO225">
        <f>VLOOKUP($B225,'MEDIUM VARIANT'!$C$18:$AE$290,7,FALSE)</f>
        <v>151860.16800000001</v>
      </c>
      <c r="AP225">
        <f>VLOOKUP($B225,'MEDIUM VARIANT'!$C$18:$AE$290,8,FALSE)</f>
        <v>151728.253</v>
      </c>
      <c r="AQ225">
        <f>VLOOKUP($B225,'MEDIUM VARIANT'!$C$18:$AE$290,9,FALSE)</f>
        <v>151553.054</v>
      </c>
      <c r="AR225">
        <f>VLOOKUP($B225,'MEDIUM VARIANT'!$C$18:$AE$290,10,FALSE)</f>
        <v>151330.68</v>
      </c>
      <c r="AS225">
        <f>VLOOKUP($B225,'MEDIUM VARIANT'!$C$18:$AE$290,11,FALSE)</f>
        <v>151079.84700000001</v>
      </c>
      <c r="AT225">
        <f>VLOOKUP($B225,'MEDIUM VARIANT'!$C$18:$AE$290,12,FALSE)</f>
        <v>150808.239</v>
      </c>
      <c r="AU225">
        <f>VLOOKUP($B225,'MEDIUM VARIANT'!$C$18:$AE$290,13,FALSE)</f>
        <v>150528.48000000001</v>
      </c>
      <c r="AV225">
        <f>VLOOKUP($B225,'MEDIUM VARIANT'!$C$18:$AE$290,14,FALSE)</f>
        <v>150249.77499999999</v>
      </c>
      <c r="AW225">
        <f>VLOOKUP($B225,'MEDIUM VARIANT'!$C$18:$AE$290,15,FALSE)</f>
        <v>149973.38399999999</v>
      </c>
      <c r="AX225">
        <f>VLOOKUP($B225,'MEDIUM VARIANT'!$C$18:$AE$290,16,FALSE)</f>
        <v>149695.33799999999</v>
      </c>
      <c r="AY225">
        <f>VLOOKUP($B225,'MEDIUM VARIANT'!$C$18:$AE$290,17,FALSE)</f>
        <v>149413.497</v>
      </c>
      <c r="AZ225">
        <f>VLOOKUP($B225,'MEDIUM VARIANT'!$C$18:$AE$290,18,FALSE)</f>
        <v>149124.28</v>
      </c>
      <c r="BA225">
        <f>VLOOKUP($B225,'MEDIUM VARIANT'!$C$18:$AE$290,19,FALSE)</f>
        <v>148824.91500000001</v>
      </c>
      <c r="BB225">
        <f>VLOOKUP($B225,'MEDIUM VARIANT'!$C$18:$AE$290,20,FALSE)</f>
        <v>148514.742</v>
      </c>
      <c r="BC225">
        <f>VLOOKUP($B225,'MEDIUM VARIANT'!$C$18:$AE$290,21,FALSE)</f>
        <v>148194.348</v>
      </c>
      <c r="BD225">
        <f>VLOOKUP($B225,'MEDIUM VARIANT'!$C$18:$AE$290,22,FALSE)</f>
        <v>147863.79999999999</v>
      </c>
      <c r="BE225">
        <f>VLOOKUP($B225,'MEDIUM VARIANT'!$C$18:$AE$290,23,FALSE)</f>
        <v>147523.60399999999</v>
      </c>
      <c r="BF225">
        <f>VLOOKUP($B225,'MEDIUM VARIANT'!$C$18:$AE$290,24,FALSE)</f>
        <v>147173.81700000001</v>
      </c>
      <c r="BG225">
        <f>VLOOKUP($B225,'MEDIUM VARIANT'!$C$18:$AE$290,25,FALSE)</f>
        <v>146813.989</v>
      </c>
      <c r="BH225">
        <f>VLOOKUP($B225,'MEDIUM VARIANT'!$C$18:$AE$290,26,FALSE)</f>
        <v>146443.09700000001</v>
      </c>
      <c r="BI225">
        <f>VLOOKUP($B225,'MEDIUM VARIANT'!$C$18:$AE$290,27,FALSE)</f>
        <v>146059.97700000001</v>
      </c>
      <c r="BJ225">
        <f>VLOOKUP($B225,'MEDIUM VARIANT'!$C$18:$AE$290,28,FALSE)</f>
        <v>145663.258</v>
      </c>
      <c r="BK225">
        <f>VLOOKUP($B225,'MEDIUM VARIANT'!$C$18:$AE$290,29,FALSE)</f>
        <v>145251.663</v>
      </c>
      <c r="BL225">
        <f>VLOOKUP($B225,'MEDIUM VARIANT'!$C$18:$AE$290,29,FALSE)</f>
        <v>145251.663</v>
      </c>
      <c r="BM225">
        <f>VLOOKUP($B225,'MEDIUM VARIANT'!$C$18:$AE$290,29,FALSE)</f>
        <v>145251.663</v>
      </c>
      <c r="BN225">
        <f>VLOOKUP($B225,'MEDIUM VARIANT'!$C$18:$AE$290,29,FALSE)</f>
        <v>145251.663</v>
      </c>
      <c r="BO225">
        <f>VLOOKUP($B225,'MEDIUM VARIANT'!$C$18:$AE$290,29,FALSE)</f>
        <v>145251.663</v>
      </c>
      <c r="BP225">
        <f>VLOOKUP($B225,'MEDIUM VARIANT'!$C$18:$AE$290,29,FALSE)</f>
        <v>145251.663</v>
      </c>
      <c r="BQ225">
        <f>VLOOKUP($B225,'MEDIUM VARIANT'!$C$18:$AE$290,29,FALSE)</f>
        <v>145251.663</v>
      </c>
      <c r="BR225">
        <f>VLOOKUP($B225,'MEDIUM VARIANT'!$C$18:$AE$290,29,FALSE)</f>
        <v>145251.663</v>
      </c>
      <c r="BS225">
        <f>VLOOKUP($B225,'MEDIUM VARIANT'!$C$18:$AE$290,29,FALSE)</f>
        <v>145251.663</v>
      </c>
      <c r="BT225">
        <f>VLOOKUP($B225,'MEDIUM VARIANT'!$C$18:$AE$290,29,FALSE)</f>
        <v>145251.663</v>
      </c>
      <c r="BU225">
        <f>VLOOKUP($B225,'MEDIUM VARIANT'!$C$18:$AE$290,29,FALSE)</f>
        <v>145251.663</v>
      </c>
    </row>
    <row r="226" spans="1:73" ht="11.4" x14ac:dyDescent="0.2">
      <c r="A226" t="str">
        <f>VLOOKUP(B226,Codes_ISO!A$2:C$270,3,FALSE)</f>
        <v>ES</v>
      </c>
      <c r="B226" s="3" t="s">
        <v>237</v>
      </c>
      <c r="C226" s="22">
        <f>VLOOKUP($B226,ESTIMATES!$C$18:$BS$290,34,FALSE)</f>
        <v>37796.794999999998</v>
      </c>
      <c r="D226" s="22">
        <f>VLOOKUP($B226,ESTIMATES!$C$18:$BS$290,35,FALSE)</f>
        <v>38071.262000000002</v>
      </c>
      <c r="E226" s="22">
        <f>VLOOKUP($B226,ESTIMATES!$C$18:$BS$290,36,FALSE)</f>
        <v>38309.711000000003</v>
      </c>
      <c r="F226" s="22">
        <f>VLOOKUP($B226,ESTIMATES!$C$18:$BS$290,37,FALSE)</f>
        <v>38514.061000000002</v>
      </c>
      <c r="G226" s="22">
        <f>VLOOKUP($B226,ESTIMATES!$C$18:$BS$290,38,FALSE)</f>
        <v>38688.120000000003</v>
      </c>
      <c r="H226" s="22">
        <f>VLOOKUP($B226,ESTIMATES!$C$18:$BS$290,39,FALSE)</f>
        <v>38835.883999999998</v>
      </c>
      <c r="I226" s="22">
        <f>VLOOKUP($B226,ESTIMATES!$C$18:$BS$290,40,FALSE)</f>
        <v>38958.074000000001</v>
      </c>
      <c r="J226" s="22">
        <f>VLOOKUP($B226,ESTIMATES!$C$18:$BS$290,41,FALSE)</f>
        <v>39057.213000000003</v>
      </c>
      <c r="K226" s="22">
        <f>VLOOKUP($B226,ESTIMATES!$C$18:$BS$290,42,FALSE)</f>
        <v>39141.605000000003</v>
      </c>
      <c r="L226" s="22">
        <f>VLOOKUP($B226,ESTIMATES!$C$18:$BS$290,43,FALSE)</f>
        <v>39221.74</v>
      </c>
      <c r="M226" s="22">
        <f>VLOOKUP($B226,ESTIMATES!$C$18:$BS$290,44,FALSE)</f>
        <v>39306.101999999999</v>
      </c>
      <c r="N226" s="22">
        <f>VLOOKUP($B226,ESTIMATES!$C$18:$BS$290,45,FALSE)</f>
        <v>39403.199999999997</v>
      </c>
      <c r="O226" s="22">
        <f>VLOOKUP($B226,ESTIMATES!$C$18:$BS$290,46,FALSE)</f>
        <v>39515.510999999999</v>
      </c>
      <c r="P226" s="22">
        <f>VLOOKUP($B226,ESTIMATES!$C$18:$BS$290,47,FALSE)</f>
        <v>39638.635000000002</v>
      </c>
      <c r="Q226" s="22">
        <f>VLOOKUP($B226,ESTIMATES!$C$18:$BS$290,48,FALSE)</f>
        <v>39764.561999999998</v>
      </c>
      <c r="R226" s="22">
        <f>VLOOKUP($B226,ESTIMATES!$C$18:$BS$290,49,FALSE)</f>
        <v>39890.498</v>
      </c>
      <c r="S226" s="22">
        <f>VLOOKUP($B226,ESTIMATES!$C$18:$BS$290,50,FALSE)</f>
        <v>40009.324000000001</v>
      </c>
      <c r="T226" s="22">
        <f>VLOOKUP($B226,ESTIMATES!$C$18:$BS$290,51,FALSE)</f>
        <v>40131.56</v>
      </c>
      <c r="U226" s="22">
        <f>VLOOKUP($B226,ESTIMATES!$C$18:$BS$290,52,FALSE)</f>
        <v>40292.642</v>
      </c>
      <c r="V226" s="22">
        <f>VLOOKUP($B226,ESTIMATES!$C$18:$BS$290,53,FALSE)</f>
        <v>40539.722999999998</v>
      </c>
      <c r="W226" s="22">
        <f>VLOOKUP($B226,ESTIMATES!$C$18:$BS$290,54,FALSE)</f>
        <v>40903.711000000003</v>
      </c>
      <c r="X226" s="22">
        <f>VLOOKUP($B226,ESTIMATES!$C$18:$BS$290,55,FALSE)</f>
        <v>41392.103000000003</v>
      </c>
      <c r="Y226" s="22">
        <f>VLOOKUP($B226,ESTIMATES!$C$18:$BS$290,56,FALSE)</f>
        <v>41985.52</v>
      </c>
      <c r="Z226" s="22">
        <f>VLOOKUP($B226,ESTIMATES!$C$18:$BS$290,57,FALSE)</f>
        <v>42653.406000000003</v>
      </c>
      <c r="AA226" s="22">
        <f>VLOOKUP($B226,ESTIMATES!$C$18:$BS$290,58,FALSE)</f>
        <v>43351.667999999998</v>
      </c>
      <c r="AB226" s="22">
        <f>VLOOKUP($B226,ESTIMATES!$C$18:$BS$290,59,FALSE)</f>
        <v>44042.631999999998</v>
      </c>
      <c r="AC226" s="22">
        <f>VLOOKUP($B226,ESTIMATES!$C$18:$BS$290,60,FALSE)</f>
        <v>44725.531999999999</v>
      </c>
      <c r="AD226" s="22">
        <f>VLOOKUP($B226,ESTIMATES!$C$18:$BS$290,61,FALSE)</f>
        <v>45393.858</v>
      </c>
      <c r="AE226" s="22">
        <f>VLOOKUP($B226,ESTIMATES!$C$18:$BS$290,62,FALSE)</f>
        <v>45997.805999999997</v>
      </c>
      <c r="AF226" s="22">
        <f>VLOOKUP($B226,ESTIMATES!$C$18:$BS$290,63,FALSE)</f>
        <v>46476.072</v>
      </c>
      <c r="AG226" s="22">
        <f>VLOOKUP($B226,ESTIMATES!$C$18:$BS$290,64,FALSE)</f>
        <v>46788.63</v>
      </c>
      <c r="AH226" s="22">
        <f>VLOOKUP($B226,ESTIMATES!$C$18:$BS$290,65,FALSE)</f>
        <v>46909.137999999999</v>
      </c>
      <c r="AI226" s="22">
        <f>VLOOKUP($B226,ESTIMATES!$C$18:$BS$290,66,FALSE)</f>
        <v>46857.404000000002</v>
      </c>
      <c r="AJ226" s="22">
        <f>VLOOKUP($B226,ESTIMATES!$C$18:$BS$290,67,FALSE)</f>
        <v>46697.553</v>
      </c>
      <c r="AK226" s="22">
        <f>VLOOKUP($B226,ESTIMATES!$C$18:$BS$290,68,FALSE)</f>
        <v>46521.826999999997</v>
      </c>
      <c r="AL226" s="22">
        <f>VLOOKUP($B226,ESTIMATES!$C$18:$BS$290,69,FALSE)</f>
        <v>46397.663999999997</v>
      </c>
      <c r="AM226">
        <f>VLOOKUP($B226,'MEDIUM VARIANT'!$C$18:$AE$290,5,FALSE)</f>
        <v>46347.576000000001</v>
      </c>
      <c r="AN226">
        <f>VLOOKUP($B226,'MEDIUM VARIANT'!$C$18:$AE$290,6,FALSE)</f>
        <v>46354.321000000004</v>
      </c>
      <c r="AO226">
        <f>VLOOKUP($B226,'MEDIUM VARIANT'!$C$18:$AE$290,7,FALSE)</f>
        <v>46397.451999999997</v>
      </c>
      <c r="AP226">
        <f>VLOOKUP($B226,'MEDIUM VARIANT'!$C$18:$AE$290,8,FALSE)</f>
        <v>46441.048999999999</v>
      </c>
      <c r="AQ226">
        <f>VLOOKUP($B226,'MEDIUM VARIANT'!$C$18:$AE$290,9,FALSE)</f>
        <v>46459.218999999997</v>
      </c>
      <c r="AR226">
        <f>VLOOKUP($B226,'MEDIUM VARIANT'!$C$18:$AE$290,10,FALSE)</f>
        <v>46449.574000000001</v>
      </c>
      <c r="AS226">
        <f>VLOOKUP($B226,'MEDIUM VARIANT'!$C$18:$AE$290,11,FALSE)</f>
        <v>46423.955000000002</v>
      </c>
      <c r="AT226">
        <f>VLOOKUP($B226,'MEDIUM VARIANT'!$C$18:$AE$290,12,FALSE)</f>
        <v>46386.885000000002</v>
      </c>
      <c r="AU226">
        <f>VLOOKUP($B226,'MEDIUM VARIANT'!$C$18:$AE$290,13,FALSE)</f>
        <v>46345.985999999997</v>
      </c>
      <c r="AV226">
        <f>VLOOKUP($B226,'MEDIUM VARIANT'!$C$18:$AE$290,14,FALSE)</f>
        <v>46306.82</v>
      </c>
      <c r="AW226">
        <f>VLOOKUP($B226,'MEDIUM VARIANT'!$C$18:$AE$290,15,FALSE)</f>
        <v>46270.108999999997</v>
      </c>
      <c r="AX226">
        <f>VLOOKUP($B226,'MEDIUM VARIANT'!$C$18:$AE$290,16,FALSE)</f>
        <v>46233.608999999997</v>
      </c>
      <c r="AY226">
        <f>VLOOKUP($B226,'MEDIUM VARIANT'!$C$18:$AE$290,17,FALSE)</f>
        <v>46196.536</v>
      </c>
      <c r="AZ226">
        <f>VLOOKUP($B226,'MEDIUM VARIANT'!$C$18:$AE$290,18,FALSE)</f>
        <v>46157.408000000003</v>
      </c>
      <c r="BA226">
        <f>VLOOKUP($B226,'MEDIUM VARIANT'!$C$18:$AE$290,19,FALSE)</f>
        <v>46115.125</v>
      </c>
      <c r="BB226">
        <f>VLOOKUP($B226,'MEDIUM VARIANT'!$C$18:$AE$290,20,FALSE)</f>
        <v>46069.476999999999</v>
      </c>
      <c r="BC226">
        <f>VLOOKUP($B226,'MEDIUM VARIANT'!$C$18:$AE$290,21,FALSE)</f>
        <v>46020.92</v>
      </c>
      <c r="BD226">
        <f>VLOOKUP($B226,'MEDIUM VARIANT'!$C$18:$AE$290,22,FALSE)</f>
        <v>45969.682000000001</v>
      </c>
      <c r="BE226">
        <f>VLOOKUP($B226,'MEDIUM VARIANT'!$C$18:$AE$290,23,FALSE)</f>
        <v>45916.256999999998</v>
      </c>
      <c r="BF226">
        <f>VLOOKUP($B226,'MEDIUM VARIANT'!$C$18:$AE$290,24,FALSE)</f>
        <v>45860.815000000002</v>
      </c>
      <c r="BG226">
        <f>VLOOKUP($B226,'MEDIUM VARIANT'!$C$18:$AE$290,25,FALSE)</f>
        <v>45803.186999999998</v>
      </c>
      <c r="BH226">
        <f>VLOOKUP($B226,'MEDIUM VARIANT'!$C$18:$AE$290,26,FALSE)</f>
        <v>45742.834000000003</v>
      </c>
      <c r="BI226">
        <f>VLOOKUP($B226,'MEDIUM VARIANT'!$C$18:$AE$290,27,FALSE)</f>
        <v>45679.133000000002</v>
      </c>
      <c r="BJ226">
        <f>VLOOKUP($B226,'MEDIUM VARIANT'!$C$18:$AE$290,28,FALSE)</f>
        <v>45611.267</v>
      </c>
      <c r="BK226">
        <f>VLOOKUP($B226,'MEDIUM VARIANT'!$C$18:$AE$290,29,FALSE)</f>
        <v>45538.502</v>
      </c>
      <c r="BL226">
        <f>VLOOKUP($B226,'MEDIUM VARIANT'!$C$18:$AE$290,29,FALSE)</f>
        <v>45538.502</v>
      </c>
      <c r="BM226">
        <f>VLOOKUP($B226,'MEDIUM VARIANT'!$C$18:$AE$290,29,FALSE)</f>
        <v>45538.502</v>
      </c>
      <c r="BN226">
        <f>VLOOKUP($B226,'MEDIUM VARIANT'!$C$18:$AE$290,29,FALSE)</f>
        <v>45538.502</v>
      </c>
      <c r="BO226">
        <f>VLOOKUP($B226,'MEDIUM VARIANT'!$C$18:$AE$290,29,FALSE)</f>
        <v>45538.502</v>
      </c>
      <c r="BP226">
        <f>VLOOKUP($B226,'MEDIUM VARIANT'!$C$18:$AE$290,29,FALSE)</f>
        <v>45538.502</v>
      </c>
      <c r="BQ226">
        <f>VLOOKUP($B226,'MEDIUM VARIANT'!$C$18:$AE$290,29,FALSE)</f>
        <v>45538.502</v>
      </c>
      <c r="BR226">
        <f>VLOOKUP($B226,'MEDIUM VARIANT'!$C$18:$AE$290,29,FALSE)</f>
        <v>45538.502</v>
      </c>
      <c r="BS226">
        <f>VLOOKUP($B226,'MEDIUM VARIANT'!$C$18:$AE$290,29,FALSE)</f>
        <v>45538.502</v>
      </c>
      <c r="BT226">
        <f>VLOOKUP($B226,'MEDIUM VARIANT'!$C$18:$AE$290,29,FALSE)</f>
        <v>45538.502</v>
      </c>
      <c r="BU226">
        <f>VLOOKUP($B226,'MEDIUM VARIANT'!$C$18:$AE$290,29,FALSE)</f>
        <v>45538.502</v>
      </c>
    </row>
    <row r="227" spans="1:73" ht="11.4" x14ac:dyDescent="0.2">
      <c r="A227" t="str">
        <f>VLOOKUP(B227,Codes_ISO!A$2:C$270,3,FALSE)</f>
        <v>LK</v>
      </c>
      <c r="B227" s="3" t="s">
        <v>165</v>
      </c>
      <c r="C227" s="22">
        <f>VLOOKUP($B227,ESTIMATES!$C$18:$BS$290,34,FALSE)</f>
        <v>15035.856</v>
      </c>
      <c r="D227" s="22">
        <f>VLOOKUP($B227,ESTIMATES!$C$18:$BS$290,35,FALSE)</f>
        <v>15273.391</v>
      </c>
      <c r="E227" s="22">
        <f>VLOOKUP($B227,ESTIMATES!$C$18:$BS$290,36,FALSE)</f>
        <v>15502.514999999999</v>
      </c>
      <c r="F227" s="22">
        <f>VLOOKUP($B227,ESTIMATES!$C$18:$BS$290,37,FALSE)</f>
        <v>15726.802</v>
      </c>
      <c r="G227" s="22">
        <f>VLOOKUP($B227,ESTIMATES!$C$18:$BS$290,38,FALSE)</f>
        <v>15951.422</v>
      </c>
      <c r="H227" s="22">
        <f>VLOOKUP($B227,ESTIMATES!$C$18:$BS$290,39,FALSE)</f>
        <v>16179.796</v>
      </c>
      <c r="I227" s="22">
        <f>VLOOKUP($B227,ESTIMATES!$C$18:$BS$290,40,FALSE)</f>
        <v>16412.710999999999</v>
      </c>
      <c r="J227" s="22">
        <f>VLOOKUP($B227,ESTIMATES!$C$18:$BS$290,41,FALSE)</f>
        <v>16647.945</v>
      </c>
      <c r="K227" s="22">
        <f>VLOOKUP($B227,ESTIMATES!$C$18:$BS$290,42,FALSE)</f>
        <v>16882.188999999998</v>
      </c>
      <c r="L227" s="22">
        <f>VLOOKUP($B227,ESTIMATES!$C$18:$BS$290,43,FALSE)</f>
        <v>17110.713</v>
      </c>
      <c r="M227" s="22">
        <f>VLOOKUP($B227,ESTIMATES!$C$18:$BS$290,44,FALSE)</f>
        <v>17329.713</v>
      </c>
      <c r="N227" s="22">
        <f>VLOOKUP($B227,ESTIMATES!$C$18:$BS$290,45,FALSE)</f>
        <v>17539.633000000002</v>
      </c>
      <c r="O227" s="22">
        <f>VLOOKUP($B227,ESTIMATES!$C$18:$BS$290,46,FALSE)</f>
        <v>17740.636999999999</v>
      </c>
      <c r="P227" s="22">
        <f>VLOOKUP($B227,ESTIMATES!$C$18:$BS$290,47,FALSE)</f>
        <v>17928.576000000001</v>
      </c>
      <c r="Q227" s="22">
        <f>VLOOKUP($B227,ESTIMATES!$C$18:$BS$290,48,FALSE)</f>
        <v>18098.348000000002</v>
      </c>
      <c r="R227" s="22">
        <f>VLOOKUP($B227,ESTIMATES!$C$18:$BS$290,49,FALSE)</f>
        <v>18247.120999999999</v>
      </c>
      <c r="S227" s="22">
        <f>VLOOKUP($B227,ESTIMATES!$C$18:$BS$290,50,FALSE)</f>
        <v>18372.12</v>
      </c>
      <c r="T227" s="22">
        <f>VLOOKUP($B227,ESTIMATES!$C$18:$BS$290,51,FALSE)</f>
        <v>18476.505000000001</v>
      </c>
      <c r="U227" s="22">
        <f>VLOOKUP($B227,ESTIMATES!$C$18:$BS$290,52,FALSE)</f>
        <v>18570.701000000001</v>
      </c>
      <c r="V227" s="22">
        <f>VLOOKUP($B227,ESTIMATES!$C$18:$BS$290,53,FALSE)</f>
        <v>18669.102999999999</v>
      </c>
      <c r="W227" s="22">
        <f>VLOOKUP($B227,ESTIMATES!$C$18:$BS$290,54,FALSE)</f>
        <v>18781.937999999998</v>
      </c>
      <c r="X227" s="22">
        <f>VLOOKUP($B227,ESTIMATES!$C$18:$BS$290,55,FALSE)</f>
        <v>18913.054</v>
      </c>
      <c r="Y227" s="22">
        <f>VLOOKUP($B227,ESTIMATES!$C$18:$BS$290,56,FALSE)</f>
        <v>19059.3</v>
      </c>
      <c r="Z227" s="22">
        <f>VLOOKUP($B227,ESTIMATES!$C$18:$BS$290,57,FALSE)</f>
        <v>19215.307000000001</v>
      </c>
      <c r="AA227" s="22">
        <f>VLOOKUP($B227,ESTIMATES!$C$18:$BS$290,58,FALSE)</f>
        <v>19372.538</v>
      </c>
      <c r="AB227" s="22">
        <f>VLOOKUP($B227,ESTIMATES!$C$18:$BS$290,59,FALSE)</f>
        <v>19524.558000000001</v>
      </c>
      <c r="AC227" s="22">
        <f>VLOOKUP($B227,ESTIMATES!$C$18:$BS$290,60,FALSE)</f>
        <v>19670.151000000002</v>
      </c>
      <c r="AD227" s="22">
        <f>VLOOKUP($B227,ESTIMATES!$C$18:$BS$290,61,FALSE)</f>
        <v>19810.789000000001</v>
      </c>
      <c r="AE227" s="22">
        <f>VLOOKUP($B227,ESTIMATES!$C$18:$BS$290,62,FALSE)</f>
        <v>19945.831999999999</v>
      </c>
      <c r="AF227" s="22">
        <f>VLOOKUP($B227,ESTIMATES!$C$18:$BS$290,63,FALSE)</f>
        <v>20075.085999999999</v>
      </c>
      <c r="AG227" s="22">
        <f>VLOOKUP($B227,ESTIMATES!$C$18:$BS$290,64,FALSE)</f>
        <v>20198.352999999999</v>
      </c>
      <c r="AH227" s="22">
        <f>VLOOKUP($B227,ESTIMATES!$C$18:$BS$290,65,FALSE)</f>
        <v>20315.017</v>
      </c>
      <c r="AI227" s="22">
        <f>VLOOKUP($B227,ESTIMATES!$C$18:$BS$290,66,FALSE)</f>
        <v>20424.555</v>
      </c>
      <c r="AJ227" s="22">
        <f>VLOOKUP($B227,ESTIMATES!$C$18:$BS$290,67,FALSE)</f>
        <v>20527.233</v>
      </c>
      <c r="AK227" s="22">
        <f>VLOOKUP($B227,ESTIMATES!$C$18:$BS$290,68,FALSE)</f>
        <v>20623.563999999998</v>
      </c>
      <c r="AL227" s="22">
        <f>VLOOKUP($B227,ESTIMATES!$C$18:$BS$290,69,FALSE)</f>
        <v>20714.04</v>
      </c>
      <c r="AM227">
        <f>VLOOKUP($B227,'MEDIUM VARIANT'!$C$18:$AE$290,5,FALSE)</f>
        <v>20798.491999999998</v>
      </c>
      <c r="AN227">
        <f>VLOOKUP($B227,'MEDIUM VARIANT'!$C$18:$AE$290,6,FALSE)</f>
        <v>20876.917000000001</v>
      </c>
      <c r="AO227">
        <f>VLOOKUP($B227,'MEDIUM VARIANT'!$C$18:$AE$290,7,FALSE)</f>
        <v>20950.041000000001</v>
      </c>
      <c r="AP227">
        <f>VLOOKUP($B227,'MEDIUM VARIANT'!$C$18:$AE$290,8,FALSE)</f>
        <v>21018.859</v>
      </c>
      <c r="AQ227">
        <f>VLOOKUP($B227,'MEDIUM VARIANT'!$C$18:$AE$290,9,FALSE)</f>
        <v>21084.042000000001</v>
      </c>
      <c r="AR227">
        <f>VLOOKUP($B227,'MEDIUM VARIANT'!$C$18:$AE$290,10,FALSE)</f>
        <v>21145.999</v>
      </c>
      <c r="AS227">
        <f>VLOOKUP($B227,'MEDIUM VARIANT'!$C$18:$AE$290,11,FALSE)</f>
        <v>21204.501</v>
      </c>
      <c r="AT227">
        <f>VLOOKUP($B227,'MEDIUM VARIANT'!$C$18:$AE$290,12,FALSE)</f>
        <v>21258.732</v>
      </c>
      <c r="AU227">
        <f>VLOOKUP($B227,'MEDIUM VARIANT'!$C$18:$AE$290,13,FALSE)</f>
        <v>21307.487000000001</v>
      </c>
      <c r="AV227">
        <f>VLOOKUP($B227,'MEDIUM VARIANT'!$C$18:$AE$290,14,FALSE)</f>
        <v>21349.941999999999</v>
      </c>
      <c r="AW227">
        <f>VLOOKUP($B227,'MEDIUM VARIANT'!$C$18:$AE$290,15,FALSE)</f>
        <v>21385.841</v>
      </c>
      <c r="AX227">
        <f>VLOOKUP($B227,'MEDIUM VARIANT'!$C$18:$AE$290,16,FALSE)</f>
        <v>21415.548999999999</v>
      </c>
      <c r="AY227">
        <f>VLOOKUP($B227,'MEDIUM VARIANT'!$C$18:$AE$290,17,FALSE)</f>
        <v>21439.69</v>
      </c>
      <c r="AZ227">
        <f>VLOOKUP($B227,'MEDIUM VARIANT'!$C$18:$AE$290,18,FALSE)</f>
        <v>21459.185000000001</v>
      </c>
      <c r="BA227">
        <f>VLOOKUP($B227,'MEDIUM VARIANT'!$C$18:$AE$290,19,FALSE)</f>
        <v>21474.701000000001</v>
      </c>
      <c r="BB227">
        <f>VLOOKUP($B227,'MEDIUM VARIANT'!$C$18:$AE$290,20,FALSE)</f>
        <v>21486.363000000001</v>
      </c>
      <c r="BC227">
        <f>VLOOKUP($B227,'MEDIUM VARIANT'!$C$18:$AE$290,21,FALSE)</f>
        <v>21493.978999999999</v>
      </c>
      <c r="BD227">
        <f>VLOOKUP($B227,'MEDIUM VARIANT'!$C$18:$AE$290,22,FALSE)</f>
        <v>21497.516</v>
      </c>
      <c r="BE227">
        <f>VLOOKUP($B227,'MEDIUM VARIANT'!$C$18:$AE$290,23,FALSE)</f>
        <v>21496.866999999998</v>
      </c>
      <c r="BF227">
        <f>VLOOKUP($B227,'MEDIUM VARIANT'!$C$18:$AE$290,24,FALSE)</f>
        <v>21491.895</v>
      </c>
      <c r="BG227">
        <f>VLOOKUP($B227,'MEDIUM VARIANT'!$C$18:$AE$290,25,FALSE)</f>
        <v>21482.63</v>
      </c>
      <c r="BH227">
        <f>VLOOKUP($B227,'MEDIUM VARIANT'!$C$18:$AE$290,26,FALSE)</f>
        <v>21469.003000000001</v>
      </c>
      <c r="BI227">
        <f>VLOOKUP($B227,'MEDIUM VARIANT'!$C$18:$AE$290,27,FALSE)</f>
        <v>21450.633000000002</v>
      </c>
      <c r="BJ227">
        <f>VLOOKUP($B227,'MEDIUM VARIANT'!$C$18:$AE$290,28,FALSE)</f>
        <v>21427.001</v>
      </c>
      <c r="BK227">
        <f>VLOOKUP($B227,'MEDIUM VARIANT'!$C$18:$AE$290,29,FALSE)</f>
        <v>21397.716</v>
      </c>
      <c r="BL227">
        <f>VLOOKUP($B227,'MEDIUM VARIANT'!$C$18:$AE$290,29,FALSE)</f>
        <v>21397.716</v>
      </c>
      <c r="BM227">
        <f>VLOOKUP($B227,'MEDIUM VARIANT'!$C$18:$AE$290,29,FALSE)</f>
        <v>21397.716</v>
      </c>
      <c r="BN227">
        <f>VLOOKUP($B227,'MEDIUM VARIANT'!$C$18:$AE$290,29,FALSE)</f>
        <v>21397.716</v>
      </c>
      <c r="BO227">
        <f>VLOOKUP($B227,'MEDIUM VARIANT'!$C$18:$AE$290,29,FALSE)</f>
        <v>21397.716</v>
      </c>
      <c r="BP227">
        <f>VLOOKUP($B227,'MEDIUM VARIANT'!$C$18:$AE$290,29,FALSE)</f>
        <v>21397.716</v>
      </c>
      <c r="BQ227">
        <f>VLOOKUP($B227,'MEDIUM VARIANT'!$C$18:$AE$290,29,FALSE)</f>
        <v>21397.716</v>
      </c>
      <c r="BR227">
        <f>VLOOKUP($B227,'MEDIUM VARIANT'!$C$18:$AE$290,29,FALSE)</f>
        <v>21397.716</v>
      </c>
      <c r="BS227">
        <f>VLOOKUP($B227,'MEDIUM VARIANT'!$C$18:$AE$290,29,FALSE)</f>
        <v>21397.716</v>
      </c>
      <c r="BT227">
        <f>VLOOKUP($B227,'MEDIUM VARIANT'!$C$18:$AE$290,29,FALSE)</f>
        <v>21397.716</v>
      </c>
      <c r="BU227">
        <f>VLOOKUP($B227,'MEDIUM VARIANT'!$C$18:$AE$290,29,FALSE)</f>
        <v>21397.716</v>
      </c>
    </row>
    <row r="228" spans="1:73" ht="11.4" hidden="1" x14ac:dyDescent="0.2">
      <c r="A228" t="str">
        <f>VLOOKUP(B228,Codes_ISO!A$2:C$270,3,FALSE)</f>
        <v/>
      </c>
      <c r="B228" s="3" t="s">
        <v>192</v>
      </c>
      <c r="C228" s="22">
        <f>VLOOKUP($B228,ESTIMATES!$C$18:$BS$290,34,FALSE)</f>
        <v>1509.183</v>
      </c>
      <c r="D228" s="22">
        <f>VLOOKUP($B228,ESTIMATES!$C$18:$BS$290,35,FALSE)</f>
        <v>1552.787</v>
      </c>
      <c r="E228" s="22">
        <f>VLOOKUP($B228,ESTIMATES!$C$18:$BS$290,36,FALSE)</f>
        <v>1599.645</v>
      </c>
      <c r="F228" s="22">
        <f>VLOOKUP($B228,ESTIMATES!$C$18:$BS$290,37,FALSE)</f>
        <v>1649.6980000000001</v>
      </c>
      <c r="G228" s="22">
        <f>VLOOKUP($B228,ESTIMATES!$C$18:$BS$290,38,FALSE)</f>
        <v>1702.6559999999999</v>
      </c>
      <c r="H228" s="22">
        <f>VLOOKUP($B228,ESTIMATES!$C$18:$BS$290,39,FALSE)</f>
        <v>1758.4770000000001</v>
      </c>
      <c r="I228" s="22">
        <f>VLOOKUP($B228,ESTIMATES!$C$18:$BS$290,40,FALSE)</f>
        <v>1817.0360000000001</v>
      </c>
      <c r="J228" s="22">
        <f>VLOOKUP($B228,ESTIMATES!$C$18:$BS$290,41,FALSE)</f>
        <v>1878.94</v>
      </c>
      <c r="K228" s="22">
        <f>VLOOKUP($B228,ESTIMATES!$C$18:$BS$290,42,FALSE)</f>
        <v>1945.6780000000001</v>
      </c>
      <c r="L228" s="22">
        <f>VLOOKUP($B228,ESTIMATES!$C$18:$BS$290,43,FALSE)</f>
        <v>2019.2270000000001</v>
      </c>
      <c r="M228" s="22">
        <f>VLOOKUP($B228,ESTIMATES!$C$18:$BS$290,44,FALSE)</f>
        <v>2100.8829999999998</v>
      </c>
      <c r="N228" s="22">
        <f>VLOOKUP($B228,ESTIMATES!$C$18:$BS$290,45,FALSE)</f>
        <v>2190.3989999999999</v>
      </c>
      <c r="O228" s="22">
        <f>VLOOKUP($B228,ESTIMATES!$C$18:$BS$290,46,FALSE)</f>
        <v>2286.9850000000001</v>
      </c>
      <c r="P228" s="22">
        <f>VLOOKUP($B228,ESTIMATES!$C$18:$BS$290,47,FALSE)</f>
        <v>2390.5990000000002</v>
      </c>
      <c r="Q228" s="22">
        <f>VLOOKUP($B228,ESTIMATES!$C$18:$BS$290,48,FALSE)</f>
        <v>2501.078</v>
      </c>
      <c r="R228" s="22">
        <f>VLOOKUP($B228,ESTIMATES!$C$18:$BS$290,49,FALSE)</f>
        <v>2617.7020000000002</v>
      </c>
      <c r="S228" s="22">
        <f>VLOOKUP($B228,ESTIMATES!$C$18:$BS$290,50,FALSE)</f>
        <v>2741.578</v>
      </c>
      <c r="T228" s="22">
        <f>VLOOKUP($B228,ESTIMATES!$C$18:$BS$290,51,FALSE)</f>
        <v>2871.1469999999999</v>
      </c>
      <c r="U228" s="22">
        <f>VLOOKUP($B228,ESTIMATES!$C$18:$BS$290,52,FALSE)</f>
        <v>2999.8620000000001</v>
      </c>
      <c r="V228" s="22">
        <f>VLOOKUP($B228,ESTIMATES!$C$18:$BS$290,53,FALSE)</f>
        <v>3119.076</v>
      </c>
      <c r="W228" s="22">
        <f>VLOOKUP($B228,ESTIMATES!$C$18:$BS$290,54,FALSE)</f>
        <v>3223.009</v>
      </c>
      <c r="X228" s="22">
        <f>VLOOKUP($B228,ESTIMATES!$C$18:$BS$290,55,FALSE)</f>
        <v>3308.75</v>
      </c>
      <c r="Y228" s="22">
        <f>VLOOKUP($B228,ESTIMATES!$C$18:$BS$290,56,FALSE)</f>
        <v>3379.049</v>
      </c>
      <c r="Z228" s="22">
        <f>VLOOKUP($B228,ESTIMATES!$C$18:$BS$290,57,FALSE)</f>
        <v>3440.799</v>
      </c>
      <c r="AA228" s="22">
        <f>VLOOKUP($B228,ESTIMATES!$C$18:$BS$290,58,FALSE)</f>
        <v>3504.0410000000002</v>
      </c>
      <c r="AB228" s="22">
        <f>VLOOKUP($B228,ESTIMATES!$C$18:$BS$290,59,FALSE)</f>
        <v>3576.17</v>
      </c>
      <c r="AC228" s="22">
        <f>VLOOKUP($B228,ESTIMATES!$C$18:$BS$290,60,FALSE)</f>
        <v>3659.3629999999998</v>
      </c>
      <c r="AD228" s="22">
        <f>VLOOKUP($B228,ESTIMATES!$C$18:$BS$290,61,FALSE)</f>
        <v>3751.866</v>
      </c>
      <c r="AE228" s="22">
        <f>VLOOKUP($B228,ESTIMATES!$C$18:$BS$290,62,FALSE)</f>
        <v>3852.31</v>
      </c>
      <c r="AF228" s="22">
        <f>VLOOKUP($B228,ESTIMATES!$C$18:$BS$290,63,FALSE)</f>
        <v>3957.9839999999999</v>
      </c>
      <c r="AG228" s="22">
        <f>VLOOKUP($B228,ESTIMATES!$C$18:$BS$290,64,FALSE)</f>
        <v>4066.8290000000002</v>
      </c>
      <c r="AH228" s="22">
        <f>VLOOKUP($B228,ESTIMATES!$C$18:$BS$290,65,FALSE)</f>
        <v>4178.875</v>
      </c>
      <c r="AI228" s="22">
        <f>VLOOKUP($B228,ESTIMATES!$C$18:$BS$290,66,FALSE)</f>
        <v>4294.96</v>
      </c>
      <c r="AJ228" s="22">
        <f>VLOOKUP($B228,ESTIMATES!$C$18:$BS$290,67,FALSE)</f>
        <v>4414.6440000000002</v>
      </c>
      <c r="AK228" s="22">
        <f>VLOOKUP($B228,ESTIMATES!$C$18:$BS$290,68,FALSE)</f>
        <v>4537.4250000000002</v>
      </c>
      <c r="AL228" s="22">
        <f>VLOOKUP($B228,ESTIMATES!$C$18:$BS$290,69,FALSE)</f>
        <v>4662.884</v>
      </c>
      <c r="AM228">
        <f>VLOOKUP($B228,'MEDIUM VARIANT'!$C$18:$AE$290,5,FALSE)</f>
        <v>4790.7049999999999</v>
      </c>
      <c r="AN228">
        <f>VLOOKUP($B228,'MEDIUM VARIANT'!$C$18:$AE$290,6,FALSE)</f>
        <v>4920.7240000000002</v>
      </c>
      <c r="AO228">
        <f>VLOOKUP($B228,'MEDIUM VARIANT'!$C$18:$AE$290,7,FALSE)</f>
        <v>5052.7759999999998</v>
      </c>
      <c r="AP228">
        <f>VLOOKUP($B228,'MEDIUM VARIANT'!$C$18:$AE$290,8,FALSE)</f>
        <v>5186.79</v>
      </c>
      <c r="AQ228">
        <f>VLOOKUP($B228,'MEDIUM VARIANT'!$C$18:$AE$290,9,FALSE)</f>
        <v>5322.6289999999999</v>
      </c>
      <c r="AR228">
        <f>VLOOKUP($B228,'MEDIUM VARIANT'!$C$18:$AE$290,10,FALSE)</f>
        <v>5460.1570000000002</v>
      </c>
      <c r="AS228">
        <f>VLOOKUP($B228,'MEDIUM VARIANT'!$C$18:$AE$290,11,FALSE)</f>
        <v>5599.1390000000001</v>
      </c>
      <c r="AT228">
        <f>VLOOKUP($B228,'MEDIUM VARIANT'!$C$18:$AE$290,12,FALSE)</f>
        <v>5739.3249999999998</v>
      </c>
      <c r="AU228">
        <f>VLOOKUP($B228,'MEDIUM VARIANT'!$C$18:$AE$290,13,FALSE)</f>
        <v>5880.4480000000003</v>
      </c>
      <c r="AV228">
        <f>VLOOKUP($B228,'MEDIUM VARIANT'!$C$18:$AE$290,14,FALSE)</f>
        <v>6022.27</v>
      </c>
      <c r="AW228">
        <f>VLOOKUP($B228,'MEDIUM VARIANT'!$C$18:$AE$290,15,FALSE)</f>
        <v>6164.6419999999998</v>
      </c>
      <c r="AX228">
        <f>VLOOKUP($B228,'MEDIUM VARIANT'!$C$18:$AE$290,16,FALSE)</f>
        <v>6307.518</v>
      </c>
      <c r="AY228">
        <f>VLOOKUP($B228,'MEDIUM VARIANT'!$C$18:$AE$290,17,FALSE)</f>
        <v>6450.86</v>
      </c>
      <c r="AZ228">
        <f>VLOOKUP($B228,'MEDIUM VARIANT'!$C$18:$AE$290,18,FALSE)</f>
        <v>6594.701</v>
      </c>
      <c r="BA228">
        <f>VLOOKUP($B228,'MEDIUM VARIANT'!$C$18:$AE$290,19,FALSE)</f>
        <v>6739.0730000000003</v>
      </c>
      <c r="BB228">
        <f>VLOOKUP($B228,'MEDIUM VARIANT'!$C$18:$AE$290,20,FALSE)</f>
        <v>6883.9040000000005</v>
      </c>
      <c r="BC228">
        <f>VLOOKUP($B228,'MEDIUM VARIANT'!$C$18:$AE$290,21,FALSE)</f>
        <v>7029.15</v>
      </c>
      <c r="BD228">
        <f>VLOOKUP($B228,'MEDIUM VARIANT'!$C$18:$AE$290,22,FALSE)</f>
        <v>7174.8239999999996</v>
      </c>
      <c r="BE228">
        <f>VLOOKUP($B228,'MEDIUM VARIANT'!$C$18:$AE$290,23,FALSE)</f>
        <v>7320.9960000000001</v>
      </c>
      <c r="BF228">
        <f>VLOOKUP($B228,'MEDIUM VARIANT'!$C$18:$AE$290,24,FALSE)</f>
        <v>7467.6779999999999</v>
      </c>
      <c r="BG228">
        <f>VLOOKUP($B228,'MEDIUM VARIANT'!$C$18:$AE$290,25,FALSE)</f>
        <v>7614.8680000000004</v>
      </c>
      <c r="BH228">
        <f>VLOOKUP($B228,'MEDIUM VARIANT'!$C$18:$AE$290,26,FALSE)</f>
        <v>7762.4989999999998</v>
      </c>
      <c r="BI228">
        <f>VLOOKUP($B228,'MEDIUM VARIANT'!$C$18:$AE$290,27,FALSE)</f>
        <v>7910.5860000000002</v>
      </c>
      <c r="BJ228">
        <f>VLOOKUP($B228,'MEDIUM VARIANT'!$C$18:$AE$290,28,FALSE)</f>
        <v>8059.1220000000003</v>
      </c>
      <c r="BK228">
        <f>VLOOKUP($B228,'MEDIUM VARIANT'!$C$18:$AE$290,29,FALSE)</f>
        <v>8208.0740000000005</v>
      </c>
      <c r="BL228">
        <f>VLOOKUP($B228,'MEDIUM VARIANT'!$C$18:$AE$290,29,FALSE)</f>
        <v>8208.0740000000005</v>
      </c>
      <c r="BM228">
        <f>VLOOKUP($B228,'MEDIUM VARIANT'!$C$18:$AE$290,29,FALSE)</f>
        <v>8208.0740000000005</v>
      </c>
      <c r="BN228">
        <f>VLOOKUP($B228,'MEDIUM VARIANT'!$C$18:$AE$290,29,FALSE)</f>
        <v>8208.0740000000005</v>
      </c>
      <c r="BO228">
        <f>VLOOKUP($B228,'MEDIUM VARIANT'!$C$18:$AE$290,29,FALSE)</f>
        <v>8208.0740000000005</v>
      </c>
      <c r="BP228">
        <f>VLOOKUP($B228,'MEDIUM VARIANT'!$C$18:$AE$290,29,FALSE)</f>
        <v>8208.0740000000005</v>
      </c>
      <c r="BQ228">
        <f>VLOOKUP($B228,'MEDIUM VARIANT'!$C$18:$AE$290,29,FALSE)</f>
        <v>8208.0740000000005</v>
      </c>
      <c r="BR228">
        <f>VLOOKUP($B228,'MEDIUM VARIANT'!$C$18:$AE$290,29,FALSE)</f>
        <v>8208.0740000000005</v>
      </c>
      <c r="BS228">
        <f>VLOOKUP($B228,'MEDIUM VARIANT'!$C$18:$AE$290,29,FALSE)</f>
        <v>8208.0740000000005</v>
      </c>
      <c r="BT228">
        <f>VLOOKUP($B228,'MEDIUM VARIANT'!$C$18:$AE$290,29,FALSE)</f>
        <v>8208.0740000000005</v>
      </c>
      <c r="BU228">
        <f>VLOOKUP($B228,'MEDIUM VARIANT'!$C$18:$AE$290,29,FALSE)</f>
        <v>8208.0740000000005</v>
      </c>
    </row>
    <row r="229" spans="1:73" ht="12" hidden="1" x14ac:dyDescent="0.25">
      <c r="A229" t="str">
        <f>VLOOKUP(B229,Codes_ISO!A$2:C$270,3,FALSE)</f>
        <v/>
      </c>
      <c r="B229" s="1" t="s">
        <v>75</v>
      </c>
      <c r="C229" s="22">
        <f>VLOOKUP($B229,ESTIMATES!$C$18:$BS$290,34,FALSE)</f>
        <v>372309.527</v>
      </c>
      <c r="D229" s="22">
        <f>VLOOKUP($B229,ESTIMATES!$C$18:$BS$290,35,FALSE)</f>
        <v>382994.79100000003</v>
      </c>
      <c r="E229" s="22">
        <f>VLOOKUP($B229,ESTIMATES!$C$18:$BS$290,36,FALSE)</f>
        <v>393993.65899999999</v>
      </c>
      <c r="F229" s="22">
        <f>VLOOKUP($B229,ESTIMATES!$C$18:$BS$290,37,FALSE)</f>
        <v>405308.495</v>
      </c>
      <c r="G229" s="22">
        <f>VLOOKUP($B229,ESTIMATES!$C$18:$BS$290,38,FALSE)</f>
        <v>416943.30599999998</v>
      </c>
      <c r="H229" s="22">
        <f>VLOOKUP($B229,ESTIMATES!$C$18:$BS$290,39,FALSE)</f>
        <v>428899.69699999999</v>
      </c>
      <c r="I229" s="22">
        <f>VLOOKUP($B229,ESTIMATES!$C$18:$BS$290,40,FALSE)</f>
        <v>441182.57699999999</v>
      </c>
      <c r="J229" s="22">
        <f>VLOOKUP($B229,ESTIMATES!$C$18:$BS$290,41,FALSE)</f>
        <v>453787.31199999998</v>
      </c>
      <c r="K229" s="22">
        <f>VLOOKUP($B229,ESTIMATES!$C$18:$BS$290,42,FALSE)</f>
        <v>466695.17099999997</v>
      </c>
      <c r="L229" s="22">
        <f>VLOOKUP($B229,ESTIMATES!$C$18:$BS$290,43,FALSE)</f>
        <v>479881.04100000003</v>
      </c>
      <c r="M229" s="22">
        <f>VLOOKUP($B229,ESTIMATES!$C$18:$BS$290,44,FALSE)</f>
        <v>493329.02</v>
      </c>
      <c r="N229" s="22">
        <f>VLOOKUP($B229,ESTIMATES!$C$18:$BS$290,45,FALSE)</f>
        <v>507039.54</v>
      </c>
      <c r="O229" s="22">
        <f>VLOOKUP($B229,ESTIMATES!$C$18:$BS$290,46,FALSE)</f>
        <v>521025.78600000002</v>
      </c>
      <c r="P229" s="22">
        <f>VLOOKUP($B229,ESTIMATES!$C$18:$BS$290,47,FALSE)</f>
        <v>535302.14199999999</v>
      </c>
      <c r="Q229" s="22">
        <f>VLOOKUP($B229,ESTIMATES!$C$18:$BS$290,48,FALSE)</f>
        <v>549889.01199999999</v>
      </c>
      <c r="R229" s="22">
        <f>VLOOKUP($B229,ESTIMATES!$C$18:$BS$290,49,FALSE)</f>
        <v>564806.652</v>
      </c>
      <c r="S229" s="22">
        <f>VLOOKUP($B229,ESTIMATES!$C$18:$BS$290,50,FALSE)</f>
        <v>580072.826</v>
      </c>
      <c r="T229" s="22">
        <f>VLOOKUP($B229,ESTIMATES!$C$18:$BS$290,51,FALSE)</f>
        <v>595704.22</v>
      </c>
      <c r="U229" s="22">
        <f>VLOOKUP($B229,ESTIMATES!$C$18:$BS$290,52,FALSE)</f>
        <v>611721.66299999994</v>
      </c>
      <c r="V229" s="22">
        <f>VLOOKUP($B229,ESTIMATES!$C$18:$BS$290,53,FALSE)</f>
        <v>628147.49300000002</v>
      </c>
      <c r="W229" s="22">
        <f>VLOOKUP($B229,ESTIMATES!$C$18:$BS$290,54,FALSE)</f>
        <v>645007.13399999996</v>
      </c>
      <c r="X229" s="22">
        <f>VLOOKUP($B229,ESTIMATES!$C$18:$BS$290,55,FALSE)</f>
        <v>662312.07999999996</v>
      </c>
      <c r="Y229" s="22">
        <f>VLOOKUP($B229,ESTIMATES!$C$18:$BS$290,56,FALSE)</f>
        <v>680090.43200000003</v>
      </c>
      <c r="Z229" s="22">
        <f>VLOOKUP($B229,ESTIMATES!$C$18:$BS$290,57,FALSE)</f>
        <v>698404.73199999996</v>
      </c>
      <c r="AA229" s="22">
        <f>VLOOKUP($B229,ESTIMATES!$C$18:$BS$290,58,FALSE)</f>
        <v>717330.82299999997</v>
      </c>
      <c r="AB229" s="22">
        <f>VLOOKUP($B229,ESTIMATES!$C$18:$BS$290,59,FALSE)</f>
        <v>736925.45299999998</v>
      </c>
      <c r="AC229" s="22">
        <f>VLOOKUP($B229,ESTIMATES!$C$18:$BS$290,60,FALSE)</f>
        <v>757212.87199999997</v>
      </c>
      <c r="AD229" s="22">
        <f>VLOOKUP($B229,ESTIMATES!$C$18:$BS$290,61,FALSE)</f>
        <v>778189.56900000002</v>
      </c>
      <c r="AE229" s="22">
        <f>VLOOKUP($B229,ESTIMATES!$C$18:$BS$290,62,FALSE)</f>
        <v>799848.67599999998</v>
      </c>
      <c r="AF229" s="22">
        <f>VLOOKUP($B229,ESTIMATES!$C$18:$BS$290,63,FALSE)</f>
        <v>822170.42500000005</v>
      </c>
      <c r="AG229" s="22">
        <f>VLOOKUP($B229,ESTIMATES!$C$18:$BS$290,64,FALSE)</f>
        <v>845136.15399999998</v>
      </c>
      <c r="AH229" s="22">
        <f>VLOOKUP($B229,ESTIMATES!$C$18:$BS$290,65,FALSE)</f>
        <v>868747.94</v>
      </c>
      <c r="AI229" s="22">
        <f>VLOOKUP($B229,ESTIMATES!$C$18:$BS$290,66,FALSE)</f>
        <v>893001.48499999999</v>
      </c>
      <c r="AJ229" s="22">
        <f>VLOOKUP($B229,ESTIMATES!$C$18:$BS$290,67,FALSE)</f>
        <v>917862.12699999998</v>
      </c>
      <c r="AK229" s="22">
        <f>VLOOKUP($B229,ESTIMATES!$C$18:$BS$290,68,FALSE)</f>
        <v>943284.90800000005</v>
      </c>
      <c r="AL229" s="22">
        <f>VLOOKUP($B229,ESTIMATES!$C$18:$BS$290,69,FALSE)</f>
        <v>969234.25100000005</v>
      </c>
      <c r="AM229">
        <f>VLOOKUP($B229,'MEDIUM VARIANT'!$C$18:$AE$290,5,FALSE)</f>
        <v>995694.90700000001</v>
      </c>
      <c r="AN229">
        <f>VLOOKUP($B229,'MEDIUM VARIANT'!$C$18:$AE$290,6,FALSE)</f>
        <v>1022664.451</v>
      </c>
      <c r="AO229">
        <f>VLOOKUP($B229,'MEDIUM VARIANT'!$C$18:$AE$290,7,FALSE)</f>
        <v>1050135.841</v>
      </c>
      <c r="AP229">
        <f>VLOOKUP($B229,'MEDIUM VARIANT'!$C$18:$AE$290,8,FALSE)</f>
        <v>1078106.193</v>
      </c>
      <c r="AQ229">
        <f>VLOOKUP($B229,'MEDIUM VARIANT'!$C$18:$AE$290,9,FALSE)</f>
        <v>1106572.8810000001</v>
      </c>
      <c r="AR229">
        <f>VLOOKUP($B229,'MEDIUM VARIANT'!$C$18:$AE$290,10,FALSE)</f>
        <v>1135527.1510000001</v>
      </c>
      <c r="AS229">
        <f>VLOOKUP($B229,'MEDIUM VARIANT'!$C$18:$AE$290,11,FALSE)</f>
        <v>1164963.7009999999</v>
      </c>
      <c r="AT229">
        <f>VLOOKUP($B229,'MEDIUM VARIANT'!$C$18:$AE$290,12,FALSE)</f>
        <v>1194888.5290000001</v>
      </c>
      <c r="AU229">
        <f>VLOOKUP($B229,'MEDIUM VARIANT'!$C$18:$AE$290,13,FALSE)</f>
        <v>1225311.652</v>
      </c>
      <c r="AV229">
        <f>VLOOKUP($B229,'MEDIUM VARIANT'!$C$18:$AE$290,14,FALSE)</f>
        <v>1256239.7439999999</v>
      </c>
      <c r="AW229">
        <f>VLOOKUP($B229,'MEDIUM VARIANT'!$C$18:$AE$290,15,FALSE)</f>
        <v>1287669.1780000001</v>
      </c>
      <c r="AX229">
        <f>VLOOKUP($B229,'MEDIUM VARIANT'!$C$18:$AE$290,16,FALSE)</f>
        <v>1319593.449</v>
      </c>
      <c r="AY229">
        <f>VLOOKUP($B229,'MEDIUM VARIANT'!$C$18:$AE$290,17,FALSE)</f>
        <v>1352012.591</v>
      </c>
      <c r="AZ229">
        <f>VLOOKUP($B229,'MEDIUM VARIANT'!$C$18:$AE$290,18,FALSE)</f>
        <v>1384926.736</v>
      </c>
      <c r="BA229">
        <f>VLOOKUP($B229,'MEDIUM VARIANT'!$C$18:$AE$290,19,FALSE)</f>
        <v>1418333.15</v>
      </c>
      <c r="BB229">
        <f>VLOOKUP($B229,'MEDIUM VARIANT'!$C$18:$AE$290,20,FALSE)</f>
        <v>1452225.7139999999</v>
      </c>
      <c r="BC229">
        <f>VLOOKUP($B229,'MEDIUM VARIANT'!$C$18:$AE$290,21,FALSE)</f>
        <v>1486593.828</v>
      </c>
      <c r="BD229">
        <f>VLOOKUP($B229,'MEDIUM VARIANT'!$C$18:$AE$290,22,FALSE)</f>
        <v>1521423.307</v>
      </c>
      <c r="BE229">
        <f>VLOOKUP($B229,'MEDIUM VARIANT'!$C$18:$AE$290,23,FALSE)</f>
        <v>1556697.122</v>
      </c>
      <c r="BF229">
        <f>VLOOKUP($B229,'MEDIUM VARIANT'!$C$18:$AE$290,24,FALSE)</f>
        <v>1592398.5149999999</v>
      </c>
      <c r="BG229">
        <f>VLOOKUP($B229,'MEDIUM VARIANT'!$C$18:$AE$290,25,FALSE)</f>
        <v>1628513.8149999999</v>
      </c>
      <c r="BH229">
        <f>VLOOKUP($B229,'MEDIUM VARIANT'!$C$18:$AE$290,26,FALSE)</f>
        <v>1665029.4310000001</v>
      </c>
      <c r="BI229">
        <f>VLOOKUP($B229,'MEDIUM VARIANT'!$C$18:$AE$290,27,FALSE)</f>
        <v>1701927.173</v>
      </c>
      <c r="BJ229">
        <f>VLOOKUP($B229,'MEDIUM VARIANT'!$C$18:$AE$290,28,FALSE)</f>
        <v>1739187.486</v>
      </c>
      <c r="BK229">
        <f>VLOOKUP($B229,'MEDIUM VARIANT'!$C$18:$AE$290,29,FALSE)</f>
        <v>1776791.1839999999</v>
      </c>
      <c r="BL229">
        <f>VLOOKUP($B229,'MEDIUM VARIANT'!$C$18:$AE$290,29,FALSE)</f>
        <v>1776791.1839999999</v>
      </c>
      <c r="BM229">
        <f>VLOOKUP($B229,'MEDIUM VARIANT'!$C$18:$AE$290,29,FALSE)</f>
        <v>1776791.1839999999</v>
      </c>
      <c r="BN229">
        <f>VLOOKUP($B229,'MEDIUM VARIANT'!$C$18:$AE$290,29,FALSE)</f>
        <v>1776791.1839999999</v>
      </c>
      <c r="BO229">
        <f>VLOOKUP($B229,'MEDIUM VARIANT'!$C$18:$AE$290,29,FALSE)</f>
        <v>1776791.1839999999</v>
      </c>
      <c r="BP229">
        <f>VLOOKUP($B229,'MEDIUM VARIANT'!$C$18:$AE$290,29,FALSE)</f>
        <v>1776791.1839999999</v>
      </c>
      <c r="BQ229">
        <f>VLOOKUP($B229,'MEDIUM VARIANT'!$C$18:$AE$290,29,FALSE)</f>
        <v>1776791.1839999999</v>
      </c>
      <c r="BR229">
        <f>VLOOKUP($B229,'MEDIUM VARIANT'!$C$18:$AE$290,29,FALSE)</f>
        <v>1776791.1839999999</v>
      </c>
      <c r="BS229">
        <f>VLOOKUP($B229,'MEDIUM VARIANT'!$C$18:$AE$290,29,FALSE)</f>
        <v>1776791.1839999999</v>
      </c>
      <c r="BT229">
        <f>VLOOKUP($B229,'MEDIUM VARIANT'!$C$18:$AE$290,29,FALSE)</f>
        <v>1776791.1839999999</v>
      </c>
      <c r="BU229">
        <f>VLOOKUP($B229,'MEDIUM VARIANT'!$C$18:$AE$290,29,FALSE)</f>
        <v>1776791.1839999999</v>
      </c>
    </row>
    <row r="230" spans="1:73" ht="11.4" x14ac:dyDescent="0.2">
      <c r="A230" t="str">
        <f>VLOOKUP(B230,Codes_ISO!A$2:C$270,3,FALSE)</f>
        <v>SD</v>
      </c>
      <c r="B230" s="3" t="s">
        <v>113</v>
      </c>
      <c r="C230" s="22">
        <f>VLOOKUP($B230,ESTIMATES!$C$18:$BS$290,34,FALSE)</f>
        <v>14507.468000000001</v>
      </c>
      <c r="D230" s="22">
        <f>VLOOKUP($B230,ESTIMATES!$C$18:$BS$290,35,FALSE)</f>
        <v>15027.27</v>
      </c>
      <c r="E230" s="22">
        <f>VLOOKUP($B230,ESTIMATES!$C$18:$BS$290,36,FALSE)</f>
        <v>15562.194</v>
      </c>
      <c r="F230" s="22">
        <f>VLOOKUP($B230,ESTIMATES!$C$18:$BS$290,37,FALSE)</f>
        <v>16107.73</v>
      </c>
      <c r="G230" s="22">
        <f>VLOOKUP($B230,ESTIMATES!$C$18:$BS$290,38,FALSE)</f>
        <v>16658.054</v>
      </c>
      <c r="H230" s="22">
        <f>VLOOKUP($B230,ESTIMATES!$C$18:$BS$290,39,FALSE)</f>
        <v>17210.187000000002</v>
      </c>
      <c r="I230" s="22">
        <f>VLOOKUP($B230,ESTIMATES!$C$18:$BS$290,40,FALSE)</f>
        <v>17757.169000000002</v>
      </c>
      <c r="J230" s="22">
        <f>VLOOKUP($B230,ESTIMATES!$C$18:$BS$290,41,FALSE)</f>
        <v>18302.587</v>
      </c>
      <c r="K230" s="22">
        <f>VLOOKUP($B230,ESTIMATES!$C$18:$BS$290,42,FALSE)</f>
        <v>18866.319</v>
      </c>
      <c r="L230" s="22">
        <f>VLOOKUP($B230,ESTIMATES!$C$18:$BS$290,43,FALSE)</f>
        <v>19475.609</v>
      </c>
      <c r="M230" s="22">
        <f>VLOOKUP($B230,ESTIMATES!$C$18:$BS$290,44,FALSE)</f>
        <v>20147.59</v>
      </c>
      <c r="N230" s="22">
        <f>VLOOKUP($B230,ESTIMATES!$C$18:$BS$290,45,FALSE)</f>
        <v>20893.625</v>
      </c>
      <c r="O230" s="22">
        <f>VLOOKUP($B230,ESTIMATES!$C$18:$BS$290,46,FALSE)</f>
        <v>21701.475999999999</v>
      </c>
      <c r="P230" s="22">
        <f>VLOOKUP($B230,ESTIMATES!$C$18:$BS$290,47,FALSE)</f>
        <v>22535.937000000002</v>
      </c>
      <c r="Q230" s="22">
        <f>VLOOKUP($B230,ESTIMATES!$C$18:$BS$290,48,FALSE)</f>
        <v>23347.884999999998</v>
      </c>
      <c r="R230" s="22">
        <f>VLOOKUP($B230,ESTIMATES!$C$18:$BS$290,49,FALSE)</f>
        <v>24102.986000000001</v>
      </c>
      <c r="S230" s="22">
        <f>VLOOKUP($B230,ESTIMATES!$C$18:$BS$290,50,FALSE)</f>
        <v>24786.19</v>
      </c>
      <c r="T230" s="22">
        <f>VLOOKUP($B230,ESTIMATES!$C$18:$BS$290,51,FALSE)</f>
        <v>25410.451000000001</v>
      </c>
      <c r="U230" s="22">
        <f>VLOOKUP($B230,ESTIMATES!$C$18:$BS$290,52,FALSE)</f>
        <v>26003.542000000001</v>
      </c>
      <c r="V230" s="22">
        <f>VLOOKUP($B230,ESTIMATES!$C$18:$BS$290,53,FALSE)</f>
        <v>26607.042000000001</v>
      </c>
      <c r="W230" s="22">
        <f>VLOOKUP($B230,ESTIMATES!$C$18:$BS$290,54,FALSE)</f>
        <v>27250.535</v>
      </c>
      <c r="X230" s="22">
        <f>VLOOKUP($B230,ESTIMATES!$C$18:$BS$290,55,FALSE)</f>
        <v>27945.005000000001</v>
      </c>
      <c r="Y230" s="22">
        <f>VLOOKUP($B230,ESTIMATES!$C$18:$BS$290,56,FALSE)</f>
        <v>28679.564999999999</v>
      </c>
      <c r="Z230" s="22">
        <f>VLOOKUP($B230,ESTIMATES!$C$18:$BS$290,57,FALSE)</f>
        <v>29435.944</v>
      </c>
      <c r="AA230" s="22">
        <f>VLOOKUP($B230,ESTIMATES!$C$18:$BS$290,58,FALSE)</f>
        <v>30186.341</v>
      </c>
      <c r="AB230" s="22">
        <f>VLOOKUP($B230,ESTIMATES!$C$18:$BS$290,59,FALSE)</f>
        <v>30911.914000000001</v>
      </c>
      <c r="AC230" s="22">
        <f>VLOOKUP($B230,ESTIMATES!$C$18:$BS$290,60,FALSE)</f>
        <v>31607.063999999998</v>
      </c>
      <c r="AD230" s="22">
        <f>VLOOKUP($B230,ESTIMATES!$C$18:$BS$290,61,FALSE)</f>
        <v>32282.526000000002</v>
      </c>
      <c r="AE230" s="22">
        <f>VLOOKUP($B230,ESTIMATES!$C$18:$BS$290,62,FALSE)</f>
        <v>32955.495999999999</v>
      </c>
      <c r="AF230" s="22">
        <f>VLOOKUP($B230,ESTIMATES!$C$18:$BS$290,63,FALSE)</f>
        <v>33650.618999999999</v>
      </c>
      <c r="AG230" s="22">
        <f>VLOOKUP($B230,ESTIMATES!$C$18:$BS$290,64,FALSE)</f>
        <v>34385.963000000003</v>
      </c>
      <c r="AH230" s="22">
        <f>VLOOKUP($B230,ESTIMATES!$C$18:$BS$290,65,FALSE)</f>
        <v>35167.313999999998</v>
      </c>
      <c r="AI230" s="22">
        <f>VLOOKUP($B230,ESTIMATES!$C$18:$BS$290,66,FALSE)</f>
        <v>35990.192000000003</v>
      </c>
      <c r="AJ230" s="22">
        <f>VLOOKUP($B230,ESTIMATES!$C$18:$BS$290,67,FALSE)</f>
        <v>36849.917999999998</v>
      </c>
      <c r="AK230" s="22">
        <f>VLOOKUP($B230,ESTIMATES!$C$18:$BS$290,68,FALSE)</f>
        <v>37737.913</v>
      </c>
      <c r="AL230" s="22">
        <f>VLOOKUP($B230,ESTIMATES!$C$18:$BS$290,69,FALSE)</f>
        <v>38647.803</v>
      </c>
      <c r="AM230">
        <f>VLOOKUP($B230,'MEDIUM VARIANT'!$C$18:$AE$290,5,FALSE)</f>
        <v>39578.828000000001</v>
      </c>
      <c r="AN230">
        <f>VLOOKUP($B230,'MEDIUM VARIANT'!$C$18:$AE$290,6,FALSE)</f>
        <v>40533.33</v>
      </c>
      <c r="AO230">
        <f>VLOOKUP($B230,'MEDIUM VARIANT'!$C$18:$AE$290,7,FALSE)</f>
        <v>41511.525999999998</v>
      </c>
      <c r="AP230">
        <f>VLOOKUP($B230,'MEDIUM VARIANT'!$C$18:$AE$290,8,FALSE)</f>
        <v>42514.093999999997</v>
      </c>
      <c r="AQ230">
        <f>VLOOKUP($B230,'MEDIUM VARIANT'!$C$18:$AE$290,9,FALSE)</f>
        <v>43541.203000000001</v>
      </c>
      <c r="AR230">
        <f>VLOOKUP($B230,'MEDIUM VARIANT'!$C$18:$AE$290,10,FALSE)</f>
        <v>44592.44</v>
      </c>
      <c r="AS230">
        <f>VLOOKUP($B230,'MEDIUM VARIANT'!$C$18:$AE$290,11,FALSE)</f>
        <v>45666.292000000001</v>
      </c>
      <c r="AT230">
        <f>VLOOKUP($B230,'MEDIUM VARIANT'!$C$18:$AE$290,12,FALSE)</f>
        <v>46760.544999999998</v>
      </c>
      <c r="AU230">
        <f>VLOOKUP($B230,'MEDIUM VARIANT'!$C$18:$AE$290,13,FALSE)</f>
        <v>47872.43</v>
      </c>
      <c r="AV230">
        <f>VLOOKUP($B230,'MEDIUM VARIANT'!$C$18:$AE$290,14,FALSE)</f>
        <v>48999.711000000003</v>
      </c>
      <c r="AW230">
        <f>VLOOKUP($B230,'MEDIUM VARIANT'!$C$18:$AE$290,15,FALSE)</f>
        <v>50141.050999999999</v>
      </c>
      <c r="AX230">
        <f>VLOOKUP($B230,'MEDIUM VARIANT'!$C$18:$AE$290,16,FALSE)</f>
        <v>51296.027999999998</v>
      </c>
      <c r="AY230">
        <f>VLOOKUP($B230,'MEDIUM VARIANT'!$C$18:$AE$290,17,FALSE)</f>
        <v>52464.483999999997</v>
      </c>
      <c r="AZ230">
        <f>VLOOKUP($B230,'MEDIUM VARIANT'!$C$18:$AE$290,18,FALSE)</f>
        <v>53646.648000000001</v>
      </c>
      <c r="BA230">
        <f>VLOOKUP($B230,'MEDIUM VARIANT'!$C$18:$AE$290,19,FALSE)</f>
        <v>54842.478000000003</v>
      </c>
      <c r="BB230">
        <f>VLOOKUP($B230,'MEDIUM VARIANT'!$C$18:$AE$290,20,FALSE)</f>
        <v>56051.315999999999</v>
      </c>
      <c r="BC230">
        <f>VLOOKUP($B230,'MEDIUM VARIANT'!$C$18:$AE$290,21,FALSE)</f>
        <v>57272.095000000001</v>
      </c>
      <c r="BD230">
        <f>VLOOKUP($B230,'MEDIUM VARIANT'!$C$18:$AE$290,22,FALSE)</f>
        <v>58503.851999999999</v>
      </c>
      <c r="BE230">
        <f>VLOOKUP($B230,'MEDIUM VARIANT'!$C$18:$AE$290,23,FALSE)</f>
        <v>59745.525000000001</v>
      </c>
      <c r="BF230">
        <f>VLOOKUP($B230,'MEDIUM VARIANT'!$C$18:$AE$290,24,FALSE)</f>
        <v>60996.11</v>
      </c>
      <c r="BG230">
        <f>VLOOKUP($B230,'MEDIUM VARIANT'!$C$18:$AE$290,25,FALSE)</f>
        <v>62254.963000000003</v>
      </c>
      <c r="BH230">
        <f>VLOOKUP($B230,'MEDIUM VARIANT'!$C$18:$AE$290,26,FALSE)</f>
        <v>63521.438000000002</v>
      </c>
      <c r="BI230">
        <f>VLOOKUP($B230,'MEDIUM VARIANT'!$C$18:$AE$290,27,FALSE)</f>
        <v>64794.627999999997</v>
      </c>
      <c r="BJ230">
        <f>VLOOKUP($B230,'MEDIUM VARIANT'!$C$18:$AE$290,28,FALSE)</f>
        <v>66073.569000000003</v>
      </c>
      <c r="BK230">
        <f>VLOOKUP($B230,'MEDIUM VARIANT'!$C$18:$AE$290,29,FALSE)</f>
        <v>67357.464000000007</v>
      </c>
      <c r="BL230">
        <f>VLOOKUP($B230,'MEDIUM VARIANT'!$C$18:$AE$290,29,FALSE)</f>
        <v>67357.464000000007</v>
      </c>
      <c r="BM230">
        <f>VLOOKUP($B230,'MEDIUM VARIANT'!$C$18:$AE$290,29,FALSE)</f>
        <v>67357.464000000007</v>
      </c>
      <c r="BN230">
        <f>VLOOKUP($B230,'MEDIUM VARIANT'!$C$18:$AE$290,29,FALSE)</f>
        <v>67357.464000000007</v>
      </c>
      <c r="BO230">
        <f>VLOOKUP($B230,'MEDIUM VARIANT'!$C$18:$AE$290,29,FALSE)</f>
        <v>67357.464000000007</v>
      </c>
      <c r="BP230">
        <f>VLOOKUP($B230,'MEDIUM VARIANT'!$C$18:$AE$290,29,FALSE)</f>
        <v>67357.464000000007</v>
      </c>
      <c r="BQ230">
        <f>VLOOKUP($B230,'MEDIUM VARIANT'!$C$18:$AE$290,29,FALSE)</f>
        <v>67357.464000000007</v>
      </c>
      <c r="BR230">
        <f>VLOOKUP($B230,'MEDIUM VARIANT'!$C$18:$AE$290,29,FALSE)</f>
        <v>67357.464000000007</v>
      </c>
      <c r="BS230">
        <f>VLOOKUP($B230,'MEDIUM VARIANT'!$C$18:$AE$290,29,FALSE)</f>
        <v>67357.464000000007</v>
      </c>
      <c r="BT230">
        <f>VLOOKUP($B230,'MEDIUM VARIANT'!$C$18:$AE$290,29,FALSE)</f>
        <v>67357.464000000007</v>
      </c>
      <c r="BU230">
        <f>VLOOKUP($B230,'MEDIUM VARIANT'!$C$18:$AE$290,29,FALSE)</f>
        <v>67357.464000000007</v>
      </c>
    </row>
    <row r="231" spans="1:73" ht="11.4" x14ac:dyDescent="0.2">
      <c r="A231" t="str">
        <f>VLOOKUP(B231,Codes_ISO!A$2:C$270,3,FALSE)</f>
        <v>SR</v>
      </c>
      <c r="B231" s="3" t="s">
        <v>297</v>
      </c>
      <c r="C231" s="22">
        <f>VLOOKUP($B231,ESTIMATES!$C$18:$BS$290,34,FALSE)</f>
        <v>362.77699999999999</v>
      </c>
      <c r="D231" s="22">
        <f>VLOOKUP($B231,ESTIMATES!$C$18:$BS$290,35,FALSE)</f>
        <v>363.32499999999999</v>
      </c>
      <c r="E231" s="22">
        <f>VLOOKUP($B231,ESTIMATES!$C$18:$BS$290,36,FALSE)</f>
        <v>364.03199999999998</v>
      </c>
      <c r="F231" s="22">
        <f>VLOOKUP($B231,ESTIMATES!$C$18:$BS$290,37,FALSE)</f>
        <v>365.3</v>
      </c>
      <c r="G231" s="22">
        <f>VLOOKUP($B231,ESTIMATES!$C$18:$BS$290,38,FALSE)</f>
        <v>367.66</v>
      </c>
      <c r="H231" s="22">
        <f>VLOOKUP($B231,ESTIMATES!$C$18:$BS$290,39,FALSE)</f>
        <v>371.47</v>
      </c>
      <c r="I231" s="22">
        <f>VLOOKUP($B231,ESTIMATES!$C$18:$BS$290,40,FALSE)</f>
        <v>376.86700000000002</v>
      </c>
      <c r="J231" s="22">
        <f>VLOOKUP($B231,ESTIMATES!$C$18:$BS$290,41,FALSE)</f>
        <v>383.654</v>
      </c>
      <c r="K231" s="22">
        <f>VLOOKUP($B231,ESTIMATES!$C$18:$BS$290,42,FALSE)</f>
        <v>391.39100000000002</v>
      </c>
      <c r="L231" s="22">
        <f>VLOOKUP($B231,ESTIMATES!$C$18:$BS$290,43,FALSE)</f>
        <v>399.49200000000002</v>
      </c>
      <c r="M231" s="22">
        <f>VLOOKUP($B231,ESTIMATES!$C$18:$BS$290,44,FALSE)</f>
        <v>407.47199999999998</v>
      </c>
      <c r="N231" s="22">
        <f>VLOOKUP($B231,ESTIMATES!$C$18:$BS$290,45,FALSE)</f>
        <v>415.21600000000001</v>
      </c>
      <c r="O231" s="22">
        <f>VLOOKUP($B231,ESTIMATES!$C$18:$BS$290,46,FALSE)</f>
        <v>422.76299999999998</v>
      </c>
      <c r="P231" s="22">
        <f>VLOOKUP($B231,ESTIMATES!$C$18:$BS$290,47,FALSE)</f>
        <v>430.03899999999999</v>
      </c>
      <c r="Q231" s="22">
        <f>VLOOKUP($B231,ESTIMATES!$C$18:$BS$290,48,FALSE)</f>
        <v>437.03699999999998</v>
      </c>
      <c r="R231" s="22">
        <f>VLOOKUP($B231,ESTIMATES!$C$18:$BS$290,49,FALSE)</f>
        <v>443.72399999999999</v>
      </c>
      <c r="S231" s="22">
        <f>VLOOKUP($B231,ESTIMATES!$C$18:$BS$290,50,FALSE)</f>
        <v>450.036</v>
      </c>
      <c r="T231" s="22">
        <f>VLOOKUP($B231,ESTIMATES!$C$18:$BS$290,51,FALSE)</f>
        <v>455.95400000000001</v>
      </c>
      <c r="U231" s="22">
        <f>VLOOKUP($B231,ESTIMATES!$C$18:$BS$290,52,FALSE)</f>
        <v>461.56</v>
      </c>
      <c r="V231" s="22">
        <f>VLOOKUP($B231,ESTIMATES!$C$18:$BS$290,53,FALSE)</f>
        <v>467.00299999999999</v>
      </c>
      <c r="W231" s="22">
        <f>VLOOKUP($B231,ESTIMATES!$C$18:$BS$290,54,FALSE)</f>
        <v>472.39</v>
      </c>
      <c r="X231" s="22">
        <f>VLOOKUP($B231,ESTIMATES!$C$18:$BS$290,55,FALSE)</f>
        <v>477.74</v>
      </c>
      <c r="Y231" s="22">
        <f>VLOOKUP($B231,ESTIMATES!$C$18:$BS$290,56,FALSE)</f>
        <v>483.04399999999998</v>
      </c>
      <c r="Z231" s="22">
        <f>VLOOKUP($B231,ESTIMATES!$C$18:$BS$290,57,FALSE)</f>
        <v>488.33199999999999</v>
      </c>
      <c r="AA231" s="22">
        <f>VLOOKUP($B231,ESTIMATES!$C$18:$BS$290,58,FALSE)</f>
        <v>493.63</v>
      </c>
      <c r="AB231" s="22">
        <f>VLOOKUP($B231,ESTIMATES!$C$18:$BS$290,59,FALSE)</f>
        <v>498.94600000000003</v>
      </c>
      <c r="AC231" s="22">
        <f>VLOOKUP($B231,ESTIMATES!$C$18:$BS$290,60,FALSE)</f>
        <v>504.30700000000002</v>
      </c>
      <c r="AD231" s="22">
        <f>VLOOKUP($B231,ESTIMATES!$C$18:$BS$290,61,FALSE)</f>
        <v>509.70499999999998</v>
      </c>
      <c r="AE231" s="22">
        <f>VLOOKUP($B231,ESTIMATES!$C$18:$BS$290,62,FALSE)</f>
        <v>515.14800000000002</v>
      </c>
      <c r="AF231" s="22">
        <f>VLOOKUP($B231,ESTIMATES!$C$18:$BS$290,63,FALSE)</f>
        <v>520.61900000000003</v>
      </c>
      <c r="AG231" s="22">
        <f>VLOOKUP($B231,ESTIMATES!$C$18:$BS$290,64,FALSE)</f>
        <v>526.10299999999995</v>
      </c>
      <c r="AH231" s="22">
        <f>VLOOKUP($B231,ESTIMATES!$C$18:$BS$290,65,FALSE)</f>
        <v>531.58900000000006</v>
      </c>
      <c r="AI231" s="22">
        <f>VLOOKUP($B231,ESTIMATES!$C$18:$BS$290,66,FALSE)</f>
        <v>537.077</v>
      </c>
      <c r="AJ231" s="22">
        <f>VLOOKUP($B231,ESTIMATES!$C$18:$BS$290,67,FALSE)</f>
        <v>542.54</v>
      </c>
      <c r="AK231" s="22">
        <f>VLOOKUP($B231,ESTIMATES!$C$18:$BS$290,68,FALSE)</f>
        <v>547.928</v>
      </c>
      <c r="AL231" s="22">
        <f>VLOOKUP($B231,ESTIMATES!$C$18:$BS$290,69,FALSE)</f>
        <v>553.20799999999997</v>
      </c>
      <c r="AM231">
        <f>VLOOKUP($B231,'MEDIUM VARIANT'!$C$18:$AE$290,5,FALSE)</f>
        <v>558.36800000000005</v>
      </c>
      <c r="AN231">
        <f>VLOOKUP($B231,'MEDIUM VARIANT'!$C$18:$AE$290,6,FALSE)</f>
        <v>563.40200000000004</v>
      </c>
      <c r="AO231">
        <f>VLOOKUP($B231,'MEDIUM VARIANT'!$C$18:$AE$290,7,FALSE)</f>
        <v>568.30100000000004</v>
      </c>
      <c r="AP231">
        <f>VLOOKUP($B231,'MEDIUM VARIANT'!$C$18:$AE$290,8,FALSE)</f>
        <v>573.08500000000004</v>
      </c>
      <c r="AQ231">
        <f>VLOOKUP($B231,'MEDIUM VARIANT'!$C$18:$AE$290,9,FALSE)</f>
        <v>577.75199999999995</v>
      </c>
      <c r="AR231">
        <f>VLOOKUP($B231,'MEDIUM VARIANT'!$C$18:$AE$290,10,FALSE)</f>
        <v>582.29600000000005</v>
      </c>
      <c r="AS231">
        <f>VLOOKUP($B231,'MEDIUM VARIANT'!$C$18:$AE$290,11,FALSE)</f>
        <v>586.70699999999999</v>
      </c>
      <c r="AT231">
        <f>VLOOKUP($B231,'MEDIUM VARIANT'!$C$18:$AE$290,12,FALSE)</f>
        <v>590.97699999999998</v>
      </c>
      <c r="AU231">
        <f>VLOOKUP($B231,'MEDIUM VARIANT'!$C$18:$AE$290,13,FALSE)</f>
        <v>595.10799999999995</v>
      </c>
      <c r="AV231">
        <f>VLOOKUP($B231,'MEDIUM VARIANT'!$C$18:$AE$290,14,FALSE)</f>
        <v>599.09500000000003</v>
      </c>
      <c r="AW231">
        <f>VLOOKUP($B231,'MEDIUM VARIANT'!$C$18:$AE$290,15,FALSE)</f>
        <v>602.92600000000004</v>
      </c>
      <c r="AX231">
        <f>VLOOKUP($B231,'MEDIUM VARIANT'!$C$18:$AE$290,16,FALSE)</f>
        <v>606.61099999999999</v>
      </c>
      <c r="AY231">
        <f>VLOOKUP($B231,'MEDIUM VARIANT'!$C$18:$AE$290,17,FALSE)</f>
        <v>610.14099999999996</v>
      </c>
      <c r="AZ231">
        <f>VLOOKUP($B231,'MEDIUM VARIANT'!$C$18:$AE$290,18,FALSE)</f>
        <v>613.51400000000001</v>
      </c>
      <c r="BA231">
        <f>VLOOKUP($B231,'MEDIUM VARIANT'!$C$18:$AE$290,19,FALSE)</f>
        <v>616.72799999999995</v>
      </c>
      <c r="BB231">
        <f>VLOOKUP($B231,'MEDIUM VARIANT'!$C$18:$AE$290,20,FALSE)</f>
        <v>619.78200000000004</v>
      </c>
      <c r="BC231">
        <f>VLOOKUP($B231,'MEDIUM VARIANT'!$C$18:$AE$290,21,FALSE)</f>
        <v>622.67700000000002</v>
      </c>
      <c r="BD231">
        <f>VLOOKUP($B231,'MEDIUM VARIANT'!$C$18:$AE$290,22,FALSE)</f>
        <v>625.40700000000004</v>
      </c>
      <c r="BE231">
        <f>VLOOKUP($B231,'MEDIUM VARIANT'!$C$18:$AE$290,23,FALSE)</f>
        <v>627.98099999999999</v>
      </c>
      <c r="BF231">
        <f>VLOOKUP($B231,'MEDIUM VARIANT'!$C$18:$AE$290,24,FALSE)</f>
        <v>630.38499999999999</v>
      </c>
      <c r="BG231">
        <f>VLOOKUP($B231,'MEDIUM VARIANT'!$C$18:$AE$290,25,FALSE)</f>
        <v>632.63300000000004</v>
      </c>
      <c r="BH231">
        <f>VLOOKUP($B231,'MEDIUM VARIANT'!$C$18:$AE$290,26,FALSE)</f>
        <v>634.71100000000001</v>
      </c>
      <c r="BI231">
        <f>VLOOKUP($B231,'MEDIUM VARIANT'!$C$18:$AE$290,27,FALSE)</f>
        <v>636.63199999999995</v>
      </c>
      <c r="BJ231">
        <f>VLOOKUP($B231,'MEDIUM VARIANT'!$C$18:$AE$290,28,FALSE)</f>
        <v>638.40200000000004</v>
      </c>
      <c r="BK231">
        <f>VLOOKUP($B231,'MEDIUM VARIANT'!$C$18:$AE$290,29,FALSE)</f>
        <v>640.01800000000003</v>
      </c>
      <c r="BL231">
        <f>VLOOKUP($B231,'MEDIUM VARIANT'!$C$18:$AE$290,29,FALSE)</f>
        <v>640.01800000000003</v>
      </c>
      <c r="BM231">
        <f>VLOOKUP($B231,'MEDIUM VARIANT'!$C$18:$AE$290,29,FALSE)</f>
        <v>640.01800000000003</v>
      </c>
      <c r="BN231">
        <f>VLOOKUP($B231,'MEDIUM VARIANT'!$C$18:$AE$290,29,FALSE)</f>
        <v>640.01800000000003</v>
      </c>
      <c r="BO231">
        <f>VLOOKUP($B231,'MEDIUM VARIANT'!$C$18:$AE$290,29,FALSE)</f>
        <v>640.01800000000003</v>
      </c>
      <c r="BP231">
        <f>VLOOKUP($B231,'MEDIUM VARIANT'!$C$18:$AE$290,29,FALSE)</f>
        <v>640.01800000000003</v>
      </c>
      <c r="BQ231">
        <f>VLOOKUP($B231,'MEDIUM VARIANT'!$C$18:$AE$290,29,FALSE)</f>
        <v>640.01800000000003</v>
      </c>
      <c r="BR231">
        <f>VLOOKUP($B231,'MEDIUM VARIANT'!$C$18:$AE$290,29,FALSE)</f>
        <v>640.01800000000003</v>
      </c>
      <c r="BS231">
        <f>VLOOKUP($B231,'MEDIUM VARIANT'!$C$18:$AE$290,29,FALSE)</f>
        <v>640.01800000000003</v>
      </c>
      <c r="BT231">
        <f>VLOOKUP($B231,'MEDIUM VARIANT'!$C$18:$AE$290,29,FALSE)</f>
        <v>640.01800000000003</v>
      </c>
      <c r="BU231">
        <f>VLOOKUP($B231,'MEDIUM VARIANT'!$C$18:$AE$290,29,FALSE)</f>
        <v>640.01800000000003</v>
      </c>
    </row>
    <row r="232" spans="1:73" ht="11.4" x14ac:dyDescent="0.2">
      <c r="A232" t="str">
        <f>VLOOKUP(B232,Codes_ISO!A$2:C$270,3,FALSE)</f>
        <v>SZ</v>
      </c>
      <c r="B232" s="3" t="s">
        <v>121</v>
      </c>
      <c r="C232" s="22">
        <f>VLOOKUP($B232,ESTIMATES!$C$18:$BS$290,34,FALSE)</f>
        <v>603.37199999999996</v>
      </c>
      <c r="D232" s="22">
        <f>VLOOKUP($B232,ESTIMATES!$C$18:$BS$290,35,FALSE)</f>
        <v>621.27599999999995</v>
      </c>
      <c r="E232" s="22">
        <f>VLOOKUP($B232,ESTIMATES!$C$18:$BS$290,36,FALSE)</f>
        <v>639.23699999999997</v>
      </c>
      <c r="F232" s="22">
        <f>VLOOKUP($B232,ESTIMATES!$C$18:$BS$290,37,FALSE)</f>
        <v>658.32</v>
      </c>
      <c r="G232" s="22">
        <f>VLOOKUP($B232,ESTIMATES!$C$18:$BS$290,38,FALSE)</f>
        <v>679.976</v>
      </c>
      <c r="H232" s="22">
        <f>VLOOKUP($B232,ESTIMATES!$C$18:$BS$290,39,FALSE)</f>
        <v>705.08500000000004</v>
      </c>
      <c r="I232" s="22">
        <f>VLOOKUP($B232,ESTIMATES!$C$18:$BS$290,40,FALSE)</f>
        <v>734.24300000000005</v>
      </c>
      <c r="J232" s="22">
        <f>VLOOKUP($B232,ESTIMATES!$C$18:$BS$290,41,FALSE)</f>
        <v>766.70699999999999</v>
      </c>
      <c r="K232" s="22">
        <f>VLOOKUP($B232,ESTIMATES!$C$18:$BS$290,42,FALSE)</f>
        <v>800.45600000000002</v>
      </c>
      <c r="L232" s="22">
        <f>VLOOKUP($B232,ESTIMATES!$C$18:$BS$290,43,FALSE)</f>
        <v>832.68200000000002</v>
      </c>
      <c r="M232" s="22">
        <f>VLOOKUP($B232,ESTIMATES!$C$18:$BS$290,44,FALSE)</f>
        <v>861.37300000000005</v>
      </c>
      <c r="N232" s="22">
        <f>VLOOKUP($B232,ESTIMATES!$C$18:$BS$290,45,FALSE)</f>
        <v>885.62300000000005</v>
      </c>
      <c r="O232" s="22">
        <f>VLOOKUP($B232,ESTIMATES!$C$18:$BS$290,46,FALSE)</f>
        <v>906.03399999999999</v>
      </c>
      <c r="P232" s="22">
        <f>VLOOKUP($B232,ESTIMATES!$C$18:$BS$290,47,FALSE)</f>
        <v>924.02499999999998</v>
      </c>
      <c r="Q232" s="22">
        <f>VLOOKUP($B232,ESTIMATES!$C$18:$BS$290,48,FALSE)</f>
        <v>941.774</v>
      </c>
      <c r="R232" s="22">
        <f>VLOOKUP($B232,ESTIMATES!$C$18:$BS$290,49,FALSE)</f>
        <v>960.79200000000003</v>
      </c>
      <c r="S232" s="22">
        <f>VLOOKUP($B232,ESTIMATES!$C$18:$BS$290,50,FALSE)</f>
        <v>981.76400000000001</v>
      </c>
      <c r="T232" s="22">
        <f>VLOOKUP($B232,ESTIMATES!$C$18:$BS$290,51,FALSE)</f>
        <v>1003.995</v>
      </c>
      <c r="U232" s="22">
        <f>VLOOKUP($B232,ESTIMATES!$C$18:$BS$290,52,FALSE)</f>
        <v>1026.009</v>
      </c>
      <c r="V232" s="22">
        <f>VLOOKUP($B232,ESTIMATES!$C$18:$BS$290,53,FALSE)</f>
        <v>1045.6289999999999</v>
      </c>
      <c r="W232" s="22">
        <f>VLOOKUP($B232,ESTIMATES!$C$18:$BS$290,54,FALSE)</f>
        <v>1061.4680000000001</v>
      </c>
      <c r="X232" s="22">
        <f>VLOOKUP($B232,ESTIMATES!$C$18:$BS$290,55,FALSE)</f>
        <v>1072.9269999999999</v>
      </c>
      <c r="Y232" s="22">
        <f>VLOOKUP($B232,ESTIMATES!$C$18:$BS$290,56,FALSE)</f>
        <v>1080.93</v>
      </c>
      <c r="Z232" s="22">
        <f>VLOOKUP($B232,ESTIMATES!$C$18:$BS$290,57,FALSE)</f>
        <v>1087.3920000000001</v>
      </c>
      <c r="AA232" s="22">
        <f>VLOOKUP($B232,ESTIMATES!$C$18:$BS$290,58,FALSE)</f>
        <v>1095.0530000000001</v>
      </c>
      <c r="AB232" s="22">
        <f>VLOOKUP($B232,ESTIMATES!$C$18:$BS$290,59,FALSE)</f>
        <v>1105.873</v>
      </c>
      <c r="AC232" s="22">
        <f>VLOOKUP($B232,ESTIMATES!$C$18:$BS$290,60,FALSE)</f>
        <v>1120.5139999999999</v>
      </c>
      <c r="AD232" s="22">
        <f>VLOOKUP($B232,ESTIMATES!$C$18:$BS$290,61,FALSE)</f>
        <v>1138.434</v>
      </c>
      <c r="AE232" s="22">
        <f>VLOOKUP($B232,ESTIMATES!$C$18:$BS$290,62,FALSE)</f>
        <v>1158.8969999999999</v>
      </c>
      <c r="AF232" s="22">
        <f>VLOOKUP($B232,ESTIMATES!$C$18:$BS$290,63,FALSE)</f>
        <v>1180.675</v>
      </c>
      <c r="AG232" s="22">
        <f>VLOOKUP($B232,ESTIMATES!$C$18:$BS$290,64,FALSE)</f>
        <v>1202.8430000000001</v>
      </c>
      <c r="AH232" s="22">
        <f>VLOOKUP($B232,ESTIMATES!$C$18:$BS$290,65,FALSE)</f>
        <v>1225.258</v>
      </c>
      <c r="AI232" s="22">
        <f>VLOOKUP($B232,ESTIMATES!$C$18:$BS$290,66,FALSE)</f>
        <v>1248.1579999999999</v>
      </c>
      <c r="AJ232" s="22">
        <f>VLOOKUP($B232,ESTIMATES!$C$18:$BS$290,67,FALSE)</f>
        <v>1271.4559999999999</v>
      </c>
      <c r="AK232" s="22">
        <f>VLOOKUP($B232,ESTIMATES!$C$18:$BS$290,68,FALSE)</f>
        <v>1295.097</v>
      </c>
      <c r="AL232" s="22">
        <f>VLOOKUP($B232,ESTIMATES!$C$18:$BS$290,69,FALSE)</f>
        <v>1319.011</v>
      </c>
      <c r="AM232">
        <f>VLOOKUP($B232,'MEDIUM VARIANT'!$C$18:$AE$290,5,FALSE)</f>
        <v>1343.098</v>
      </c>
      <c r="AN232">
        <f>VLOOKUP($B232,'MEDIUM VARIANT'!$C$18:$AE$290,6,FALSE)</f>
        <v>1367.2539999999999</v>
      </c>
      <c r="AO232">
        <f>VLOOKUP($B232,'MEDIUM VARIANT'!$C$18:$AE$290,7,FALSE)</f>
        <v>1391.385</v>
      </c>
      <c r="AP232">
        <f>VLOOKUP($B232,'MEDIUM VARIANT'!$C$18:$AE$290,8,FALSE)</f>
        <v>1415.414</v>
      </c>
      <c r="AQ232">
        <f>VLOOKUP($B232,'MEDIUM VARIANT'!$C$18:$AE$290,9,FALSE)</f>
        <v>1439.2950000000001</v>
      </c>
      <c r="AR232">
        <f>VLOOKUP($B232,'MEDIUM VARIANT'!$C$18:$AE$290,10,FALSE)</f>
        <v>1462.954</v>
      </c>
      <c r="AS232">
        <f>VLOOKUP($B232,'MEDIUM VARIANT'!$C$18:$AE$290,11,FALSE)</f>
        <v>1486.38</v>
      </c>
      <c r="AT232">
        <f>VLOOKUP($B232,'MEDIUM VARIANT'!$C$18:$AE$290,12,FALSE)</f>
        <v>1509.567</v>
      </c>
      <c r="AU232">
        <f>VLOOKUP($B232,'MEDIUM VARIANT'!$C$18:$AE$290,13,FALSE)</f>
        <v>1532.54</v>
      </c>
      <c r="AV232">
        <f>VLOOKUP($B232,'MEDIUM VARIANT'!$C$18:$AE$290,14,FALSE)</f>
        <v>1555.3320000000001</v>
      </c>
      <c r="AW232">
        <f>VLOOKUP($B232,'MEDIUM VARIANT'!$C$18:$AE$290,15,FALSE)</f>
        <v>1577.9</v>
      </c>
      <c r="AX232">
        <f>VLOOKUP($B232,'MEDIUM VARIANT'!$C$18:$AE$290,16,FALSE)</f>
        <v>1600.277</v>
      </c>
      <c r="AY232">
        <f>VLOOKUP($B232,'MEDIUM VARIANT'!$C$18:$AE$290,17,FALSE)</f>
        <v>1622.4659999999999</v>
      </c>
      <c r="AZ232">
        <f>VLOOKUP($B232,'MEDIUM VARIANT'!$C$18:$AE$290,18,FALSE)</f>
        <v>1644.509</v>
      </c>
      <c r="BA232">
        <f>VLOOKUP($B232,'MEDIUM VARIANT'!$C$18:$AE$290,19,FALSE)</f>
        <v>1666.4349999999999</v>
      </c>
      <c r="BB232">
        <f>VLOOKUP($B232,'MEDIUM VARIANT'!$C$18:$AE$290,20,FALSE)</f>
        <v>1688.252</v>
      </c>
      <c r="BC232">
        <f>VLOOKUP($B232,'MEDIUM VARIANT'!$C$18:$AE$290,21,FALSE)</f>
        <v>1709.9670000000001</v>
      </c>
      <c r="BD232">
        <f>VLOOKUP($B232,'MEDIUM VARIANT'!$C$18:$AE$290,22,FALSE)</f>
        <v>1731.598</v>
      </c>
      <c r="BE232">
        <f>VLOOKUP($B232,'MEDIUM VARIANT'!$C$18:$AE$290,23,FALSE)</f>
        <v>1753.16</v>
      </c>
      <c r="BF232">
        <f>VLOOKUP($B232,'MEDIUM VARIANT'!$C$18:$AE$290,24,FALSE)</f>
        <v>1774.6849999999999</v>
      </c>
      <c r="BG232">
        <f>VLOOKUP($B232,'MEDIUM VARIANT'!$C$18:$AE$290,25,FALSE)</f>
        <v>1796.164</v>
      </c>
      <c r="BH232">
        <f>VLOOKUP($B232,'MEDIUM VARIANT'!$C$18:$AE$290,26,FALSE)</f>
        <v>1817.596</v>
      </c>
      <c r="BI232">
        <f>VLOOKUP($B232,'MEDIUM VARIANT'!$C$18:$AE$290,27,FALSE)</f>
        <v>1838.9590000000001</v>
      </c>
      <c r="BJ232">
        <f>VLOOKUP($B232,'MEDIUM VARIANT'!$C$18:$AE$290,28,FALSE)</f>
        <v>1860.223</v>
      </c>
      <c r="BK232">
        <f>VLOOKUP($B232,'MEDIUM VARIANT'!$C$18:$AE$290,29,FALSE)</f>
        <v>1881.37</v>
      </c>
      <c r="BL232">
        <f>VLOOKUP($B232,'MEDIUM VARIANT'!$C$18:$AE$290,29,FALSE)</f>
        <v>1881.37</v>
      </c>
      <c r="BM232">
        <f>VLOOKUP($B232,'MEDIUM VARIANT'!$C$18:$AE$290,29,FALSE)</f>
        <v>1881.37</v>
      </c>
      <c r="BN232">
        <f>VLOOKUP($B232,'MEDIUM VARIANT'!$C$18:$AE$290,29,FALSE)</f>
        <v>1881.37</v>
      </c>
      <c r="BO232">
        <f>VLOOKUP($B232,'MEDIUM VARIANT'!$C$18:$AE$290,29,FALSE)</f>
        <v>1881.37</v>
      </c>
      <c r="BP232">
        <f>VLOOKUP($B232,'MEDIUM VARIANT'!$C$18:$AE$290,29,FALSE)</f>
        <v>1881.37</v>
      </c>
      <c r="BQ232">
        <f>VLOOKUP($B232,'MEDIUM VARIANT'!$C$18:$AE$290,29,FALSE)</f>
        <v>1881.37</v>
      </c>
      <c r="BR232">
        <f>VLOOKUP($B232,'MEDIUM VARIANT'!$C$18:$AE$290,29,FALSE)</f>
        <v>1881.37</v>
      </c>
      <c r="BS232">
        <f>VLOOKUP($B232,'MEDIUM VARIANT'!$C$18:$AE$290,29,FALSE)</f>
        <v>1881.37</v>
      </c>
      <c r="BT232">
        <f>VLOOKUP($B232,'MEDIUM VARIANT'!$C$18:$AE$290,29,FALSE)</f>
        <v>1881.37</v>
      </c>
      <c r="BU232">
        <f>VLOOKUP($B232,'MEDIUM VARIANT'!$C$18:$AE$290,29,FALSE)</f>
        <v>1881.37</v>
      </c>
    </row>
    <row r="233" spans="1:73" ht="11.4" x14ac:dyDescent="0.2">
      <c r="A233" t="str">
        <f>VLOOKUP(B233,Codes_ISO!A$2:C$270,3,FALSE)</f>
        <v>SE</v>
      </c>
      <c r="B233" s="3" t="s">
        <v>220</v>
      </c>
      <c r="C233" s="22">
        <f>VLOOKUP($B233,ESTIMATES!$C$18:$BS$290,34,FALSE)</f>
        <v>8316.3379999999997</v>
      </c>
      <c r="D233" s="22">
        <f>VLOOKUP($B233,ESTIMATES!$C$18:$BS$290,35,FALSE)</f>
        <v>8325.4930000000004</v>
      </c>
      <c r="E233" s="22">
        <f>VLOOKUP($B233,ESTIMATES!$C$18:$BS$290,36,FALSE)</f>
        <v>8329.4249999999993</v>
      </c>
      <c r="F233" s="22">
        <f>VLOOKUP($B233,ESTIMATES!$C$18:$BS$290,37,FALSE)</f>
        <v>8332.4429999999993</v>
      </c>
      <c r="G233" s="22">
        <f>VLOOKUP($B233,ESTIMATES!$C$18:$BS$290,38,FALSE)</f>
        <v>8340.44</v>
      </c>
      <c r="H233" s="22">
        <f>VLOOKUP($B233,ESTIMATES!$C$18:$BS$290,39,FALSE)</f>
        <v>8357.652</v>
      </c>
      <c r="I233" s="22">
        <f>VLOOKUP($B233,ESTIMATES!$C$18:$BS$290,40,FALSE)</f>
        <v>8384.9889999999996</v>
      </c>
      <c r="J233" s="22">
        <f>VLOOKUP($B233,ESTIMATES!$C$18:$BS$290,41,FALSE)</f>
        <v>8421.0560000000005</v>
      </c>
      <c r="K233" s="22">
        <f>VLOOKUP($B233,ESTIMATES!$C$18:$BS$290,42,FALSE)</f>
        <v>8464.7870000000003</v>
      </c>
      <c r="L233" s="22">
        <f>VLOOKUP($B233,ESTIMATES!$C$18:$BS$290,43,FALSE)</f>
        <v>8514.2060000000001</v>
      </c>
      <c r="M233" s="22">
        <f>VLOOKUP($B233,ESTIMATES!$C$18:$BS$290,44,FALSE)</f>
        <v>8567.384</v>
      </c>
      <c r="N233" s="22">
        <f>VLOOKUP($B233,ESTIMATES!$C$18:$BS$290,45,FALSE)</f>
        <v>8625.1370000000006</v>
      </c>
      <c r="O233" s="22">
        <f>VLOOKUP($B233,ESTIMATES!$C$18:$BS$290,46,FALSE)</f>
        <v>8686.7379999999994</v>
      </c>
      <c r="P233" s="22">
        <f>VLOOKUP($B233,ESTIMATES!$C$18:$BS$290,47,FALSE)</f>
        <v>8746.7759999999998</v>
      </c>
      <c r="Q233" s="22">
        <f>VLOOKUP($B233,ESTIMATES!$C$18:$BS$290,48,FALSE)</f>
        <v>8798.2340000000004</v>
      </c>
      <c r="R233" s="22">
        <f>VLOOKUP($B233,ESTIMATES!$C$18:$BS$290,49,FALSE)</f>
        <v>8836.42</v>
      </c>
      <c r="S233" s="22">
        <f>VLOOKUP($B233,ESTIMATES!$C$18:$BS$290,50,FALSE)</f>
        <v>8859.1910000000007</v>
      </c>
      <c r="T233" s="22">
        <f>VLOOKUP($B233,ESTIMATES!$C$18:$BS$290,51,FALSE)</f>
        <v>8868.8529999999992</v>
      </c>
      <c r="U233" s="22">
        <f>VLOOKUP($B233,ESTIMATES!$C$18:$BS$290,52,FALSE)</f>
        <v>8870.848</v>
      </c>
      <c r="V233" s="22">
        <f>VLOOKUP($B233,ESTIMATES!$C$18:$BS$290,53,FALSE)</f>
        <v>8873.1</v>
      </c>
      <c r="W233" s="22">
        <f>VLOOKUP($B233,ESTIMATES!$C$18:$BS$290,54,FALSE)</f>
        <v>8881.64</v>
      </c>
      <c r="X233" s="22">
        <f>VLOOKUP($B233,ESTIMATES!$C$18:$BS$290,55,FALSE)</f>
        <v>8897.7929999999997</v>
      </c>
      <c r="Y233" s="22">
        <f>VLOOKUP($B233,ESTIMATES!$C$18:$BS$290,56,FALSE)</f>
        <v>8920.6939999999995</v>
      </c>
      <c r="Z233" s="22">
        <f>VLOOKUP($B233,ESTIMATES!$C$18:$BS$290,57,FALSE)</f>
        <v>8951.4220000000005</v>
      </c>
      <c r="AA233" s="22">
        <f>VLOOKUP($B233,ESTIMATES!$C$18:$BS$290,58,FALSE)</f>
        <v>8990.6389999999992</v>
      </c>
      <c r="AB233" s="22">
        <f>VLOOKUP($B233,ESTIMATES!$C$18:$BS$290,59,FALSE)</f>
        <v>9038.6229999999996</v>
      </c>
      <c r="AC233" s="22">
        <f>VLOOKUP($B233,ESTIMATES!$C$18:$BS$290,60,FALSE)</f>
        <v>9096.2639999999992</v>
      </c>
      <c r="AD233" s="22">
        <f>VLOOKUP($B233,ESTIMATES!$C$18:$BS$290,61,FALSE)</f>
        <v>9163.2430000000004</v>
      </c>
      <c r="AE233" s="22">
        <f>VLOOKUP($B233,ESTIMATES!$C$18:$BS$290,62,FALSE)</f>
        <v>9236.89</v>
      </c>
      <c r="AF233" s="22">
        <f>VLOOKUP($B233,ESTIMATES!$C$18:$BS$290,63,FALSE)</f>
        <v>9313.4779999999992</v>
      </c>
      <c r="AG233" s="22">
        <f>VLOOKUP($B233,ESTIMATES!$C$18:$BS$290,64,FALSE)</f>
        <v>9390.1679999999997</v>
      </c>
      <c r="AH233" s="22">
        <f>VLOOKUP($B233,ESTIMATES!$C$18:$BS$290,65,FALSE)</f>
        <v>9465.8919999999998</v>
      </c>
      <c r="AI233" s="22">
        <f>VLOOKUP($B233,ESTIMATES!$C$18:$BS$290,66,FALSE)</f>
        <v>9540.9069999999992</v>
      </c>
      <c r="AJ233" s="22">
        <f>VLOOKUP($B233,ESTIMATES!$C$18:$BS$290,67,FALSE)</f>
        <v>9615.2469999999994</v>
      </c>
      <c r="AK233" s="22">
        <f>VLOOKUP($B233,ESTIMATES!$C$18:$BS$290,68,FALSE)</f>
        <v>9689.3760000000002</v>
      </c>
      <c r="AL233" s="22">
        <f>VLOOKUP($B233,ESTIMATES!$C$18:$BS$290,69,FALSE)</f>
        <v>9763.5650000000005</v>
      </c>
      <c r="AM233">
        <f>VLOOKUP($B233,'MEDIUM VARIANT'!$C$18:$AE$290,5,FALSE)</f>
        <v>9837.5329999999994</v>
      </c>
      <c r="AN233">
        <f>VLOOKUP($B233,'MEDIUM VARIANT'!$C$18:$AE$290,6,FALSE)</f>
        <v>9910.7009999999991</v>
      </c>
      <c r="AO233">
        <f>VLOOKUP($B233,'MEDIUM VARIANT'!$C$18:$AE$290,7,FALSE)</f>
        <v>9982.7090000000007</v>
      </c>
      <c r="AP233">
        <f>VLOOKUP($B233,'MEDIUM VARIANT'!$C$18:$AE$290,8,FALSE)</f>
        <v>10053.135</v>
      </c>
      <c r="AQ233">
        <f>VLOOKUP($B233,'MEDIUM VARIANT'!$C$18:$AE$290,9,FALSE)</f>
        <v>10121.686</v>
      </c>
      <c r="AR233">
        <f>VLOOKUP($B233,'MEDIUM VARIANT'!$C$18:$AE$290,10,FALSE)</f>
        <v>10188.119000000001</v>
      </c>
      <c r="AS233">
        <f>VLOOKUP($B233,'MEDIUM VARIANT'!$C$18:$AE$290,11,FALSE)</f>
        <v>10252.422</v>
      </c>
      <c r="AT233">
        <f>VLOOKUP($B233,'MEDIUM VARIANT'!$C$18:$AE$290,12,FALSE)</f>
        <v>10314.825000000001</v>
      </c>
      <c r="AU233">
        <f>VLOOKUP($B233,'MEDIUM VARIANT'!$C$18:$AE$290,13,FALSE)</f>
        <v>10375.709999999999</v>
      </c>
      <c r="AV233">
        <f>VLOOKUP($B233,'MEDIUM VARIANT'!$C$18:$AE$290,14,FALSE)</f>
        <v>10435.342000000001</v>
      </c>
      <c r="AW233">
        <f>VLOOKUP($B233,'MEDIUM VARIANT'!$C$18:$AE$290,15,FALSE)</f>
        <v>10493.844999999999</v>
      </c>
      <c r="AX233">
        <f>VLOOKUP($B233,'MEDIUM VARIANT'!$C$18:$AE$290,16,FALSE)</f>
        <v>10551.107</v>
      </c>
      <c r="AY233">
        <f>VLOOKUP($B233,'MEDIUM VARIANT'!$C$18:$AE$290,17,FALSE)</f>
        <v>10606.81</v>
      </c>
      <c r="AZ233">
        <f>VLOOKUP($B233,'MEDIUM VARIANT'!$C$18:$AE$290,18,FALSE)</f>
        <v>10660.539000000001</v>
      </c>
      <c r="BA233">
        <f>VLOOKUP($B233,'MEDIUM VARIANT'!$C$18:$AE$290,19,FALSE)</f>
        <v>10712.040999999999</v>
      </c>
      <c r="BB233">
        <f>VLOOKUP($B233,'MEDIUM VARIANT'!$C$18:$AE$290,20,FALSE)</f>
        <v>10761.290999999999</v>
      </c>
      <c r="BC233">
        <f>VLOOKUP($B233,'MEDIUM VARIANT'!$C$18:$AE$290,21,FALSE)</f>
        <v>10808.531999999999</v>
      </c>
      <c r="BD233">
        <f>VLOOKUP($B233,'MEDIUM VARIANT'!$C$18:$AE$290,22,FALSE)</f>
        <v>10854.142</v>
      </c>
      <c r="BE233">
        <f>VLOOKUP($B233,'MEDIUM VARIANT'!$C$18:$AE$290,23,FALSE)</f>
        <v>10898.63</v>
      </c>
      <c r="BF233">
        <f>VLOOKUP($B233,'MEDIUM VARIANT'!$C$18:$AE$290,24,FALSE)</f>
        <v>10942.47</v>
      </c>
      <c r="BG233">
        <f>VLOOKUP($B233,'MEDIUM VARIANT'!$C$18:$AE$290,25,FALSE)</f>
        <v>10985.788</v>
      </c>
      <c r="BH233">
        <f>VLOOKUP($B233,'MEDIUM VARIANT'!$C$18:$AE$290,26,FALSE)</f>
        <v>11028.687</v>
      </c>
      <c r="BI233">
        <f>VLOOKUP($B233,'MEDIUM VARIANT'!$C$18:$AE$290,27,FALSE)</f>
        <v>11071.464</v>
      </c>
      <c r="BJ233">
        <f>VLOOKUP($B233,'MEDIUM VARIANT'!$C$18:$AE$290,28,FALSE)</f>
        <v>11114.442999999999</v>
      </c>
      <c r="BK233">
        <f>VLOOKUP($B233,'MEDIUM VARIANT'!$C$18:$AE$290,29,FALSE)</f>
        <v>11157.892</v>
      </c>
      <c r="BL233">
        <f>VLOOKUP($B233,'MEDIUM VARIANT'!$C$18:$AE$290,29,FALSE)</f>
        <v>11157.892</v>
      </c>
      <c r="BM233">
        <f>VLOOKUP($B233,'MEDIUM VARIANT'!$C$18:$AE$290,29,FALSE)</f>
        <v>11157.892</v>
      </c>
      <c r="BN233">
        <f>VLOOKUP($B233,'MEDIUM VARIANT'!$C$18:$AE$290,29,FALSE)</f>
        <v>11157.892</v>
      </c>
      <c r="BO233">
        <f>VLOOKUP($B233,'MEDIUM VARIANT'!$C$18:$AE$290,29,FALSE)</f>
        <v>11157.892</v>
      </c>
      <c r="BP233">
        <f>VLOOKUP($B233,'MEDIUM VARIANT'!$C$18:$AE$290,29,FALSE)</f>
        <v>11157.892</v>
      </c>
      <c r="BQ233">
        <f>VLOOKUP($B233,'MEDIUM VARIANT'!$C$18:$AE$290,29,FALSE)</f>
        <v>11157.892</v>
      </c>
      <c r="BR233">
        <f>VLOOKUP($B233,'MEDIUM VARIANT'!$C$18:$AE$290,29,FALSE)</f>
        <v>11157.892</v>
      </c>
      <c r="BS233">
        <f>VLOOKUP($B233,'MEDIUM VARIANT'!$C$18:$AE$290,29,FALSE)</f>
        <v>11157.892</v>
      </c>
      <c r="BT233">
        <f>VLOOKUP($B233,'MEDIUM VARIANT'!$C$18:$AE$290,29,FALSE)</f>
        <v>11157.892</v>
      </c>
      <c r="BU233">
        <f>VLOOKUP($B233,'MEDIUM VARIANT'!$C$18:$AE$290,29,FALSE)</f>
        <v>11157.892</v>
      </c>
    </row>
    <row r="234" spans="1:73" ht="11.4" x14ac:dyDescent="0.2">
      <c r="A234" t="str">
        <f>VLOOKUP(B234,Codes_ISO!A$2:C$270,3,FALSE)</f>
        <v>CH</v>
      </c>
      <c r="B234" s="3" t="s">
        <v>248</v>
      </c>
      <c r="C234" s="22">
        <f>VLOOKUP($B234,ESTIMATES!$C$18:$BS$290,34,FALSE)</f>
        <v>6303.61</v>
      </c>
      <c r="D234" s="22">
        <f>VLOOKUP($B234,ESTIMATES!$C$18:$BS$290,35,FALSE)</f>
        <v>6315.8810000000003</v>
      </c>
      <c r="E234" s="22">
        <f>VLOOKUP($B234,ESTIMATES!$C$18:$BS$290,36,FALSE)</f>
        <v>6341.5479999999998</v>
      </c>
      <c r="F234" s="22">
        <f>VLOOKUP($B234,ESTIMATES!$C$18:$BS$290,37,FALSE)</f>
        <v>6377.0950000000003</v>
      </c>
      <c r="G234" s="22">
        <f>VLOOKUP($B234,ESTIMATES!$C$18:$BS$290,38,FALSE)</f>
        <v>6416.7049999999999</v>
      </c>
      <c r="H234" s="22">
        <f>VLOOKUP($B234,ESTIMATES!$C$18:$BS$290,39,FALSE)</f>
        <v>6456.2240000000002</v>
      </c>
      <c r="I234" s="22">
        <f>VLOOKUP($B234,ESTIMATES!$C$18:$BS$290,40,FALSE)</f>
        <v>6494.0860000000002</v>
      </c>
      <c r="J234" s="22">
        <f>VLOOKUP($B234,ESTIMATES!$C$18:$BS$290,41,FALSE)</f>
        <v>6531.8890000000001</v>
      </c>
      <c r="K234" s="22">
        <f>VLOOKUP($B234,ESTIMATES!$C$18:$BS$290,42,FALSE)</f>
        <v>6572.2659999999996</v>
      </c>
      <c r="L234" s="22">
        <f>VLOOKUP($B234,ESTIMATES!$C$18:$BS$290,43,FALSE)</f>
        <v>6619.1549999999997</v>
      </c>
      <c r="M234" s="22">
        <f>VLOOKUP($B234,ESTIMATES!$C$18:$BS$290,44,FALSE)</f>
        <v>6674.89</v>
      </c>
      <c r="N234" s="22">
        <f>VLOOKUP($B234,ESTIMATES!$C$18:$BS$290,45,FALSE)</f>
        <v>6741.0690000000004</v>
      </c>
      <c r="O234" s="22">
        <f>VLOOKUP($B234,ESTIMATES!$C$18:$BS$290,46,FALSE)</f>
        <v>6815.3760000000002</v>
      </c>
      <c r="P234" s="22">
        <f>VLOOKUP($B234,ESTIMATES!$C$18:$BS$290,47,FALSE)</f>
        <v>6891.6</v>
      </c>
      <c r="Q234" s="22">
        <f>VLOOKUP($B234,ESTIMATES!$C$18:$BS$290,48,FALSE)</f>
        <v>6961.2629999999999</v>
      </c>
      <c r="R234" s="22">
        <f>VLOOKUP($B234,ESTIMATES!$C$18:$BS$290,49,FALSE)</f>
        <v>7018.5249999999996</v>
      </c>
      <c r="S234" s="22">
        <f>VLOOKUP($B234,ESTIMATES!$C$18:$BS$290,50,FALSE)</f>
        <v>7061.1729999999998</v>
      </c>
      <c r="T234" s="22">
        <f>VLOOKUP($B234,ESTIMATES!$C$18:$BS$290,51,FALSE)</f>
        <v>7091.7650000000003</v>
      </c>
      <c r="U234" s="22">
        <f>VLOOKUP($B234,ESTIMATES!$C$18:$BS$290,52,FALSE)</f>
        <v>7115.1270000000004</v>
      </c>
      <c r="V234" s="22">
        <f>VLOOKUP($B234,ESTIMATES!$C$18:$BS$290,53,FALSE)</f>
        <v>7138.4639999999999</v>
      </c>
      <c r="W234" s="22">
        <f>VLOOKUP($B234,ESTIMATES!$C$18:$BS$290,54,FALSE)</f>
        <v>7167.25</v>
      </c>
      <c r="X234" s="22">
        <f>VLOOKUP($B234,ESTIMATES!$C$18:$BS$290,55,FALSE)</f>
        <v>7202.6850000000004</v>
      </c>
      <c r="Y234" s="22">
        <f>VLOOKUP($B234,ESTIMATES!$C$18:$BS$290,56,FALSE)</f>
        <v>7243.9139999999998</v>
      </c>
      <c r="Z234" s="22">
        <f>VLOOKUP($B234,ESTIMATES!$C$18:$BS$290,57,FALSE)</f>
        <v>7291.893</v>
      </c>
      <c r="AA234" s="22">
        <f>VLOOKUP($B234,ESTIMATES!$C$18:$BS$290,58,FALSE)</f>
        <v>7347.2470000000003</v>
      </c>
      <c r="AB234" s="22">
        <f>VLOOKUP($B234,ESTIMATES!$C$18:$BS$290,59,FALSE)</f>
        <v>7410.308</v>
      </c>
      <c r="AC234" s="22">
        <f>VLOOKUP($B234,ESTIMATES!$C$18:$BS$290,60,FALSE)</f>
        <v>7481.4070000000002</v>
      </c>
      <c r="AD234" s="22">
        <f>VLOOKUP($B234,ESTIMATES!$C$18:$BS$290,61,FALSE)</f>
        <v>7560.3580000000002</v>
      </c>
      <c r="AE234" s="22">
        <f>VLOOKUP($B234,ESTIMATES!$C$18:$BS$290,62,FALSE)</f>
        <v>7646.1130000000003</v>
      </c>
      <c r="AF234" s="22">
        <f>VLOOKUP($B234,ESTIMATES!$C$18:$BS$290,63,FALSE)</f>
        <v>7737.1610000000001</v>
      </c>
      <c r="AG234" s="22">
        <f>VLOOKUP($B234,ESTIMATES!$C$18:$BS$290,64,FALSE)</f>
        <v>7831.9709999999995</v>
      </c>
      <c r="AH234" s="22">
        <f>VLOOKUP($B234,ESTIMATES!$C$18:$BS$290,65,FALSE)</f>
        <v>7930.4210000000003</v>
      </c>
      <c r="AI234" s="22">
        <f>VLOOKUP($B234,ESTIMATES!$C$18:$BS$290,66,FALSE)</f>
        <v>8031.67</v>
      </c>
      <c r="AJ234" s="22">
        <f>VLOOKUP($B234,ESTIMATES!$C$18:$BS$290,67,FALSE)</f>
        <v>8132.674</v>
      </c>
      <c r="AK234" s="22">
        <f>VLOOKUP($B234,ESTIMATES!$C$18:$BS$290,68,FALSE)</f>
        <v>8229.6290000000008</v>
      </c>
      <c r="AL234" s="22">
        <f>VLOOKUP($B234,ESTIMATES!$C$18:$BS$290,69,FALSE)</f>
        <v>8319.7690000000002</v>
      </c>
      <c r="AM234">
        <f>VLOOKUP($B234,'MEDIUM VARIANT'!$C$18:$AE$290,5,FALSE)</f>
        <v>8401.7389999999996</v>
      </c>
      <c r="AN234">
        <f>VLOOKUP($B234,'MEDIUM VARIANT'!$C$18:$AE$290,6,FALSE)</f>
        <v>8476.0049999999992</v>
      </c>
      <c r="AO234">
        <f>VLOOKUP($B234,'MEDIUM VARIANT'!$C$18:$AE$290,7,FALSE)</f>
        <v>8544.0339999999997</v>
      </c>
      <c r="AP234">
        <f>VLOOKUP($B234,'MEDIUM VARIANT'!$C$18:$AE$290,8,FALSE)</f>
        <v>8608.259</v>
      </c>
      <c r="AQ234">
        <f>VLOOKUP($B234,'MEDIUM VARIANT'!$C$18:$AE$290,9,FALSE)</f>
        <v>8670.5349999999999</v>
      </c>
      <c r="AR234">
        <f>VLOOKUP($B234,'MEDIUM VARIANT'!$C$18:$AE$290,10,FALSE)</f>
        <v>8731.1110000000008</v>
      </c>
      <c r="AS234">
        <f>VLOOKUP($B234,'MEDIUM VARIANT'!$C$18:$AE$290,11,FALSE)</f>
        <v>8789.509</v>
      </c>
      <c r="AT234">
        <f>VLOOKUP($B234,'MEDIUM VARIANT'!$C$18:$AE$290,12,FALSE)</f>
        <v>8846.0720000000001</v>
      </c>
      <c r="AU234">
        <f>VLOOKUP($B234,'MEDIUM VARIANT'!$C$18:$AE$290,13,FALSE)</f>
        <v>8901.0210000000006</v>
      </c>
      <c r="AV234">
        <f>VLOOKUP($B234,'MEDIUM VARIANT'!$C$18:$AE$290,14,FALSE)</f>
        <v>8954.5779999999995</v>
      </c>
      <c r="AW234">
        <f>VLOOKUP($B234,'MEDIUM VARIANT'!$C$18:$AE$290,15,FALSE)</f>
        <v>9007.018</v>
      </c>
      <c r="AX234">
        <f>VLOOKUP($B234,'MEDIUM VARIANT'!$C$18:$AE$290,16,FALSE)</f>
        <v>9058.4359999999997</v>
      </c>
      <c r="AY234">
        <f>VLOOKUP($B234,'MEDIUM VARIANT'!$C$18:$AE$290,17,FALSE)</f>
        <v>9108.6170000000002</v>
      </c>
      <c r="AZ234">
        <f>VLOOKUP($B234,'MEDIUM VARIANT'!$C$18:$AE$290,18,FALSE)</f>
        <v>9157.1849999999995</v>
      </c>
      <c r="BA234">
        <f>VLOOKUP($B234,'MEDIUM VARIANT'!$C$18:$AE$290,19,FALSE)</f>
        <v>9203.9079999999994</v>
      </c>
      <c r="BB234">
        <f>VLOOKUP($B234,'MEDIUM VARIANT'!$C$18:$AE$290,20,FALSE)</f>
        <v>9248.77</v>
      </c>
      <c r="BC234">
        <f>VLOOKUP($B234,'MEDIUM VARIANT'!$C$18:$AE$290,21,FALSE)</f>
        <v>9291.93</v>
      </c>
      <c r="BD234">
        <f>VLOOKUP($B234,'MEDIUM VARIANT'!$C$18:$AE$290,22,FALSE)</f>
        <v>9333.4660000000003</v>
      </c>
      <c r="BE234">
        <f>VLOOKUP($B234,'MEDIUM VARIANT'!$C$18:$AE$290,23,FALSE)</f>
        <v>9373.4920000000002</v>
      </c>
      <c r="BF234">
        <f>VLOOKUP($B234,'MEDIUM VARIANT'!$C$18:$AE$290,24,FALSE)</f>
        <v>9412.1149999999998</v>
      </c>
      <c r="BG234">
        <f>VLOOKUP($B234,'MEDIUM VARIANT'!$C$18:$AE$290,25,FALSE)</f>
        <v>9449.3639999999996</v>
      </c>
      <c r="BH234">
        <f>VLOOKUP($B234,'MEDIUM VARIANT'!$C$18:$AE$290,26,FALSE)</f>
        <v>9485.3040000000001</v>
      </c>
      <c r="BI234">
        <f>VLOOKUP($B234,'MEDIUM VARIANT'!$C$18:$AE$290,27,FALSE)</f>
        <v>9520.0930000000008</v>
      </c>
      <c r="BJ234">
        <f>VLOOKUP($B234,'MEDIUM VARIANT'!$C$18:$AE$290,28,FALSE)</f>
        <v>9553.9240000000009</v>
      </c>
      <c r="BK234">
        <f>VLOOKUP($B234,'MEDIUM VARIANT'!$C$18:$AE$290,29,FALSE)</f>
        <v>9586.9380000000001</v>
      </c>
      <c r="BL234">
        <f>VLOOKUP($B234,'MEDIUM VARIANT'!$C$18:$AE$290,29,FALSE)</f>
        <v>9586.9380000000001</v>
      </c>
      <c r="BM234">
        <f>VLOOKUP($B234,'MEDIUM VARIANT'!$C$18:$AE$290,29,FALSE)</f>
        <v>9586.9380000000001</v>
      </c>
      <c r="BN234">
        <f>VLOOKUP($B234,'MEDIUM VARIANT'!$C$18:$AE$290,29,FALSE)</f>
        <v>9586.9380000000001</v>
      </c>
      <c r="BO234">
        <f>VLOOKUP($B234,'MEDIUM VARIANT'!$C$18:$AE$290,29,FALSE)</f>
        <v>9586.9380000000001</v>
      </c>
      <c r="BP234">
        <f>VLOOKUP($B234,'MEDIUM VARIANT'!$C$18:$AE$290,29,FALSE)</f>
        <v>9586.9380000000001</v>
      </c>
      <c r="BQ234">
        <f>VLOOKUP($B234,'MEDIUM VARIANT'!$C$18:$AE$290,29,FALSE)</f>
        <v>9586.9380000000001</v>
      </c>
      <c r="BR234">
        <f>VLOOKUP($B234,'MEDIUM VARIANT'!$C$18:$AE$290,29,FALSE)</f>
        <v>9586.9380000000001</v>
      </c>
      <c r="BS234">
        <f>VLOOKUP($B234,'MEDIUM VARIANT'!$C$18:$AE$290,29,FALSE)</f>
        <v>9586.9380000000001</v>
      </c>
      <c r="BT234">
        <f>VLOOKUP($B234,'MEDIUM VARIANT'!$C$18:$AE$290,29,FALSE)</f>
        <v>9586.9380000000001</v>
      </c>
      <c r="BU234">
        <f>VLOOKUP($B234,'MEDIUM VARIANT'!$C$18:$AE$290,29,FALSE)</f>
        <v>9586.9380000000001</v>
      </c>
    </row>
    <row r="235" spans="1:73" ht="11.4" x14ac:dyDescent="0.2">
      <c r="A235" t="str">
        <f>VLOOKUP(B235,Codes_ISO!A$2:C$270,3,FALSE)</f>
        <v>SY</v>
      </c>
      <c r="B235" s="3" t="s">
        <v>193</v>
      </c>
      <c r="C235" s="22">
        <f>VLOOKUP($B235,ESTIMATES!$C$18:$BS$290,34,FALSE)</f>
        <v>8930.7739999999994</v>
      </c>
      <c r="D235" s="22">
        <f>VLOOKUP($B235,ESTIMATES!$C$18:$BS$290,35,FALSE)</f>
        <v>9252.8510000000006</v>
      </c>
      <c r="E235" s="22">
        <f>VLOOKUP($B235,ESTIMATES!$C$18:$BS$290,36,FALSE)</f>
        <v>9590.2270000000008</v>
      </c>
      <c r="F235" s="22">
        <f>VLOOKUP($B235,ESTIMATES!$C$18:$BS$290,37,FALSE)</f>
        <v>9938.8469999999998</v>
      </c>
      <c r="G235" s="22">
        <f>VLOOKUP($B235,ESTIMATES!$C$18:$BS$290,38,FALSE)</f>
        <v>10293.049000000001</v>
      </c>
      <c r="H235" s="22">
        <f>VLOOKUP($B235,ESTIMATES!$C$18:$BS$290,39,FALSE)</f>
        <v>10648.632</v>
      </c>
      <c r="I235" s="22">
        <f>VLOOKUP($B235,ESTIMATES!$C$18:$BS$290,40,FALSE)</f>
        <v>11004.272000000001</v>
      </c>
      <c r="J235" s="22">
        <f>VLOOKUP($B235,ESTIMATES!$C$18:$BS$290,41,FALSE)</f>
        <v>11360.852000000001</v>
      </c>
      <c r="K235" s="22">
        <f>VLOOKUP($B235,ESTIMATES!$C$18:$BS$290,42,FALSE)</f>
        <v>11719.071</v>
      </c>
      <c r="L235" s="22">
        <f>VLOOKUP($B235,ESTIMATES!$C$18:$BS$290,43,FALSE)</f>
        <v>12080.444</v>
      </c>
      <c r="M235" s="22">
        <f>VLOOKUP($B235,ESTIMATES!$C$18:$BS$290,44,FALSE)</f>
        <v>12446.171</v>
      </c>
      <c r="N235" s="22">
        <f>VLOOKUP($B235,ESTIMATES!$C$18:$BS$290,45,FALSE)</f>
        <v>12815.218999999999</v>
      </c>
      <c r="O235" s="22">
        <f>VLOOKUP($B235,ESTIMATES!$C$18:$BS$290,46,FALSE)</f>
        <v>13187.084999999999</v>
      </c>
      <c r="P235" s="22">
        <f>VLOOKUP($B235,ESTIMATES!$C$18:$BS$290,47,FALSE)</f>
        <v>13564.166999999999</v>
      </c>
      <c r="Q235" s="22">
        <f>VLOOKUP($B235,ESTIMATES!$C$18:$BS$290,48,FALSE)</f>
        <v>13949.697</v>
      </c>
      <c r="R235" s="22">
        <f>VLOOKUP($B235,ESTIMATES!$C$18:$BS$290,49,FALSE)</f>
        <v>14345.492</v>
      </c>
      <c r="S235" s="22">
        <f>VLOOKUP($B235,ESTIMATES!$C$18:$BS$290,50,FALSE)</f>
        <v>14755.286</v>
      </c>
      <c r="T235" s="22">
        <f>VLOOKUP($B235,ESTIMATES!$C$18:$BS$290,51,FALSE)</f>
        <v>15177.456</v>
      </c>
      <c r="U235" s="22">
        <f>VLOOKUP($B235,ESTIMATES!$C$18:$BS$290,52,FALSE)</f>
        <v>15602.21</v>
      </c>
      <c r="V235" s="22">
        <f>VLOOKUP($B235,ESTIMATES!$C$18:$BS$290,53,FALSE)</f>
        <v>16016.092000000001</v>
      </c>
      <c r="W235" s="22">
        <f>VLOOKUP($B235,ESTIMATES!$C$18:$BS$290,54,FALSE)</f>
        <v>16410.848000000002</v>
      </c>
      <c r="X235" s="22">
        <f>VLOOKUP($B235,ESTIMATES!$C$18:$BS$290,55,FALSE)</f>
        <v>16766.899000000001</v>
      </c>
      <c r="Y235" s="22">
        <f>VLOOKUP($B235,ESTIMATES!$C$18:$BS$290,56,FALSE)</f>
        <v>17087.901000000002</v>
      </c>
      <c r="Z235" s="22">
        <f>VLOOKUP($B235,ESTIMATES!$C$18:$BS$290,57,FALSE)</f>
        <v>17415.266</v>
      </c>
      <c r="AA235" s="22">
        <f>VLOOKUP($B235,ESTIMATES!$C$18:$BS$290,58,FALSE)</f>
        <v>17806.637999999999</v>
      </c>
      <c r="AB235" s="22">
        <f>VLOOKUP($B235,ESTIMATES!$C$18:$BS$290,59,FALSE)</f>
        <v>18294.611000000001</v>
      </c>
      <c r="AC235" s="22">
        <f>VLOOKUP($B235,ESTIMATES!$C$18:$BS$290,60,FALSE)</f>
        <v>18914.976999999999</v>
      </c>
      <c r="AD235" s="22">
        <f>VLOOKUP($B235,ESTIMATES!$C$18:$BS$290,61,FALSE)</f>
        <v>19632.806</v>
      </c>
      <c r="AE235" s="22">
        <f>VLOOKUP($B235,ESTIMATES!$C$18:$BS$290,62,FALSE)</f>
        <v>20325.442999999999</v>
      </c>
      <c r="AF235" s="22">
        <f>VLOOKUP($B235,ESTIMATES!$C$18:$BS$290,63,FALSE)</f>
        <v>20824.893</v>
      </c>
      <c r="AG235" s="22">
        <f>VLOOKUP($B235,ESTIMATES!$C$18:$BS$290,64,FALSE)</f>
        <v>21018.833999999999</v>
      </c>
      <c r="AH235" s="22">
        <f>VLOOKUP($B235,ESTIMATES!$C$18:$BS$290,65,FALSE)</f>
        <v>20863.992999999999</v>
      </c>
      <c r="AI235" s="22">
        <f>VLOOKUP($B235,ESTIMATES!$C$18:$BS$290,66,FALSE)</f>
        <v>20420.701000000001</v>
      </c>
      <c r="AJ235" s="22">
        <f>VLOOKUP($B235,ESTIMATES!$C$18:$BS$290,67,FALSE)</f>
        <v>19809.141</v>
      </c>
      <c r="AK235" s="22">
        <f>VLOOKUP($B235,ESTIMATES!$C$18:$BS$290,68,FALSE)</f>
        <v>19203.09</v>
      </c>
      <c r="AL235" s="22">
        <f>VLOOKUP($B235,ESTIMATES!$C$18:$BS$290,69,FALSE)</f>
        <v>18734.987000000001</v>
      </c>
      <c r="AM235">
        <f>VLOOKUP($B235,'MEDIUM VARIANT'!$C$18:$AE$290,5,FALSE)</f>
        <v>18430.453000000001</v>
      </c>
      <c r="AN235">
        <f>VLOOKUP($B235,'MEDIUM VARIANT'!$C$18:$AE$290,6,FALSE)</f>
        <v>18269.867999999999</v>
      </c>
      <c r="AO235">
        <f>VLOOKUP($B235,'MEDIUM VARIANT'!$C$18:$AE$290,7,FALSE)</f>
        <v>18284.406999999999</v>
      </c>
      <c r="AP235">
        <f>VLOOKUP($B235,'MEDIUM VARIANT'!$C$18:$AE$290,8,FALSE)</f>
        <v>18499.181</v>
      </c>
      <c r="AQ235">
        <f>VLOOKUP($B235,'MEDIUM VARIANT'!$C$18:$AE$290,9,FALSE)</f>
        <v>18924.441999999999</v>
      </c>
      <c r="AR235">
        <f>VLOOKUP($B235,'MEDIUM VARIANT'!$C$18:$AE$290,10,FALSE)</f>
        <v>19586.107</v>
      </c>
      <c r="AS235">
        <f>VLOOKUP($B235,'MEDIUM VARIANT'!$C$18:$AE$290,11,FALSE)</f>
        <v>20466.483</v>
      </c>
      <c r="AT235">
        <f>VLOOKUP($B235,'MEDIUM VARIANT'!$C$18:$AE$290,12,FALSE)</f>
        <v>21475.276999999998</v>
      </c>
      <c r="AU235">
        <f>VLOOKUP($B235,'MEDIUM VARIANT'!$C$18:$AE$290,13,FALSE)</f>
        <v>22487.635999999999</v>
      </c>
      <c r="AV235">
        <f>VLOOKUP($B235,'MEDIUM VARIANT'!$C$18:$AE$290,14,FALSE)</f>
        <v>23410.905999999999</v>
      </c>
      <c r="AW235">
        <f>VLOOKUP($B235,'MEDIUM VARIANT'!$C$18:$AE$290,15,FALSE)</f>
        <v>24211.928</v>
      </c>
      <c r="AX235">
        <f>VLOOKUP($B235,'MEDIUM VARIANT'!$C$18:$AE$290,16,FALSE)</f>
        <v>24907.221000000001</v>
      </c>
      <c r="AY235">
        <f>VLOOKUP($B235,'MEDIUM VARIANT'!$C$18:$AE$290,17,FALSE)</f>
        <v>25514.968000000001</v>
      </c>
      <c r="AZ235">
        <f>VLOOKUP($B235,'MEDIUM VARIANT'!$C$18:$AE$290,18,FALSE)</f>
        <v>26072.715</v>
      </c>
      <c r="BA235">
        <f>VLOOKUP($B235,'MEDIUM VARIANT'!$C$18:$AE$290,19,FALSE)</f>
        <v>26608.489000000001</v>
      </c>
      <c r="BB235">
        <f>VLOOKUP($B235,'MEDIUM VARIANT'!$C$18:$AE$290,20,FALSE)</f>
        <v>27120.834999999999</v>
      </c>
      <c r="BC235">
        <f>VLOOKUP($B235,'MEDIUM VARIANT'!$C$18:$AE$290,21,FALSE)</f>
        <v>27597.719000000001</v>
      </c>
      <c r="BD235">
        <f>VLOOKUP($B235,'MEDIUM VARIANT'!$C$18:$AE$290,22,FALSE)</f>
        <v>28045.737000000001</v>
      </c>
      <c r="BE235">
        <f>VLOOKUP($B235,'MEDIUM VARIANT'!$C$18:$AE$290,23,FALSE)</f>
        <v>28472.807000000001</v>
      </c>
      <c r="BF235">
        <f>VLOOKUP($B235,'MEDIUM VARIANT'!$C$18:$AE$290,24,FALSE)</f>
        <v>28885.223999999998</v>
      </c>
      <c r="BG235">
        <f>VLOOKUP($B235,'MEDIUM VARIANT'!$C$18:$AE$290,25,FALSE)</f>
        <v>29286.341</v>
      </c>
      <c r="BH235">
        <f>VLOOKUP($B235,'MEDIUM VARIANT'!$C$18:$AE$290,26,FALSE)</f>
        <v>29677.328000000001</v>
      </c>
      <c r="BI235">
        <f>VLOOKUP($B235,'MEDIUM VARIANT'!$C$18:$AE$290,27,FALSE)</f>
        <v>30059.5</v>
      </c>
      <c r="BJ235">
        <f>VLOOKUP($B235,'MEDIUM VARIANT'!$C$18:$AE$290,28,FALSE)</f>
        <v>30433.257000000001</v>
      </c>
      <c r="BK235">
        <f>VLOOKUP($B235,'MEDIUM VARIANT'!$C$18:$AE$290,29,FALSE)</f>
        <v>30798.944</v>
      </c>
      <c r="BL235">
        <f>VLOOKUP($B235,'MEDIUM VARIANT'!$C$18:$AE$290,29,FALSE)</f>
        <v>30798.944</v>
      </c>
      <c r="BM235">
        <f>VLOOKUP($B235,'MEDIUM VARIANT'!$C$18:$AE$290,29,FALSE)</f>
        <v>30798.944</v>
      </c>
      <c r="BN235">
        <f>VLOOKUP($B235,'MEDIUM VARIANT'!$C$18:$AE$290,29,FALSE)</f>
        <v>30798.944</v>
      </c>
      <c r="BO235">
        <f>VLOOKUP($B235,'MEDIUM VARIANT'!$C$18:$AE$290,29,FALSE)</f>
        <v>30798.944</v>
      </c>
      <c r="BP235">
        <f>VLOOKUP($B235,'MEDIUM VARIANT'!$C$18:$AE$290,29,FALSE)</f>
        <v>30798.944</v>
      </c>
      <c r="BQ235">
        <f>VLOOKUP($B235,'MEDIUM VARIANT'!$C$18:$AE$290,29,FALSE)</f>
        <v>30798.944</v>
      </c>
      <c r="BR235">
        <f>VLOOKUP($B235,'MEDIUM VARIANT'!$C$18:$AE$290,29,FALSE)</f>
        <v>30798.944</v>
      </c>
      <c r="BS235">
        <f>VLOOKUP($B235,'MEDIUM VARIANT'!$C$18:$AE$290,29,FALSE)</f>
        <v>30798.944</v>
      </c>
      <c r="BT235">
        <f>VLOOKUP($B235,'MEDIUM VARIANT'!$C$18:$AE$290,29,FALSE)</f>
        <v>30798.944</v>
      </c>
      <c r="BU235">
        <f>VLOOKUP($B235,'MEDIUM VARIANT'!$C$18:$AE$290,29,FALSE)</f>
        <v>30798.944</v>
      </c>
    </row>
    <row r="236" spans="1:73" ht="11.4" x14ac:dyDescent="0.2">
      <c r="A236" t="str">
        <f>VLOOKUP(B236,Codes_ISO!A$2:C$270,3,FALSE)</f>
        <v>TJ</v>
      </c>
      <c r="B236" s="3" t="s">
        <v>153</v>
      </c>
      <c r="C236" s="22">
        <f>VLOOKUP($B236,ESTIMATES!$C$18:$BS$290,34,FALSE)</f>
        <v>3905.413</v>
      </c>
      <c r="D236" s="22">
        <f>VLOOKUP($B236,ESTIMATES!$C$18:$BS$290,35,FALSE)</f>
        <v>4020.7779999999998</v>
      </c>
      <c r="E236" s="22">
        <f>VLOOKUP($B236,ESTIMATES!$C$18:$BS$290,36,FALSE)</f>
        <v>4140.2579999999998</v>
      </c>
      <c r="F236" s="22">
        <f>VLOOKUP($B236,ESTIMATES!$C$18:$BS$290,37,FALSE)</f>
        <v>4265.2470000000003</v>
      </c>
      <c r="G236" s="22">
        <f>VLOOKUP($B236,ESTIMATES!$C$18:$BS$290,38,FALSE)</f>
        <v>4397.5249999999996</v>
      </c>
      <c r="H236" s="22">
        <f>VLOOKUP($B236,ESTIMATES!$C$18:$BS$290,39,FALSE)</f>
        <v>4537.7889999999998</v>
      </c>
      <c r="I236" s="22">
        <f>VLOOKUP($B236,ESTIMATES!$C$18:$BS$290,40,FALSE)</f>
        <v>4687.2830000000004</v>
      </c>
      <c r="J236" s="22">
        <f>VLOOKUP($B236,ESTIMATES!$C$18:$BS$290,41,FALSE)</f>
        <v>4843.951</v>
      </c>
      <c r="K236" s="22">
        <f>VLOOKUP($B236,ESTIMATES!$C$18:$BS$290,42,FALSE)</f>
        <v>5001.1099999999997</v>
      </c>
      <c r="L236" s="22">
        <f>VLOOKUP($B236,ESTIMATES!$C$18:$BS$290,43,FALSE)</f>
        <v>5149.8029999999999</v>
      </c>
      <c r="M236" s="22">
        <f>VLOOKUP($B236,ESTIMATES!$C$18:$BS$290,44,FALSE)</f>
        <v>5283.7280000000001</v>
      </c>
      <c r="N236" s="22">
        <f>VLOOKUP($B236,ESTIMATES!$C$18:$BS$290,45,FALSE)</f>
        <v>5400.7139999999999</v>
      </c>
      <c r="O236" s="22">
        <f>VLOOKUP($B236,ESTIMATES!$C$18:$BS$290,46,FALSE)</f>
        <v>5502.9759999999997</v>
      </c>
      <c r="P236" s="22">
        <f>VLOOKUP($B236,ESTIMATES!$C$18:$BS$290,47,FALSE)</f>
        <v>5594.1139999999996</v>
      </c>
      <c r="Q236" s="22">
        <f>VLOOKUP($B236,ESTIMATES!$C$18:$BS$290,48,FALSE)</f>
        <v>5679.8320000000003</v>
      </c>
      <c r="R236" s="22">
        <f>VLOOKUP($B236,ESTIMATES!$C$18:$BS$290,49,FALSE)</f>
        <v>5764.7120000000004</v>
      </c>
      <c r="S236" s="22">
        <f>VLOOKUP($B236,ESTIMATES!$C$18:$BS$290,50,FALSE)</f>
        <v>5849.54</v>
      </c>
      <c r="T236" s="22">
        <f>VLOOKUP($B236,ESTIMATES!$C$18:$BS$290,51,FALSE)</f>
        <v>5934.2820000000002</v>
      </c>
      <c r="U236" s="22">
        <f>VLOOKUP($B236,ESTIMATES!$C$18:$BS$290,52,FALSE)</f>
        <v>6021.6909999999998</v>
      </c>
      <c r="V236" s="22">
        <f>VLOOKUP($B236,ESTIMATES!$C$18:$BS$290,53,FALSE)</f>
        <v>6114.8860000000004</v>
      </c>
      <c r="W236" s="22">
        <f>VLOOKUP($B236,ESTIMATES!$C$18:$BS$290,54,FALSE)</f>
        <v>6216.2049999999999</v>
      </c>
      <c r="X236" s="22">
        <f>VLOOKUP($B236,ESTIMATES!$C$18:$BS$290,55,FALSE)</f>
        <v>6327.125</v>
      </c>
      <c r="Y236" s="22">
        <f>VLOOKUP($B236,ESTIMATES!$C$18:$BS$290,56,FALSE)</f>
        <v>6447.6880000000001</v>
      </c>
      <c r="Z236" s="22">
        <f>VLOOKUP($B236,ESTIMATES!$C$18:$BS$290,57,FALSE)</f>
        <v>6576.8770000000004</v>
      </c>
      <c r="AA236" s="22">
        <f>VLOOKUP($B236,ESTIMATES!$C$18:$BS$290,58,FALSE)</f>
        <v>6712.8410000000003</v>
      </c>
      <c r="AB236" s="22">
        <f>VLOOKUP($B236,ESTIMATES!$C$18:$BS$290,59,FALSE)</f>
        <v>6854.1760000000004</v>
      </c>
      <c r="AC236" s="22">
        <f>VLOOKUP($B236,ESTIMATES!$C$18:$BS$290,60,FALSE)</f>
        <v>7000.5569999999998</v>
      </c>
      <c r="AD236" s="22">
        <f>VLOOKUP($B236,ESTIMATES!$C$18:$BS$290,61,FALSE)</f>
        <v>7152.3850000000002</v>
      </c>
      <c r="AE236" s="22">
        <f>VLOOKUP($B236,ESTIMATES!$C$18:$BS$290,62,FALSE)</f>
        <v>7309.7280000000001</v>
      </c>
      <c r="AF236" s="22">
        <f>VLOOKUP($B236,ESTIMATES!$C$18:$BS$290,63,FALSE)</f>
        <v>7472.8190000000004</v>
      </c>
      <c r="AG236" s="22">
        <f>VLOOKUP($B236,ESTIMATES!$C$18:$BS$290,64,FALSE)</f>
        <v>7641.63</v>
      </c>
      <c r="AH236" s="22">
        <f>VLOOKUP($B236,ESTIMATES!$C$18:$BS$290,65,FALSE)</f>
        <v>7815.9489999999996</v>
      </c>
      <c r="AI236" s="22">
        <f>VLOOKUP($B236,ESTIMATES!$C$18:$BS$290,66,FALSE)</f>
        <v>7995.0619999999999</v>
      </c>
      <c r="AJ236" s="22">
        <f>VLOOKUP($B236,ESTIMATES!$C$18:$BS$290,67,FALSE)</f>
        <v>8177.8090000000002</v>
      </c>
      <c r="AK236" s="22">
        <f>VLOOKUP($B236,ESTIMATES!$C$18:$BS$290,68,FALSE)</f>
        <v>8362.7450000000008</v>
      </c>
      <c r="AL236" s="22">
        <f>VLOOKUP($B236,ESTIMATES!$C$18:$BS$290,69,FALSE)</f>
        <v>8548.6509999999998</v>
      </c>
      <c r="AM236">
        <f>VLOOKUP($B236,'MEDIUM VARIANT'!$C$18:$AE$290,5,FALSE)</f>
        <v>8734.9509999999991</v>
      </c>
      <c r="AN236">
        <f>VLOOKUP($B236,'MEDIUM VARIANT'!$C$18:$AE$290,6,FALSE)</f>
        <v>8921.3430000000008</v>
      </c>
      <c r="AO236">
        <f>VLOOKUP($B236,'MEDIUM VARIANT'!$C$18:$AE$290,7,FALSE)</f>
        <v>9107.2109999999993</v>
      </c>
      <c r="AP236">
        <f>VLOOKUP($B236,'MEDIUM VARIANT'!$C$18:$AE$290,8,FALSE)</f>
        <v>9292</v>
      </c>
      <c r="AQ236">
        <f>VLOOKUP($B236,'MEDIUM VARIANT'!$C$18:$AE$290,9,FALSE)</f>
        <v>9475.2459999999992</v>
      </c>
      <c r="AR236">
        <f>VLOOKUP($B236,'MEDIUM VARIANT'!$C$18:$AE$290,10,FALSE)</f>
        <v>9656.6479999999992</v>
      </c>
      <c r="AS236">
        <f>VLOOKUP($B236,'MEDIUM VARIANT'!$C$18:$AE$290,11,FALSE)</f>
        <v>9835.9889999999996</v>
      </c>
      <c r="AT236">
        <f>VLOOKUP($B236,'MEDIUM VARIANT'!$C$18:$AE$290,12,FALSE)</f>
        <v>10013.102000000001</v>
      </c>
      <c r="AU236">
        <f>VLOOKUP($B236,'MEDIUM VARIANT'!$C$18:$AE$290,13,FALSE)</f>
        <v>10187.895</v>
      </c>
      <c r="AV236">
        <f>VLOOKUP($B236,'MEDIUM VARIANT'!$C$18:$AE$290,14,FALSE)</f>
        <v>10360.358</v>
      </c>
      <c r="AW236">
        <f>VLOOKUP($B236,'MEDIUM VARIANT'!$C$18:$AE$290,15,FALSE)</f>
        <v>10530.4</v>
      </c>
      <c r="AX236">
        <f>VLOOKUP($B236,'MEDIUM VARIANT'!$C$18:$AE$290,16,FALSE)</f>
        <v>10698.174000000001</v>
      </c>
      <c r="AY236">
        <f>VLOOKUP($B236,'MEDIUM VARIANT'!$C$18:$AE$290,17,FALSE)</f>
        <v>10864.264999999999</v>
      </c>
      <c r="AZ236">
        <f>VLOOKUP($B236,'MEDIUM VARIANT'!$C$18:$AE$290,18,FALSE)</f>
        <v>11029.468999999999</v>
      </c>
      <c r="BA236">
        <f>VLOOKUP($B236,'MEDIUM VARIANT'!$C$18:$AE$290,19,FALSE)</f>
        <v>11194.411</v>
      </c>
      <c r="BB236">
        <f>VLOOKUP($B236,'MEDIUM VARIANT'!$C$18:$AE$290,20,FALSE)</f>
        <v>11359.262000000001</v>
      </c>
      <c r="BC236">
        <f>VLOOKUP($B236,'MEDIUM VARIANT'!$C$18:$AE$290,21,FALSE)</f>
        <v>11524.091</v>
      </c>
      <c r="BD236">
        <f>VLOOKUP($B236,'MEDIUM VARIANT'!$C$18:$AE$290,22,FALSE)</f>
        <v>11689.347</v>
      </c>
      <c r="BE236">
        <f>VLOOKUP($B236,'MEDIUM VARIANT'!$C$18:$AE$290,23,FALSE)</f>
        <v>11855.513000000001</v>
      </c>
      <c r="BF236">
        <f>VLOOKUP($B236,'MEDIUM VARIANT'!$C$18:$AE$290,24,FALSE)</f>
        <v>12022.921</v>
      </c>
      <c r="BG236">
        <f>VLOOKUP($B236,'MEDIUM VARIANT'!$C$18:$AE$290,25,FALSE)</f>
        <v>12191.668</v>
      </c>
      <c r="BH236">
        <f>VLOOKUP($B236,'MEDIUM VARIANT'!$C$18:$AE$290,26,FALSE)</f>
        <v>12361.646000000001</v>
      </c>
      <c r="BI236">
        <f>VLOOKUP($B236,'MEDIUM VARIANT'!$C$18:$AE$290,27,FALSE)</f>
        <v>12532.612999999999</v>
      </c>
      <c r="BJ236">
        <f>VLOOKUP($B236,'MEDIUM VARIANT'!$C$18:$AE$290,28,FALSE)</f>
        <v>12704.210999999999</v>
      </c>
      <c r="BK236">
        <f>VLOOKUP($B236,'MEDIUM VARIANT'!$C$18:$AE$290,29,FALSE)</f>
        <v>12876.073</v>
      </c>
      <c r="BL236">
        <f>VLOOKUP($B236,'MEDIUM VARIANT'!$C$18:$AE$290,29,FALSE)</f>
        <v>12876.073</v>
      </c>
      <c r="BM236">
        <f>VLOOKUP($B236,'MEDIUM VARIANT'!$C$18:$AE$290,29,FALSE)</f>
        <v>12876.073</v>
      </c>
      <c r="BN236">
        <f>VLOOKUP($B236,'MEDIUM VARIANT'!$C$18:$AE$290,29,FALSE)</f>
        <v>12876.073</v>
      </c>
      <c r="BO236">
        <f>VLOOKUP($B236,'MEDIUM VARIANT'!$C$18:$AE$290,29,FALSE)</f>
        <v>12876.073</v>
      </c>
      <c r="BP236">
        <f>VLOOKUP($B236,'MEDIUM VARIANT'!$C$18:$AE$290,29,FALSE)</f>
        <v>12876.073</v>
      </c>
      <c r="BQ236">
        <f>VLOOKUP($B236,'MEDIUM VARIANT'!$C$18:$AE$290,29,FALSE)</f>
        <v>12876.073</v>
      </c>
      <c r="BR236">
        <f>VLOOKUP($B236,'MEDIUM VARIANT'!$C$18:$AE$290,29,FALSE)</f>
        <v>12876.073</v>
      </c>
      <c r="BS236">
        <f>VLOOKUP($B236,'MEDIUM VARIANT'!$C$18:$AE$290,29,FALSE)</f>
        <v>12876.073</v>
      </c>
      <c r="BT236">
        <f>VLOOKUP($B236,'MEDIUM VARIANT'!$C$18:$AE$290,29,FALSE)</f>
        <v>12876.073</v>
      </c>
      <c r="BU236">
        <f>VLOOKUP($B236,'MEDIUM VARIANT'!$C$18:$AE$290,29,FALSE)</f>
        <v>12876.073</v>
      </c>
    </row>
    <row r="237" spans="1:73" ht="11.4" x14ac:dyDescent="0.2">
      <c r="A237" t="str">
        <f>VLOOKUP(B237,Codes_ISO!A$2:C$270,3,FALSE)</f>
        <v>MK</v>
      </c>
      <c r="B237" s="3" t="s">
        <v>238</v>
      </c>
      <c r="C237" s="22">
        <f>VLOOKUP($B237,ESTIMATES!$C$18:$BS$290,34,FALSE)</f>
        <v>1924.1969999999999</v>
      </c>
      <c r="D237" s="22">
        <f>VLOOKUP($B237,ESTIMATES!$C$18:$BS$290,35,FALSE)</f>
        <v>1941.53</v>
      </c>
      <c r="E237" s="22">
        <f>VLOOKUP($B237,ESTIMATES!$C$18:$BS$290,36,FALSE)</f>
        <v>1955.2429999999999</v>
      </c>
      <c r="F237" s="22">
        <f>VLOOKUP($B237,ESTIMATES!$C$18:$BS$290,37,FALSE)</f>
        <v>1965.895</v>
      </c>
      <c r="G237" s="22">
        <f>VLOOKUP($B237,ESTIMATES!$C$18:$BS$290,38,FALSE)</f>
        <v>1974.415</v>
      </c>
      <c r="H237" s="22">
        <f>VLOOKUP($B237,ESTIMATES!$C$18:$BS$290,39,FALSE)</f>
        <v>1981.5340000000001</v>
      </c>
      <c r="I237" s="22">
        <f>VLOOKUP($B237,ESTIMATES!$C$18:$BS$290,40,FALSE)</f>
        <v>1987.538</v>
      </c>
      <c r="J237" s="22">
        <f>VLOOKUP($B237,ESTIMATES!$C$18:$BS$290,41,FALSE)</f>
        <v>1992.2739999999999</v>
      </c>
      <c r="K237" s="22">
        <f>VLOOKUP($B237,ESTIMATES!$C$18:$BS$290,42,FALSE)</f>
        <v>1995.5129999999999</v>
      </c>
      <c r="L237" s="22">
        <f>VLOOKUP($B237,ESTIMATES!$C$18:$BS$290,43,FALSE)</f>
        <v>1996.87</v>
      </c>
      <c r="M237" s="22">
        <f>VLOOKUP($B237,ESTIMATES!$C$18:$BS$290,44,FALSE)</f>
        <v>1996.2280000000001</v>
      </c>
      <c r="N237" s="22">
        <f>VLOOKUP($B237,ESTIMATES!$C$18:$BS$290,45,FALSE)</f>
        <v>1993.3019999999999</v>
      </c>
      <c r="O237" s="22">
        <f>VLOOKUP($B237,ESTIMATES!$C$18:$BS$290,46,FALSE)</f>
        <v>1988.6590000000001</v>
      </c>
      <c r="P237" s="22">
        <f>VLOOKUP($B237,ESTIMATES!$C$18:$BS$290,47,FALSE)</f>
        <v>1984.028</v>
      </c>
      <c r="Q237" s="22">
        <f>VLOOKUP($B237,ESTIMATES!$C$18:$BS$290,48,FALSE)</f>
        <v>1981.703</v>
      </c>
      <c r="R237" s="22">
        <f>VLOOKUP($B237,ESTIMATES!$C$18:$BS$290,49,FALSE)</f>
        <v>1983.252</v>
      </c>
      <c r="S237" s="22">
        <f>VLOOKUP($B237,ESTIMATES!$C$18:$BS$290,50,FALSE)</f>
        <v>1989.443</v>
      </c>
      <c r="T237" s="22">
        <f>VLOOKUP($B237,ESTIMATES!$C$18:$BS$290,51,FALSE)</f>
        <v>1999.5989999999999</v>
      </c>
      <c r="U237" s="22">
        <f>VLOOKUP($B237,ESTIMATES!$C$18:$BS$290,52,FALSE)</f>
        <v>2012.057</v>
      </c>
      <c r="V237" s="22">
        <f>VLOOKUP($B237,ESTIMATES!$C$18:$BS$290,53,FALSE)</f>
        <v>2024.394</v>
      </c>
      <c r="W237" s="22">
        <f>VLOOKUP($B237,ESTIMATES!$C$18:$BS$290,54,FALSE)</f>
        <v>2034.819</v>
      </c>
      <c r="X237" s="22">
        <f>VLOOKUP($B237,ESTIMATES!$C$18:$BS$290,55,FALSE)</f>
        <v>2042.8420000000001</v>
      </c>
      <c r="Y237" s="22">
        <f>VLOOKUP($B237,ESTIMATES!$C$18:$BS$290,56,FALSE)</f>
        <v>2048.9279999999999</v>
      </c>
      <c r="Z237" s="22">
        <f>VLOOKUP($B237,ESTIMATES!$C$18:$BS$290,57,FALSE)</f>
        <v>2053.4259999999999</v>
      </c>
      <c r="AA237" s="22">
        <f>VLOOKUP($B237,ESTIMATES!$C$18:$BS$290,58,FALSE)</f>
        <v>2057.047</v>
      </c>
      <c r="AB237" s="22">
        <f>VLOOKUP($B237,ESTIMATES!$C$18:$BS$290,59,FALSE)</f>
        <v>2060.2719999999999</v>
      </c>
      <c r="AC237" s="22">
        <f>VLOOKUP($B237,ESTIMATES!$C$18:$BS$290,60,FALSE)</f>
        <v>2063.145</v>
      </c>
      <c r="AD237" s="22">
        <f>VLOOKUP($B237,ESTIMATES!$C$18:$BS$290,61,FALSE)</f>
        <v>2065.4580000000001</v>
      </c>
      <c r="AE237" s="22">
        <f>VLOOKUP($B237,ESTIMATES!$C$18:$BS$290,62,FALSE)</f>
        <v>2067.3780000000002</v>
      </c>
      <c r="AF237" s="22">
        <f>VLOOKUP($B237,ESTIMATES!$C$18:$BS$290,63,FALSE)</f>
        <v>2069.0929999999998</v>
      </c>
      <c r="AG237" s="22">
        <f>VLOOKUP($B237,ESTIMATES!$C$18:$BS$290,64,FALSE)</f>
        <v>2070.739</v>
      </c>
      <c r="AH237" s="22">
        <f>VLOOKUP($B237,ESTIMATES!$C$18:$BS$290,65,FALSE)</f>
        <v>2072.3829999999998</v>
      </c>
      <c r="AI237" s="22">
        <f>VLOOKUP($B237,ESTIMATES!$C$18:$BS$290,66,FALSE)</f>
        <v>2074.0360000000001</v>
      </c>
      <c r="AJ237" s="22">
        <f>VLOOKUP($B237,ESTIMATES!$C$18:$BS$290,67,FALSE)</f>
        <v>2075.739</v>
      </c>
      <c r="AK237" s="22">
        <f>VLOOKUP($B237,ESTIMATES!$C$18:$BS$290,68,FALSE)</f>
        <v>2077.4949999999999</v>
      </c>
      <c r="AL237" s="22">
        <f>VLOOKUP($B237,ESTIMATES!$C$18:$BS$290,69,FALSE)</f>
        <v>2079.308</v>
      </c>
      <c r="AM237">
        <f>VLOOKUP($B237,'MEDIUM VARIANT'!$C$18:$AE$290,5,FALSE)</f>
        <v>2081.2060000000001</v>
      </c>
      <c r="AN237">
        <f>VLOOKUP($B237,'MEDIUM VARIANT'!$C$18:$AE$290,6,FALSE)</f>
        <v>2083.16</v>
      </c>
      <c r="AO237">
        <f>VLOOKUP($B237,'MEDIUM VARIANT'!$C$18:$AE$290,7,FALSE)</f>
        <v>2085.0509999999999</v>
      </c>
      <c r="AP237">
        <f>VLOOKUP($B237,'MEDIUM VARIANT'!$C$18:$AE$290,8,FALSE)</f>
        <v>2086.7199999999998</v>
      </c>
      <c r="AQ237">
        <f>VLOOKUP($B237,'MEDIUM VARIANT'!$C$18:$AE$290,9,FALSE)</f>
        <v>2088.0349999999999</v>
      </c>
      <c r="AR237">
        <f>VLOOKUP($B237,'MEDIUM VARIANT'!$C$18:$AE$290,10,FALSE)</f>
        <v>2088.9549999999999</v>
      </c>
      <c r="AS237">
        <f>VLOOKUP($B237,'MEDIUM VARIANT'!$C$18:$AE$290,11,FALSE)</f>
        <v>2089.4720000000002</v>
      </c>
      <c r="AT237">
        <f>VLOOKUP($B237,'MEDIUM VARIANT'!$C$18:$AE$290,12,FALSE)</f>
        <v>2089.5549999999998</v>
      </c>
      <c r="AU237">
        <f>VLOOKUP($B237,'MEDIUM VARIANT'!$C$18:$AE$290,13,FALSE)</f>
        <v>2089.1750000000002</v>
      </c>
      <c r="AV237">
        <f>VLOOKUP($B237,'MEDIUM VARIANT'!$C$18:$AE$290,14,FALSE)</f>
        <v>2088.3359999999998</v>
      </c>
      <c r="AW237">
        <f>VLOOKUP($B237,'MEDIUM VARIANT'!$C$18:$AE$290,15,FALSE)</f>
        <v>2086.9859999999999</v>
      </c>
      <c r="AX237">
        <f>VLOOKUP($B237,'MEDIUM VARIANT'!$C$18:$AE$290,16,FALSE)</f>
        <v>2085.13</v>
      </c>
      <c r="AY237">
        <f>VLOOKUP($B237,'MEDIUM VARIANT'!$C$18:$AE$290,17,FALSE)</f>
        <v>2082.7469999999998</v>
      </c>
      <c r="AZ237">
        <f>VLOOKUP($B237,'MEDIUM VARIANT'!$C$18:$AE$290,18,FALSE)</f>
        <v>2079.826</v>
      </c>
      <c r="BA237">
        <f>VLOOKUP($B237,'MEDIUM VARIANT'!$C$18:$AE$290,19,FALSE)</f>
        <v>2076.35</v>
      </c>
      <c r="BB237">
        <f>VLOOKUP($B237,'MEDIUM VARIANT'!$C$18:$AE$290,20,FALSE)</f>
        <v>2072.3319999999999</v>
      </c>
      <c r="BC237">
        <f>VLOOKUP($B237,'MEDIUM VARIANT'!$C$18:$AE$290,21,FALSE)</f>
        <v>2067.7759999999998</v>
      </c>
      <c r="BD237">
        <f>VLOOKUP($B237,'MEDIUM VARIANT'!$C$18:$AE$290,22,FALSE)</f>
        <v>2062.712</v>
      </c>
      <c r="BE237">
        <f>VLOOKUP($B237,'MEDIUM VARIANT'!$C$18:$AE$290,23,FALSE)</f>
        <v>2057.1660000000002</v>
      </c>
      <c r="BF237">
        <f>VLOOKUP($B237,'MEDIUM VARIANT'!$C$18:$AE$290,24,FALSE)</f>
        <v>2051.17</v>
      </c>
      <c r="BG237">
        <f>VLOOKUP($B237,'MEDIUM VARIANT'!$C$18:$AE$290,25,FALSE)</f>
        <v>2044.7429999999999</v>
      </c>
      <c r="BH237">
        <f>VLOOKUP($B237,'MEDIUM VARIANT'!$C$18:$AE$290,26,FALSE)</f>
        <v>2037.913</v>
      </c>
      <c r="BI237">
        <f>VLOOKUP($B237,'MEDIUM VARIANT'!$C$18:$AE$290,27,FALSE)</f>
        <v>2030.7249999999999</v>
      </c>
      <c r="BJ237">
        <f>VLOOKUP($B237,'MEDIUM VARIANT'!$C$18:$AE$290,28,FALSE)</f>
        <v>2023.251</v>
      </c>
      <c r="BK237">
        <f>VLOOKUP($B237,'MEDIUM VARIANT'!$C$18:$AE$290,29,FALSE)</f>
        <v>2015.548</v>
      </c>
      <c r="BL237">
        <f>VLOOKUP($B237,'MEDIUM VARIANT'!$C$18:$AE$290,29,FALSE)</f>
        <v>2015.548</v>
      </c>
      <c r="BM237">
        <f>VLOOKUP($B237,'MEDIUM VARIANT'!$C$18:$AE$290,29,FALSE)</f>
        <v>2015.548</v>
      </c>
      <c r="BN237">
        <f>VLOOKUP($B237,'MEDIUM VARIANT'!$C$18:$AE$290,29,FALSE)</f>
        <v>2015.548</v>
      </c>
      <c r="BO237">
        <f>VLOOKUP($B237,'MEDIUM VARIANT'!$C$18:$AE$290,29,FALSE)</f>
        <v>2015.548</v>
      </c>
      <c r="BP237">
        <f>VLOOKUP($B237,'MEDIUM VARIANT'!$C$18:$AE$290,29,FALSE)</f>
        <v>2015.548</v>
      </c>
      <c r="BQ237">
        <f>VLOOKUP($B237,'MEDIUM VARIANT'!$C$18:$AE$290,29,FALSE)</f>
        <v>2015.548</v>
      </c>
      <c r="BR237">
        <f>VLOOKUP($B237,'MEDIUM VARIANT'!$C$18:$AE$290,29,FALSE)</f>
        <v>2015.548</v>
      </c>
      <c r="BS237">
        <f>VLOOKUP($B237,'MEDIUM VARIANT'!$C$18:$AE$290,29,FALSE)</f>
        <v>2015.548</v>
      </c>
      <c r="BT237">
        <f>VLOOKUP($B237,'MEDIUM VARIANT'!$C$18:$AE$290,29,FALSE)</f>
        <v>2015.548</v>
      </c>
      <c r="BU237">
        <f>VLOOKUP($B237,'MEDIUM VARIANT'!$C$18:$AE$290,29,FALSE)</f>
        <v>2015.548</v>
      </c>
    </row>
    <row r="238" spans="1:73" ht="11.4" x14ac:dyDescent="0.2">
      <c r="A238" t="str">
        <f>VLOOKUP(B238,Codes_ISO!A$2:C$270,3,FALSE)</f>
        <v>TH</v>
      </c>
      <c r="B238" s="3" t="s">
        <v>175</v>
      </c>
      <c r="C238" s="22">
        <f>VLOOKUP($B238,ESTIMATES!$C$18:$BS$290,34,FALSE)</f>
        <v>47385.322999999997</v>
      </c>
      <c r="D238" s="22">
        <f>VLOOKUP($B238,ESTIMATES!$C$18:$BS$290,35,FALSE)</f>
        <v>48337.502999999997</v>
      </c>
      <c r="E238" s="22">
        <f>VLOOKUP($B238,ESTIMATES!$C$18:$BS$290,36,FALSE)</f>
        <v>49267.56</v>
      </c>
      <c r="F238" s="22">
        <f>VLOOKUP($B238,ESTIMATES!$C$18:$BS$290,37,FALSE)</f>
        <v>50186.199000000001</v>
      </c>
      <c r="G238" s="22">
        <f>VLOOKUP($B238,ESTIMATES!$C$18:$BS$290,38,FALSE)</f>
        <v>51108.082000000002</v>
      </c>
      <c r="H238" s="22">
        <f>VLOOKUP($B238,ESTIMATES!$C$18:$BS$290,39,FALSE)</f>
        <v>52041.468999999997</v>
      </c>
      <c r="I238" s="22">
        <f>VLOOKUP($B238,ESTIMATES!$C$18:$BS$290,40,FALSE)</f>
        <v>52996.466999999997</v>
      </c>
      <c r="J238" s="22">
        <f>VLOOKUP($B238,ESTIMATES!$C$18:$BS$290,41,FALSE)</f>
        <v>53964.406000000003</v>
      </c>
      <c r="K238" s="22">
        <f>VLOOKUP($B238,ESTIMATES!$C$18:$BS$290,42,FALSE)</f>
        <v>54912.334000000003</v>
      </c>
      <c r="L238" s="22">
        <f>VLOOKUP($B238,ESTIMATES!$C$18:$BS$290,43,FALSE)</f>
        <v>55795.106</v>
      </c>
      <c r="M238" s="22">
        <f>VLOOKUP($B238,ESTIMATES!$C$18:$BS$290,44,FALSE)</f>
        <v>56582.821000000004</v>
      </c>
      <c r="N238" s="22">
        <f>VLOOKUP($B238,ESTIMATES!$C$18:$BS$290,45,FALSE)</f>
        <v>57258.400999999998</v>
      </c>
      <c r="O238" s="22">
        <f>VLOOKUP($B238,ESTIMATES!$C$18:$BS$290,46,FALSE)</f>
        <v>57837.877999999997</v>
      </c>
      <c r="P238" s="22">
        <f>VLOOKUP($B238,ESTIMATES!$C$18:$BS$290,47,FALSE)</f>
        <v>58364.891000000003</v>
      </c>
      <c r="Q238" s="22">
        <f>VLOOKUP($B238,ESTIMATES!$C$18:$BS$290,48,FALSE)</f>
        <v>58901.665999999997</v>
      </c>
      <c r="R238" s="22">
        <f>VLOOKUP($B238,ESTIMATES!$C$18:$BS$290,49,FALSE)</f>
        <v>59491.79</v>
      </c>
      <c r="S238" s="22">
        <f>VLOOKUP($B238,ESTIMATES!$C$18:$BS$290,50,FALSE)</f>
        <v>60151.472000000002</v>
      </c>
      <c r="T238" s="22">
        <f>VLOOKUP($B238,ESTIMATES!$C$18:$BS$290,51,FALSE)</f>
        <v>60863.506000000001</v>
      </c>
      <c r="U238" s="22">
        <f>VLOOKUP($B238,ESTIMATES!$C$18:$BS$290,52,FALSE)</f>
        <v>61597.283000000003</v>
      </c>
      <c r="V238" s="22">
        <f>VLOOKUP($B238,ESTIMATES!$C$18:$BS$290,53,FALSE)</f>
        <v>62306.650999999998</v>
      </c>
      <c r="W238" s="22">
        <f>VLOOKUP($B238,ESTIMATES!$C$18:$BS$290,54,FALSE)</f>
        <v>62958.021000000001</v>
      </c>
      <c r="X238" s="22">
        <f>VLOOKUP($B238,ESTIMATES!$C$18:$BS$290,55,FALSE)</f>
        <v>63543.322</v>
      </c>
      <c r="Y238" s="22">
        <f>VLOOKUP($B238,ESTIMATES!$C$18:$BS$290,56,FALSE)</f>
        <v>64073.163999999997</v>
      </c>
      <c r="Z238" s="22">
        <f>VLOOKUP($B238,ESTIMATES!$C$18:$BS$290,57,FALSE)</f>
        <v>64554.951999999997</v>
      </c>
      <c r="AA238" s="22">
        <f>VLOOKUP($B238,ESTIMATES!$C$18:$BS$290,58,FALSE)</f>
        <v>65002.231</v>
      </c>
      <c r="AB238" s="22">
        <f>VLOOKUP($B238,ESTIMATES!$C$18:$BS$290,59,FALSE)</f>
        <v>65425.47</v>
      </c>
      <c r="AC238" s="22">
        <f>VLOOKUP($B238,ESTIMATES!$C$18:$BS$290,60,FALSE)</f>
        <v>65824.164000000004</v>
      </c>
      <c r="AD238" s="22">
        <f>VLOOKUP($B238,ESTIMATES!$C$18:$BS$290,61,FALSE)</f>
        <v>66195.615000000005</v>
      </c>
      <c r="AE238" s="22">
        <f>VLOOKUP($B238,ESTIMATES!$C$18:$BS$290,62,FALSE)</f>
        <v>66545.759999999995</v>
      </c>
      <c r="AF238" s="22">
        <f>VLOOKUP($B238,ESTIMATES!$C$18:$BS$290,63,FALSE)</f>
        <v>66881.866999999998</v>
      </c>
      <c r="AG238" s="22">
        <f>VLOOKUP($B238,ESTIMATES!$C$18:$BS$290,64,FALSE)</f>
        <v>67208.808000000005</v>
      </c>
      <c r="AH238" s="22">
        <f>VLOOKUP($B238,ESTIMATES!$C$18:$BS$290,65,FALSE)</f>
        <v>67530.13</v>
      </c>
      <c r="AI238" s="22">
        <f>VLOOKUP($B238,ESTIMATES!$C$18:$BS$290,66,FALSE)</f>
        <v>67843.979000000007</v>
      </c>
      <c r="AJ238" s="22">
        <f>VLOOKUP($B238,ESTIMATES!$C$18:$BS$290,67,FALSE)</f>
        <v>68143.065000000002</v>
      </c>
      <c r="AK238" s="22">
        <f>VLOOKUP($B238,ESTIMATES!$C$18:$BS$290,68,FALSE)</f>
        <v>68416.771999999997</v>
      </c>
      <c r="AL238" s="22">
        <f>VLOOKUP($B238,ESTIMATES!$C$18:$BS$290,69,FALSE)</f>
        <v>68657.600000000006</v>
      </c>
      <c r="AM238">
        <f>VLOOKUP($B238,'MEDIUM VARIANT'!$C$18:$AE$290,5,FALSE)</f>
        <v>68863.513999999996</v>
      </c>
      <c r="AN238">
        <f>VLOOKUP($B238,'MEDIUM VARIANT'!$C$18:$AE$290,6,FALSE)</f>
        <v>69037.513000000006</v>
      </c>
      <c r="AO238">
        <f>VLOOKUP($B238,'MEDIUM VARIANT'!$C$18:$AE$290,7,FALSE)</f>
        <v>69183.172999999995</v>
      </c>
      <c r="AP238">
        <f>VLOOKUP($B238,'MEDIUM VARIANT'!$C$18:$AE$290,8,FALSE)</f>
        <v>69306.16</v>
      </c>
      <c r="AQ238">
        <f>VLOOKUP($B238,'MEDIUM VARIANT'!$C$18:$AE$290,9,FALSE)</f>
        <v>69410.868000000002</v>
      </c>
      <c r="AR238">
        <f>VLOOKUP($B238,'MEDIUM VARIANT'!$C$18:$AE$290,10,FALSE)</f>
        <v>69498.123999999996</v>
      </c>
      <c r="AS238">
        <f>VLOOKUP($B238,'MEDIUM VARIANT'!$C$18:$AE$290,11,FALSE)</f>
        <v>69567.505000000005</v>
      </c>
      <c r="AT238">
        <f>VLOOKUP($B238,'MEDIUM VARIANT'!$C$18:$AE$290,12,FALSE)</f>
        <v>69620.740000000005</v>
      </c>
      <c r="AU238">
        <f>VLOOKUP($B238,'MEDIUM VARIANT'!$C$18:$AE$290,13,FALSE)</f>
        <v>69659.623000000007</v>
      </c>
      <c r="AV238">
        <f>VLOOKUP($B238,'MEDIUM VARIANT'!$C$18:$AE$290,14,FALSE)</f>
        <v>69685.486000000004</v>
      </c>
      <c r="AW238">
        <f>VLOOKUP($B238,'MEDIUM VARIANT'!$C$18:$AE$290,15,FALSE)</f>
        <v>69699.232999999993</v>
      </c>
      <c r="AX238">
        <f>VLOOKUP($B238,'MEDIUM VARIANT'!$C$18:$AE$290,16,FALSE)</f>
        <v>69700.972999999998</v>
      </c>
      <c r="AY238">
        <f>VLOOKUP($B238,'MEDIUM VARIANT'!$C$18:$AE$290,17,FALSE)</f>
        <v>69690.111999999994</v>
      </c>
      <c r="AZ238">
        <f>VLOOKUP($B238,'MEDIUM VARIANT'!$C$18:$AE$290,18,FALSE)</f>
        <v>69665.505999999994</v>
      </c>
      <c r="BA238">
        <f>VLOOKUP($B238,'MEDIUM VARIANT'!$C$18:$AE$290,19,FALSE)</f>
        <v>69626.212</v>
      </c>
      <c r="BB238">
        <f>VLOOKUP($B238,'MEDIUM VARIANT'!$C$18:$AE$290,20,FALSE)</f>
        <v>69572.239000000001</v>
      </c>
      <c r="BC238">
        <f>VLOOKUP($B238,'MEDIUM VARIANT'!$C$18:$AE$290,21,FALSE)</f>
        <v>69503.582999999999</v>
      </c>
      <c r="BD238">
        <f>VLOOKUP($B238,'MEDIUM VARIANT'!$C$18:$AE$290,22,FALSE)</f>
        <v>69419.331000000006</v>
      </c>
      <c r="BE238">
        <f>VLOOKUP($B238,'MEDIUM VARIANT'!$C$18:$AE$290,23,FALSE)</f>
        <v>69318.316000000006</v>
      </c>
      <c r="BF238">
        <f>VLOOKUP($B238,'MEDIUM VARIANT'!$C$18:$AE$290,24,FALSE)</f>
        <v>69199.657999999996</v>
      </c>
      <c r="BG238">
        <f>VLOOKUP($B238,'MEDIUM VARIANT'!$C$18:$AE$290,25,FALSE)</f>
        <v>69063.054000000004</v>
      </c>
      <c r="BH238">
        <f>VLOOKUP($B238,'MEDIUM VARIANT'!$C$18:$AE$290,26,FALSE)</f>
        <v>68908.558999999994</v>
      </c>
      <c r="BI238">
        <f>VLOOKUP($B238,'MEDIUM VARIANT'!$C$18:$AE$290,27,FALSE)</f>
        <v>68736.188999999998</v>
      </c>
      <c r="BJ238">
        <f>VLOOKUP($B238,'MEDIUM VARIANT'!$C$18:$AE$290,28,FALSE)</f>
        <v>68546.100000000006</v>
      </c>
      <c r="BK238">
        <f>VLOOKUP($B238,'MEDIUM VARIANT'!$C$18:$AE$290,29,FALSE)</f>
        <v>68338.474000000002</v>
      </c>
      <c r="BL238">
        <f>VLOOKUP($B238,'MEDIUM VARIANT'!$C$18:$AE$290,29,FALSE)</f>
        <v>68338.474000000002</v>
      </c>
      <c r="BM238">
        <f>VLOOKUP($B238,'MEDIUM VARIANT'!$C$18:$AE$290,29,FALSE)</f>
        <v>68338.474000000002</v>
      </c>
      <c r="BN238">
        <f>VLOOKUP($B238,'MEDIUM VARIANT'!$C$18:$AE$290,29,FALSE)</f>
        <v>68338.474000000002</v>
      </c>
      <c r="BO238">
        <f>VLOOKUP($B238,'MEDIUM VARIANT'!$C$18:$AE$290,29,FALSE)</f>
        <v>68338.474000000002</v>
      </c>
      <c r="BP238">
        <f>VLOOKUP($B238,'MEDIUM VARIANT'!$C$18:$AE$290,29,FALSE)</f>
        <v>68338.474000000002</v>
      </c>
      <c r="BQ238">
        <f>VLOOKUP($B238,'MEDIUM VARIANT'!$C$18:$AE$290,29,FALSE)</f>
        <v>68338.474000000002</v>
      </c>
      <c r="BR238">
        <f>VLOOKUP($B238,'MEDIUM VARIANT'!$C$18:$AE$290,29,FALSE)</f>
        <v>68338.474000000002</v>
      </c>
      <c r="BS238">
        <f>VLOOKUP($B238,'MEDIUM VARIANT'!$C$18:$AE$290,29,FALSE)</f>
        <v>68338.474000000002</v>
      </c>
      <c r="BT238">
        <f>VLOOKUP($B238,'MEDIUM VARIANT'!$C$18:$AE$290,29,FALSE)</f>
        <v>68338.474000000002</v>
      </c>
      <c r="BU238">
        <f>VLOOKUP($B238,'MEDIUM VARIANT'!$C$18:$AE$290,29,FALSE)</f>
        <v>68338.474000000002</v>
      </c>
    </row>
    <row r="239" spans="1:73" ht="11.4" hidden="1" x14ac:dyDescent="0.2">
      <c r="A239" t="str">
        <f>VLOOKUP(B239,Codes_ISO!A$2:C$270,3,FALSE)</f>
        <v/>
      </c>
      <c r="B239" s="3" t="s">
        <v>176</v>
      </c>
      <c r="C239" s="22">
        <f>VLOOKUP($B239,ESTIMATES!$C$18:$BS$290,34,FALSE)</f>
        <v>587.56299999999999</v>
      </c>
      <c r="D239" s="22">
        <f>VLOOKUP($B239,ESTIMATES!$C$18:$BS$290,35,FALSE)</f>
        <v>591.005</v>
      </c>
      <c r="E239" s="22">
        <f>VLOOKUP($B239,ESTIMATES!$C$18:$BS$290,36,FALSE)</f>
        <v>604.42999999999995</v>
      </c>
      <c r="F239" s="22">
        <f>VLOOKUP($B239,ESTIMATES!$C$18:$BS$290,37,FALSE)</f>
        <v>624.64800000000002</v>
      </c>
      <c r="G239" s="22">
        <f>VLOOKUP($B239,ESTIMATES!$C$18:$BS$290,38,FALSE)</f>
        <v>646.68799999999999</v>
      </c>
      <c r="H239" s="22">
        <f>VLOOKUP($B239,ESTIMATES!$C$18:$BS$290,39,FALSE)</f>
        <v>666.94500000000005</v>
      </c>
      <c r="I239" s="22">
        <f>VLOOKUP($B239,ESTIMATES!$C$18:$BS$290,40,FALSE)</f>
        <v>684.18399999999997</v>
      </c>
      <c r="J239" s="22">
        <f>VLOOKUP($B239,ESTIMATES!$C$18:$BS$290,41,FALSE)</f>
        <v>699.52200000000005</v>
      </c>
      <c r="K239" s="22">
        <f>VLOOKUP($B239,ESTIMATES!$C$18:$BS$290,42,FALSE)</f>
        <v>714.47400000000005</v>
      </c>
      <c r="L239" s="22">
        <f>VLOOKUP($B239,ESTIMATES!$C$18:$BS$290,43,FALSE)</f>
        <v>731.44399999999996</v>
      </c>
      <c r="M239" s="22">
        <f>VLOOKUP($B239,ESTIMATES!$C$18:$BS$290,44,FALSE)</f>
        <v>751.93299999999999</v>
      </c>
      <c r="N239" s="22">
        <f>VLOOKUP($B239,ESTIMATES!$C$18:$BS$290,45,FALSE)</f>
        <v>777.01099999999997</v>
      </c>
      <c r="O239" s="22">
        <f>VLOOKUP($B239,ESTIMATES!$C$18:$BS$290,46,FALSE)</f>
        <v>805.43499999999995</v>
      </c>
      <c r="P239" s="22">
        <f>VLOOKUP($B239,ESTIMATES!$C$18:$BS$290,47,FALSE)</f>
        <v>833.61099999999999</v>
      </c>
      <c r="Q239" s="22">
        <f>VLOOKUP($B239,ESTIMATES!$C$18:$BS$290,48,FALSE)</f>
        <v>856.68399999999997</v>
      </c>
      <c r="R239" s="22">
        <f>VLOOKUP($B239,ESTIMATES!$C$18:$BS$290,49,FALSE)</f>
        <v>871.447</v>
      </c>
      <c r="S239" s="22">
        <f>VLOOKUP($B239,ESTIMATES!$C$18:$BS$290,50,FALSE)</f>
        <v>875.91600000000005</v>
      </c>
      <c r="T239" s="22">
        <f>VLOOKUP($B239,ESTIMATES!$C$18:$BS$290,51,FALSE)</f>
        <v>871.99400000000003</v>
      </c>
      <c r="U239" s="22">
        <f>VLOOKUP($B239,ESTIMATES!$C$18:$BS$290,52,FALSE)</f>
        <v>865.19399999999996</v>
      </c>
      <c r="V239" s="22">
        <f>VLOOKUP($B239,ESTIMATES!$C$18:$BS$290,53,FALSE)</f>
        <v>863.26900000000001</v>
      </c>
      <c r="W239" s="22">
        <f>VLOOKUP($B239,ESTIMATES!$C$18:$BS$290,54,FALSE)</f>
        <v>871.60699999999997</v>
      </c>
      <c r="X239" s="22">
        <f>VLOOKUP($B239,ESTIMATES!$C$18:$BS$290,55,FALSE)</f>
        <v>892.53099999999995</v>
      </c>
      <c r="Y239" s="22">
        <f>VLOOKUP($B239,ESTIMATES!$C$18:$BS$290,56,FALSE)</f>
        <v>923.82500000000005</v>
      </c>
      <c r="Z239" s="22">
        <f>VLOOKUP($B239,ESTIMATES!$C$18:$BS$290,57,FALSE)</f>
        <v>960.85199999999998</v>
      </c>
      <c r="AA239" s="22">
        <f>VLOOKUP($B239,ESTIMATES!$C$18:$BS$290,58,FALSE)</f>
        <v>996.69799999999998</v>
      </c>
      <c r="AB239" s="22">
        <f>VLOOKUP($B239,ESTIMATES!$C$18:$BS$290,59,FALSE)</f>
        <v>1026.4839999999999</v>
      </c>
      <c r="AC239" s="22">
        <f>VLOOKUP($B239,ESTIMATES!$C$18:$BS$290,60,FALSE)</f>
        <v>1048.6210000000001</v>
      </c>
      <c r="AD239" s="22">
        <f>VLOOKUP($B239,ESTIMATES!$C$18:$BS$290,61,FALSE)</f>
        <v>1064.973</v>
      </c>
      <c r="AE239" s="22">
        <f>VLOOKUP($B239,ESTIMATES!$C$18:$BS$290,62,FALSE)</f>
        <v>1078.1099999999999</v>
      </c>
      <c r="AF239" s="22">
        <f>VLOOKUP($B239,ESTIMATES!$C$18:$BS$290,63,FALSE)</f>
        <v>1092.021</v>
      </c>
      <c r="AG239" s="22">
        <f>VLOOKUP($B239,ESTIMATES!$C$18:$BS$290,64,FALSE)</f>
        <v>1109.5909999999999</v>
      </c>
      <c r="AH239" s="22">
        <f>VLOOKUP($B239,ESTIMATES!$C$18:$BS$290,65,FALSE)</f>
        <v>1131.5229999999999</v>
      </c>
      <c r="AI239" s="22">
        <f>VLOOKUP($B239,ESTIMATES!$C$18:$BS$290,66,FALSE)</f>
        <v>1156.76</v>
      </c>
      <c r="AJ239" s="22">
        <f>VLOOKUP($B239,ESTIMATES!$C$18:$BS$290,67,FALSE)</f>
        <v>1184.366</v>
      </c>
      <c r="AK239" s="22">
        <f>VLOOKUP($B239,ESTIMATES!$C$18:$BS$290,68,FALSE)</f>
        <v>1212.8140000000001</v>
      </c>
      <c r="AL239" s="22">
        <f>VLOOKUP($B239,ESTIMATES!$C$18:$BS$290,69,FALSE)</f>
        <v>1240.9770000000001</v>
      </c>
      <c r="AM239">
        <f>VLOOKUP($B239,'MEDIUM VARIANT'!$C$18:$AE$290,5,FALSE)</f>
        <v>1268.671</v>
      </c>
      <c r="AN239">
        <f>VLOOKUP($B239,'MEDIUM VARIANT'!$C$18:$AE$290,6,FALSE)</f>
        <v>1296.3109999999999</v>
      </c>
      <c r="AO239">
        <f>VLOOKUP($B239,'MEDIUM VARIANT'!$C$18:$AE$290,7,FALSE)</f>
        <v>1324.0940000000001</v>
      </c>
      <c r="AP239">
        <f>VLOOKUP($B239,'MEDIUM VARIANT'!$C$18:$AE$290,8,FALSE)</f>
        <v>1352.36</v>
      </c>
      <c r="AQ239">
        <f>VLOOKUP($B239,'MEDIUM VARIANT'!$C$18:$AE$290,9,FALSE)</f>
        <v>1381.4</v>
      </c>
      <c r="AR239">
        <f>VLOOKUP($B239,'MEDIUM VARIANT'!$C$18:$AE$290,10,FALSE)</f>
        <v>1411.1859999999999</v>
      </c>
      <c r="AS239">
        <f>VLOOKUP($B239,'MEDIUM VARIANT'!$C$18:$AE$290,11,FALSE)</f>
        <v>1441.606</v>
      </c>
      <c r="AT239">
        <f>VLOOKUP($B239,'MEDIUM VARIANT'!$C$18:$AE$290,12,FALSE)</f>
        <v>1472.627</v>
      </c>
      <c r="AU239">
        <f>VLOOKUP($B239,'MEDIUM VARIANT'!$C$18:$AE$290,13,FALSE)</f>
        <v>1504.2180000000001</v>
      </c>
      <c r="AV239">
        <f>VLOOKUP($B239,'MEDIUM VARIANT'!$C$18:$AE$290,14,FALSE)</f>
        <v>1536.3409999999999</v>
      </c>
      <c r="AW239">
        <f>VLOOKUP($B239,'MEDIUM VARIANT'!$C$18:$AE$290,15,FALSE)</f>
        <v>1568.99</v>
      </c>
      <c r="AX239">
        <f>VLOOKUP($B239,'MEDIUM VARIANT'!$C$18:$AE$290,16,FALSE)</f>
        <v>1602.1379999999999</v>
      </c>
      <c r="AY239">
        <f>VLOOKUP($B239,'MEDIUM VARIANT'!$C$18:$AE$290,17,FALSE)</f>
        <v>1635.7429999999999</v>
      </c>
      <c r="AZ239">
        <f>VLOOKUP($B239,'MEDIUM VARIANT'!$C$18:$AE$290,18,FALSE)</f>
        <v>1669.749</v>
      </c>
      <c r="BA239">
        <f>VLOOKUP($B239,'MEDIUM VARIANT'!$C$18:$AE$290,19,FALSE)</f>
        <v>1704.105</v>
      </c>
      <c r="BB239">
        <f>VLOOKUP($B239,'MEDIUM VARIANT'!$C$18:$AE$290,20,FALSE)</f>
        <v>1738.771</v>
      </c>
      <c r="BC239">
        <f>VLOOKUP($B239,'MEDIUM VARIANT'!$C$18:$AE$290,21,FALSE)</f>
        <v>1773.7370000000001</v>
      </c>
      <c r="BD239">
        <f>VLOOKUP($B239,'MEDIUM VARIANT'!$C$18:$AE$290,22,FALSE)</f>
        <v>1808.9449999999999</v>
      </c>
      <c r="BE239">
        <f>VLOOKUP($B239,'MEDIUM VARIANT'!$C$18:$AE$290,23,FALSE)</f>
        <v>1844.357</v>
      </c>
      <c r="BF239">
        <f>VLOOKUP($B239,'MEDIUM VARIANT'!$C$18:$AE$290,24,FALSE)</f>
        <v>1879.943</v>
      </c>
      <c r="BG239">
        <f>VLOOKUP($B239,'MEDIUM VARIANT'!$C$18:$AE$290,25,FALSE)</f>
        <v>1915.6659999999999</v>
      </c>
      <c r="BH239">
        <f>VLOOKUP($B239,'MEDIUM VARIANT'!$C$18:$AE$290,26,FALSE)</f>
        <v>1951.5029999999999</v>
      </c>
      <c r="BI239">
        <f>VLOOKUP($B239,'MEDIUM VARIANT'!$C$18:$AE$290,27,FALSE)</f>
        <v>1987.4380000000001</v>
      </c>
      <c r="BJ239">
        <f>VLOOKUP($B239,'MEDIUM VARIANT'!$C$18:$AE$290,28,FALSE)</f>
        <v>2023.461</v>
      </c>
      <c r="BK239">
        <f>VLOOKUP($B239,'MEDIUM VARIANT'!$C$18:$AE$290,29,FALSE)</f>
        <v>2059.5509999999999</v>
      </c>
      <c r="BL239">
        <f>VLOOKUP($B239,'MEDIUM VARIANT'!$C$18:$AE$290,29,FALSE)</f>
        <v>2059.5509999999999</v>
      </c>
      <c r="BM239">
        <f>VLOOKUP($B239,'MEDIUM VARIANT'!$C$18:$AE$290,29,FALSE)</f>
        <v>2059.5509999999999</v>
      </c>
      <c r="BN239">
        <f>VLOOKUP($B239,'MEDIUM VARIANT'!$C$18:$AE$290,29,FALSE)</f>
        <v>2059.5509999999999</v>
      </c>
      <c r="BO239">
        <f>VLOOKUP($B239,'MEDIUM VARIANT'!$C$18:$AE$290,29,FALSE)</f>
        <v>2059.5509999999999</v>
      </c>
      <c r="BP239">
        <f>VLOOKUP($B239,'MEDIUM VARIANT'!$C$18:$AE$290,29,FALSE)</f>
        <v>2059.5509999999999</v>
      </c>
      <c r="BQ239">
        <f>VLOOKUP($B239,'MEDIUM VARIANT'!$C$18:$AE$290,29,FALSE)</f>
        <v>2059.5509999999999</v>
      </c>
      <c r="BR239">
        <f>VLOOKUP($B239,'MEDIUM VARIANT'!$C$18:$AE$290,29,FALSE)</f>
        <v>2059.5509999999999</v>
      </c>
      <c r="BS239">
        <f>VLOOKUP($B239,'MEDIUM VARIANT'!$C$18:$AE$290,29,FALSE)</f>
        <v>2059.5509999999999</v>
      </c>
      <c r="BT239">
        <f>VLOOKUP($B239,'MEDIUM VARIANT'!$C$18:$AE$290,29,FALSE)</f>
        <v>2059.5509999999999</v>
      </c>
      <c r="BU239">
        <f>VLOOKUP($B239,'MEDIUM VARIANT'!$C$18:$AE$290,29,FALSE)</f>
        <v>2059.5509999999999</v>
      </c>
    </row>
    <row r="240" spans="1:73" ht="11.4" x14ac:dyDescent="0.2">
      <c r="A240" t="str">
        <f>VLOOKUP(B240,Codes_ISO!A$2:C$270,3,FALSE)</f>
        <v>TG</v>
      </c>
      <c r="B240" s="3" t="s">
        <v>139</v>
      </c>
      <c r="C240" s="22">
        <f>VLOOKUP($B240,ESTIMATES!$C$18:$BS$290,34,FALSE)</f>
        <v>2720.8389999999999</v>
      </c>
      <c r="D240" s="22">
        <f>VLOOKUP($B240,ESTIMATES!$C$18:$BS$290,35,FALSE)</f>
        <v>2812.0390000000002</v>
      </c>
      <c r="E240" s="22">
        <f>VLOOKUP($B240,ESTIMATES!$C$18:$BS$290,36,FALSE)</f>
        <v>2915.0659999999998</v>
      </c>
      <c r="F240" s="22">
        <f>VLOOKUP($B240,ESTIMATES!$C$18:$BS$290,37,FALSE)</f>
        <v>3026.2379999999998</v>
      </c>
      <c r="G240" s="22">
        <f>VLOOKUP($B240,ESTIMATES!$C$18:$BS$290,38,FALSE)</f>
        <v>3140.2370000000001</v>
      </c>
      <c r="H240" s="22">
        <f>VLOOKUP($B240,ESTIMATES!$C$18:$BS$290,39,FALSE)</f>
        <v>3252.9940000000001</v>
      </c>
      <c r="I240" s="22">
        <f>VLOOKUP($B240,ESTIMATES!$C$18:$BS$290,40,FALSE)</f>
        <v>3364.02</v>
      </c>
      <c r="J240" s="22">
        <f>VLOOKUP($B240,ESTIMATES!$C$18:$BS$290,41,FALSE)</f>
        <v>3474.08</v>
      </c>
      <c r="K240" s="22">
        <f>VLOOKUP($B240,ESTIMATES!$C$18:$BS$290,42,FALSE)</f>
        <v>3581.9279999999999</v>
      </c>
      <c r="L240" s="22">
        <f>VLOOKUP($B240,ESTIMATES!$C$18:$BS$290,43,FALSE)</f>
        <v>3686.373</v>
      </c>
      <c r="M240" s="22">
        <f>VLOOKUP($B240,ESTIMATES!$C$18:$BS$290,44,FALSE)</f>
        <v>3786.94</v>
      </c>
      <c r="N240" s="22">
        <f>VLOOKUP($B240,ESTIMATES!$C$18:$BS$290,45,FALSE)</f>
        <v>3882.2710000000002</v>
      </c>
      <c r="O240" s="22">
        <f>VLOOKUP($B240,ESTIMATES!$C$18:$BS$290,46,FALSE)</f>
        <v>3973.3270000000002</v>
      </c>
      <c r="P240" s="22">
        <f>VLOOKUP($B240,ESTIMATES!$C$18:$BS$290,47,FALSE)</f>
        <v>4064.9259999999999</v>
      </c>
      <c r="Q240" s="22">
        <f>VLOOKUP($B240,ESTIMATES!$C$18:$BS$290,48,FALSE)</f>
        <v>4163.6419999999998</v>
      </c>
      <c r="R240" s="22">
        <f>VLOOKUP($B240,ESTIMATES!$C$18:$BS$290,49,FALSE)</f>
        <v>4274.0240000000003</v>
      </c>
      <c r="S240" s="22">
        <f>VLOOKUP($B240,ESTIMATES!$C$18:$BS$290,50,FALSE)</f>
        <v>4398.2380000000003</v>
      </c>
      <c r="T240" s="22">
        <f>VLOOKUP($B240,ESTIMATES!$C$18:$BS$290,51,FALSE)</f>
        <v>4534.5510000000004</v>
      </c>
      <c r="U240" s="22">
        <f>VLOOKUP($B240,ESTIMATES!$C$18:$BS$290,52,FALSE)</f>
        <v>4679.0230000000001</v>
      </c>
      <c r="V240" s="22">
        <f>VLOOKUP($B240,ESTIMATES!$C$18:$BS$290,53,FALSE)</f>
        <v>4825.7039999999997</v>
      </c>
      <c r="W240" s="22">
        <f>VLOOKUP($B240,ESTIMATES!$C$18:$BS$290,54,FALSE)</f>
        <v>4970.3670000000002</v>
      </c>
      <c r="X240" s="22">
        <f>VLOOKUP($B240,ESTIMATES!$C$18:$BS$290,55,FALSE)</f>
        <v>5111.7700000000004</v>
      </c>
      <c r="Y240" s="22">
        <f>VLOOKUP($B240,ESTIMATES!$C$18:$BS$290,56,FALSE)</f>
        <v>5251.4719999999998</v>
      </c>
      <c r="Z240" s="22">
        <f>VLOOKUP($B240,ESTIMATES!$C$18:$BS$290,57,FALSE)</f>
        <v>5391.4009999999998</v>
      </c>
      <c r="AA240" s="22">
        <f>VLOOKUP($B240,ESTIMATES!$C$18:$BS$290,58,FALSE)</f>
        <v>5534.598</v>
      </c>
      <c r="AB240" s="22">
        <f>VLOOKUP($B240,ESTIMATES!$C$18:$BS$290,59,FALSE)</f>
        <v>5683.268</v>
      </c>
      <c r="AC240" s="22">
        <f>VLOOKUP($B240,ESTIMATES!$C$18:$BS$290,60,FALSE)</f>
        <v>5837.7920000000004</v>
      </c>
      <c r="AD240" s="22">
        <f>VLOOKUP($B240,ESTIMATES!$C$18:$BS$290,61,FALSE)</f>
        <v>5997.3850000000002</v>
      </c>
      <c r="AE240" s="22">
        <f>VLOOKUP($B240,ESTIMATES!$C$18:$BS$290,62,FALSE)</f>
        <v>6161.7960000000003</v>
      </c>
      <c r="AF240" s="22">
        <f>VLOOKUP($B240,ESTIMATES!$C$18:$BS$290,63,FALSE)</f>
        <v>6330.4719999999998</v>
      </c>
      <c r="AG240" s="22">
        <f>VLOOKUP($B240,ESTIMATES!$C$18:$BS$290,64,FALSE)</f>
        <v>6502.9520000000002</v>
      </c>
      <c r="AH240" s="22">
        <f>VLOOKUP($B240,ESTIMATES!$C$18:$BS$290,65,FALSE)</f>
        <v>6679.2820000000002</v>
      </c>
      <c r="AI240" s="22">
        <f>VLOOKUP($B240,ESTIMATES!$C$18:$BS$290,66,FALSE)</f>
        <v>6859.482</v>
      </c>
      <c r="AJ240" s="22">
        <f>VLOOKUP($B240,ESTIMATES!$C$18:$BS$290,67,FALSE)</f>
        <v>7042.9480000000003</v>
      </c>
      <c r="AK240" s="22">
        <f>VLOOKUP($B240,ESTIMATES!$C$18:$BS$290,68,FALSE)</f>
        <v>7228.915</v>
      </c>
      <c r="AL240" s="22">
        <f>VLOOKUP($B240,ESTIMATES!$C$18:$BS$290,69,FALSE)</f>
        <v>7416.8019999999997</v>
      </c>
      <c r="AM240">
        <f>VLOOKUP($B240,'MEDIUM VARIANT'!$C$18:$AE$290,5,FALSE)</f>
        <v>7606.3739999999998</v>
      </c>
      <c r="AN240">
        <f>VLOOKUP($B240,'MEDIUM VARIANT'!$C$18:$AE$290,6,FALSE)</f>
        <v>7797.6940000000004</v>
      </c>
      <c r="AO240">
        <f>VLOOKUP($B240,'MEDIUM VARIANT'!$C$18:$AE$290,7,FALSE)</f>
        <v>7990.9260000000004</v>
      </c>
      <c r="AP240">
        <f>VLOOKUP($B240,'MEDIUM VARIANT'!$C$18:$AE$290,8,FALSE)</f>
        <v>8186.384</v>
      </c>
      <c r="AQ240">
        <f>VLOOKUP($B240,'MEDIUM VARIANT'!$C$18:$AE$290,9,FALSE)</f>
        <v>8384.2909999999993</v>
      </c>
      <c r="AR240">
        <f>VLOOKUP($B240,'MEDIUM VARIANT'!$C$18:$AE$290,10,FALSE)</f>
        <v>8584.6270000000004</v>
      </c>
      <c r="AS240">
        <f>VLOOKUP($B240,'MEDIUM VARIANT'!$C$18:$AE$290,11,FALSE)</f>
        <v>8787.3340000000007</v>
      </c>
      <c r="AT240">
        <f>VLOOKUP($B240,'MEDIUM VARIANT'!$C$18:$AE$290,12,FALSE)</f>
        <v>8992.5750000000007</v>
      </c>
      <c r="AU240">
        <f>VLOOKUP($B240,'MEDIUM VARIANT'!$C$18:$AE$290,13,FALSE)</f>
        <v>9200.5310000000009</v>
      </c>
      <c r="AV240">
        <f>VLOOKUP($B240,'MEDIUM VARIANT'!$C$18:$AE$290,14,FALSE)</f>
        <v>9411.3559999999998</v>
      </c>
      <c r="AW240">
        <f>VLOOKUP($B240,'MEDIUM VARIANT'!$C$18:$AE$290,15,FALSE)</f>
        <v>9625.0679999999993</v>
      </c>
      <c r="AX240">
        <f>VLOOKUP($B240,'MEDIUM VARIANT'!$C$18:$AE$290,16,FALSE)</f>
        <v>9841.6039999999994</v>
      </c>
      <c r="AY240">
        <f>VLOOKUP($B240,'MEDIUM VARIANT'!$C$18:$AE$290,17,FALSE)</f>
        <v>10060.882</v>
      </c>
      <c r="AZ240">
        <f>VLOOKUP($B240,'MEDIUM VARIANT'!$C$18:$AE$290,18,FALSE)</f>
        <v>10282.798000000001</v>
      </c>
      <c r="BA240">
        <f>VLOOKUP($B240,'MEDIUM VARIANT'!$C$18:$AE$290,19,FALSE)</f>
        <v>10507.241</v>
      </c>
      <c r="BB240">
        <f>VLOOKUP($B240,'MEDIUM VARIANT'!$C$18:$AE$290,20,FALSE)</f>
        <v>10734.128000000001</v>
      </c>
      <c r="BC240">
        <f>VLOOKUP($B240,'MEDIUM VARIANT'!$C$18:$AE$290,21,FALSE)</f>
        <v>10963.365</v>
      </c>
      <c r="BD240">
        <f>VLOOKUP($B240,'MEDIUM VARIANT'!$C$18:$AE$290,22,FALSE)</f>
        <v>11194.772999999999</v>
      </c>
      <c r="BE240">
        <f>VLOOKUP($B240,'MEDIUM VARIANT'!$C$18:$AE$290,23,FALSE)</f>
        <v>11428.165000000001</v>
      </c>
      <c r="BF240">
        <f>VLOOKUP($B240,'MEDIUM VARIANT'!$C$18:$AE$290,24,FALSE)</f>
        <v>11663.343000000001</v>
      </c>
      <c r="BG240">
        <f>VLOOKUP($B240,'MEDIUM VARIANT'!$C$18:$AE$290,25,FALSE)</f>
        <v>11900.152</v>
      </c>
      <c r="BH240">
        <f>VLOOKUP($B240,'MEDIUM VARIANT'!$C$18:$AE$290,26,FALSE)</f>
        <v>12138.472</v>
      </c>
      <c r="BI240">
        <f>VLOOKUP($B240,'MEDIUM VARIANT'!$C$18:$AE$290,27,FALSE)</f>
        <v>12378.124</v>
      </c>
      <c r="BJ240">
        <f>VLOOKUP($B240,'MEDIUM VARIANT'!$C$18:$AE$290,28,FALSE)</f>
        <v>12618.921</v>
      </c>
      <c r="BK240">
        <f>VLOOKUP($B240,'MEDIUM VARIANT'!$C$18:$AE$290,29,FALSE)</f>
        <v>12860.688</v>
      </c>
      <c r="BL240">
        <f>VLOOKUP($B240,'MEDIUM VARIANT'!$C$18:$AE$290,29,FALSE)</f>
        <v>12860.688</v>
      </c>
      <c r="BM240">
        <f>VLOOKUP($B240,'MEDIUM VARIANT'!$C$18:$AE$290,29,FALSE)</f>
        <v>12860.688</v>
      </c>
      <c r="BN240">
        <f>VLOOKUP($B240,'MEDIUM VARIANT'!$C$18:$AE$290,29,FALSE)</f>
        <v>12860.688</v>
      </c>
      <c r="BO240">
        <f>VLOOKUP($B240,'MEDIUM VARIANT'!$C$18:$AE$290,29,FALSE)</f>
        <v>12860.688</v>
      </c>
      <c r="BP240">
        <f>VLOOKUP($B240,'MEDIUM VARIANT'!$C$18:$AE$290,29,FALSE)</f>
        <v>12860.688</v>
      </c>
      <c r="BQ240">
        <f>VLOOKUP($B240,'MEDIUM VARIANT'!$C$18:$AE$290,29,FALSE)</f>
        <v>12860.688</v>
      </c>
      <c r="BR240">
        <f>VLOOKUP($B240,'MEDIUM VARIANT'!$C$18:$AE$290,29,FALSE)</f>
        <v>12860.688</v>
      </c>
      <c r="BS240">
        <f>VLOOKUP($B240,'MEDIUM VARIANT'!$C$18:$AE$290,29,FALSE)</f>
        <v>12860.688</v>
      </c>
      <c r="BT240">
        <f>VLOOKUP($B240,'MEDIUM VARIANT'!$C$18:$AE$290,29,FALSE)</f>
        <v>12860.688</v>
      </c>
      <c r="BU240">
        <f>VLOOKUP($B240,'MEDIUM VARIANT'!$C$18:$AE$290,29,FALSE)</f>
        <v>12860.688</v>
      </c>
    </row>
    <row r="241" spans="1:73" ht="11.4" hidden="1" x14ac:dyDescent="0.2">
      <c r="A241" t="str">
        <f>VLOOKUP(B241,Codes_ISO!A$2:C$270,3,FALSE)</f>
        <v/>
      </c>
      <c r="B241" s="3" t="s">
        <v>328</v>
      </c>
      <c r="C241" s="22">
        <f>VLOOKUP($B241,ESTIMATES!$C$18:$BS$290,34,FALSE)</f>
        <v>1.5529999999999999</v>
      </c>
      <c r="D241" s="22">
        <f>VLOOKUP($B241,ESTIMATES!$C$18:$BS$290,35,FALSE)</f>
        <v>1.5760000000000001</v>
      </c>
      <c r="E241" s="22">
        <f>VLOOKUP($B241,ESTIMATES!$C$18:$BS$290,36,FALSE)</f>
        <v>1.62</v>
      </c>
      <c r="F241" s="22">
        <f>VLOOKUP($B241,ESTIMATES!$C$18:$BS$290,37,FALSE)</f>
        <v>1.657</v>
      </c>
      <c r="G241" s="22">
        <f>VLOOKUP($B241,ESTIMATES!$C$18:$BS$290,38,FALSE)</f>
        <v>1.6970000000000001</v>
      </c>
      <c r="H241" s="22">
        <f>VLOOKUP($B241,ESTIMATES!$C$18:$BS$290,39,FALSE)</f>
        <v>1.7090000000000001</v>
      </c>
      <c r="I241" s="22">
        <f>VLOOKUP($B241,ESTIMATES!$C$18:$BS$290,40,FALSE)</f>
        <v>1.7030000000000001</v>
      </c>
      <c r="J241" s="22">
        <f>VLOOKUP($B241,ESTIMATES!$C$18:$BS$290,41,FALSE)</f>
        <v>1.6970000000000001</v>
      </c>
      <c r="K241" s="22">
        <f>VLOOKUP($B241,ESTIMATES!$C$18:$BS$290,42,FALSE)</f>
        <v>1.665</v>
      </c>
      <c r="L241" s="22">
        <f>VLOOKUP($B241,ESTIMATES!$C$18:$BS$290,43,FALSE)</f>
        <v>1.6339999999999999</v>
      </c>
      <c r="M241" s="22">
        <f>VLOOKUP($B241,ESTIMATES!$C$18:$BS$290,44,FALSE)</f>
        <v>1.6080000000000001</v>
      </c>
      <c r="N241" s="22">
        <f>VLOOKUP($B241,ESTIMATES!$C$18:$BS$290,45,FALSE)</f>
        <v>1.5780000000000001</v>
      </c>
      <c r="O241" s="22">
        <f>VLOOKUP($B241,ESTIMATES!$C$18:$BS$290,46,FALSE)</f>
        <v>1.5580000000000001</v>
      </c>
      <c r="P241" s="22">
        <f>VLOOKUP($B241,ESTIMATES!$C$18:$BS$290,47,FALSE)</f>
        <v>1.5349999999999999</v>
      </c>
      <c r="Q241" s="22">
        <f>VLOOKUP($B241,ESTIMATES!$C$18:$BS$290,48,FALSE)</f>
        <v>1.5289999999999999</v>
      </c>
      <c r="R241" s="22">
        <f>VLOOKUP($B241,ESTIMATES!$C$18:$BS$290,49,FALSE)</f>
        <v>1.5169999999999999</v>
      </c>
      <c r="S241" s="22">
        <f>VLOOKUP($B241,ESTIMATES!$C$18:$BS$290,50,FALSE)</f>
        <v>1.5289999999999999</v>
      </c>
      <c r="T241" s="22">
        <f>VLOOKUP($B241,ESTIMATES!$C$18:$BS$290,51,FALSE)</f>
        <v>1.5469999999999999</v>
      </c>
      <c r="U241" s="22">
        <f>VLOOKUP($B241,ESTIMATES!$C$18:$BS$290,52,FALSE)</f>
        <v>1.575</v>
      </c>
      <c r="V241" s="22">
        <f>VLOOKUP($B241,ESTIMATES!$C$18:$BS$290,53,FALSE)</f>
        <v>1.5740000000000001</v>
      </c>
      <c r="W241" s="22">
        <f>VLOOKUP($B241,ESTIMATES!$C$18:$BS$290,54,FALSE)</f>
        <v>1.554</v>
      </c>
      <c r="X241" s="22">
        <f>VLOOKUP($B241,ESTIMATES!$C$18:$BS$290,55,FALSE)</f>
        <v>1.5029999999999999</v>
      </c>
      <c r="Y241" s="22">
        <f>VLOOKUP($B241,ESTIMATES!$C$18:$BS$290,56,FALSE)</f>
        <v>1.4350000000000001</v>
      </c>
      <c r="Z241" s="22">
        <f>VLOOKUP($B241,ESTIMATES!$C$18:$BS$290,57,FALSE)</f>
        <v>1.351</v>
      </c>
      <c r="AA241" s="22">
        <f>VLOOKUP($B241,ESTIMATES!$C$18:$BS$290,58,FALSE)</f>
        <v>1.2729999999999999</v>
      </c>
      <c r="AB241" s="22">
        <f>VLOOKUP($B241,ESTIMATES!$C$18:$BS$290,59,FALSE)</f>
        <v>1.208</v>
      </c>
      <c r="AC241" s="22">
        <f>VLOOKUP($B241,ESTIMATES!$C$18:$BS$290,60,FALSE)</f>
        <v>1.167</v>
      </c>
      <c r="AD241" s="22">
        <f>VLOOKUP($B241,ESTIMATES!$C$18:$BS$290,61,FALSE)</f>
        <v>1.141</v>
      </c>
      <c r="AE241" s="22">
        <f>VLOOKUP($B241,ESTIMATES!$C$18:$BS$290,62,FALSE)</f>
        <v>1.1259999999999999</v>
      </c>
      <c r="AF241" s="22">
        <f>VLOOKUP($B241,ESTIMATES!$C$18:$BS$290,63,FALSE)</f>
        <v>1.1259999999999999</v>
      </c>
      <c r="AG241" s="22">
        <f>VLOOKUP($B241,ESTIMATES!$C$18:$BS$290,64,FALSE)</f>
        <v>1.1399999999999999</v>
      </c>
      <c r="AH241" s="22">
        <f>VLOOKUP($B241,ESTIMATES!$C$18:$BS$290,65,FALSE)</f>
        <v>1.151</v>
      </c>
      <c r="AI241" s="22">
        <f>VLOOKUP($B241,ESTIMATES!$C$18:$BS$290,66,FALSE)</f>
        <v>1.167</v>
      </c>
      <c r="AJ241" s="22">
        <f>VLOOKUP($B241,ESTIMATES!$C$18:$BS$290,67,FALSE)</f>
        <v>1.1870000000000001</v>
      </c>
      <c r="AK241" s="22">
        <f>VLOOKUP($B241,ESTIMATES!$C$18:$BS$290,68,FALSE)</f>
        <v>1.2190000000000001</v>
      </c>
      <c r="AL241" s="22">
        <f>VLOOKUP($B241,ESTIMATES!$C$18:$BS$290,69,FALSE)</f>
        <v>1.252</v>
      </c>
      <c r="AM241">
        <f>VLOOKUP($B241,'MEDIUM VARIANT'!$C$18:$AE$290,5,FALSE)</f>
        <v>1.282</v>
      </c>
      <c r="AN241">
        <f>VLOOKUP($B241,'MEDIUM VARIANT'!$C$18:$AE$290,6,FALSE)</f>
        <v>1.3</v>
      </c>
      <c r="AO241">
        <f>VLOOKUP($B241,'MEDIUM VARIANT'!$C$18:$AE$290,7,FALSE)</f>
        <v>1.319</v>
      </c>
      <c r="AP241">
        <f>VLOOKUP($B241,'MEDIUM VARIANT'!$C$18:$AE$290,8,FALSE)</f>
        <v>1.34</v>
      </c>
      <c r="AQ241">
        <f>VLOOKUP($B241,'MEDIUM VARIANT'!$C$18:$AE$290,9,FALSE)</f>
        <v>1.357</v>
      </c>
      <c r="AR241">
        <f>VLOOKUP($B241,'MEDIUM VARIANT'!$C$18:$AE$290,10,FALSE)</f>
        <v>1.373</v>
      </c>
      <c r="AS241">
        <f>VLOOKUP($B241,'MEDIUM VARIANT'!$C$18:$AE$290,11,FALSE)</f>
        <v>1.377</v>
      </c>
      <c r="AT241">
        <f>VLOOKUP($B241,'MEDIUM VARIANT'!$C$18:$AE$290,12,FALSE)</f>
        <v>1.3839999999999999</v>
      </c>
      <c r="AU241">
        <f>VLOOKUP($B241,'MEDIUM VARIANT'!$C$18:$AE$290,13,FALSE)</f>
        <v>1.393</v>
      </c>
      <c r="AV241">
        <f>VLOOKUP($B241,'MEDIUM VARIANT'!$C$18:$AE$290,14,FALSE)</f>
        <v>1.4</v>
      </c>
      <c r="AW241">
        <f>VLOOKUP($B241,'MEDIUM VARIANT'!$C$18:$AE$290,15,FALSE)</f>
        <v>1.4119999999999999</v>
      </c>
      <c r="AX241">
        <f>VLOOKUP($B241,'MEDIUM VARIANT'!$C$18:$AE$290,16,FALSE)</f>
        <v>1.425</v>
      </c>
      <c r="AY241">
        <f>VLOOKUP($B241,'MEDIUM VARIANT'!$C$18:$AE$290,17,FALSE)</f>
        <v>1.4339999999999999</v>
      </c>
      <c r="AZ241">
        <f>VLOOKUP($B241,'MEDIUM VARIANT'!$C$18:$AE$290,18,FALSE)</f>
        <v>1.44</v>
      </c>
      <c r="BA241">
        <f>VLOOKUP($B241,'MEDIUM VARIANT'!$C$18:$AE$290,19,FALSE)</f>
        <v>1.444</v>
      </c>
      <c r="BB241">
        <f>VLOOKUP($B241,'MEDIUM VARIANT'!$C$18:$AE$290,20,FALSE)</f>
        <v>1.458</v>
      </c>
      <c r="BC241">
        <f>VLOOKUP($B241,'MEDIUM VARIANT'!$C$18:$AE$290,21,FALSE)</f>
        <v>1.4630000000000001</v>
      </c>
      <c r="BD241">
        <f>VLOOKUP($B241,'MEDIUM VARIANT'!$C$18:$AE$290,22,FALSE)</f>
        <v>1.468</v>
      </c>
      <c r="BE241">
        <f>VLOOKUP($B241,'MEDIUM VARIANT'!$C$18:$AE$290,23,FALSE)</f>
        <v>1.47</v>
      </c>
      <c r="BF241">
        <f>VLOOKUP($B241,'MEDIUM VARIANT'!$C$18:$AE$290,24,FALSE)</f>
        <v>1.476</v>
      </c>
      <c r="BG241">
        <f>VLOOKUP($B241,'MEDIUM VARIANT'!$C$18:$AE$290,25,FALSE)</f>
        <v>1.482</v>
      </c>
      <c r="BH241">
        <f>VLOOKUP($B241,'MEDIUM VARIANT'!$C$18:$AE$290,26,FALSE)</f>
        <v>1.484</v>
      </c>
      <c r="BI241">
        <f>VLOOKUP($B241,'MEDIUM VARIANT'!$C$18:$AE$290,27,FALSE)</f>
        <v>1.4950000000000001</v>
      </c>
      <c r="BJ241">
        <f>VLOOKUP($B241,'MEDIUM VARIANT'!$C$18:$AE$290,28,FALSE)</f>
        <v>1.5</v>
      </c>
      <c r="BK241">
        <f>VLOOKUP($B241,'MEDIUM VARIANT'!$C$18:$AE$290,29,FALSE)</f>
        <v>1.502</v>
      </c>
      <c r="BL241">
        <f>VLOOKUP($B241,'MEDIUM VARIANT'!$C$18:$AE$290,29,FALSE)</f>
        <v>1.502</v>
      </c>
      <c r="BM241">
        <f>VLOOKUP($B241,'MEDIUM VARIANT'!$C$18:$AE$290,29,FALSE)</f>
        <v>1.502</v>
      </c>
      <c r="BN241">
        <f>VLOOKUP($B241,'MEDIUM VARIANT'!$C$18:$AE$290,29,FALSE)</f>
        <v>1.502</v>
      </c>
      <c r="BO241">
        <f>VLOOKUP($B241,'MEDIUM VARIANT'!$C$18:$AE$290,29,FALSE)</f>
        <v>1.502</v>
      </c>
      <c r="BP241">
        <f>VLOOKUP($B241,'MEDIUM VARIANT'!$C$18:$AE$290,29,FALSE)</f>
        <v>1.502</v>
      </c>
      <c r="BQ241">
        <f>VLOOKUP($B241,'MEDIUM VARIANT'!$C$18:$AE$290,29,FALSE)</f>
        <v>1.502</v>
      </c>
      <c r="BR241">
        <f>VLOOKUP($B241,'MEDIUM VARIANT'!$C$18:$AE$290,29,FALSE)</f>
        <v>1.502</v>
      </c>
      <c r="BS241">
        <f>VLOOKUP($B241,'MEDIUM VARIANT'!$C$18:$AE$290,29,FALSE)</f>
        <v>1.502</v>
      </c>
      <c r="BT241">
        <f>VLOOKUP($B241,'MEDIUM VARIANT'!$C$18:$AE$290,29,FALSE)</f>
        <v>1.502</v>
      </c>
      <c r="BU241">
        <f>VLOOKUP($B241,'MEDIUM VARIANT'!$C$18:$AE$290,29,FALSE)</f>
        <v>1.502</v>
      </c>
    </row>
    <row r="242" spans="1:73" ht="11.4" x14ac:dyDescent="0.2">
      <c r="A242" t="str">
        <f>VLOOKUP(B242,Codes_ISO!A$2:C$270,3,FALSE)</f>
        <v>TO</v>
      </c>
      <c r="B242" s="3" t="s">
        <v>329</v>
      </c>
      <c r="C242" s="22">
        <f>VLOOKUP($B242,ESTIMATES!$C$18:$BS$290,34,FALSE)</f>
        <v>93.007000000000005</v>
      </c>
      <c r="D242" s="22">
        <f>VLOOKUP($B242,ESTIMATES!$C$18:$BS$290,35,FALSE)</f>
        <v>93.453000000000003</v>
      </c>
      <c r="E242" s="22">
        <f>VLOOKUP($B242,ESTIMATES!$C$18:$BS$290,36,FALSE)</f>
        <v>93.680999999999997</v>
      </c>
      <c r="F242" s="22">
        <f>VLOOKUP($B242,ESTIMATES!$C$18:$BS$290,37,FALSE)</f>
        <v>93.774000000000001</v>
      </c>
      <c r="G242" s="22">
        <f>VLOOKUP($B242,ESTIMATES!$C$18:$BS$290,38,FALSE)</f>
        <v>93.841999999999999</v>
      </c>
      <c r="H242" s="22">
        <f>VLOOKUP($B242,ESTIMATES!$C$18:$BS$290,39,FALSE)</f>
        <v>93.953000000000003</v>
      </c>
      <c r="I242" s="22">
        <f>VLOOKUP($B242,ESTIMATES!$C$18:$BS$290,40,FALSE)</f>
        <v>94.144999999999996</v>
      </c>
      <c r="J242" s="22">
        <f>VLOOKUP($B242,ESTIMATES!$C$18:$BS$290,41,FALSE)</f>
        <v>94.384</v>
      </c>
      <c r="K242" s="22">
        <f>VLOOKUP($B242,ESTIMATES!$C$18:$BS$290,42,FALSE)</f>
        <v>94.667000000000002</v>
      </c>
      <c r="L242" s="22">
        <f>VLOOKUP($B242,ESTIMATES!$C$18:$BS$290,43,FALSE)</f>
        <v>94.929000000000002</v>
      </c>
      <c r="M242" s="22">
        <f>VLOOKUP($B242,ESTIMATES!$C$18:$BS$290,44,FALSE)</f>
        <v>95.153000000000006</v>
      </c>
      <c r="N242" s="22">
        <f>VLOOKUP($B242,ESTIMATES!$C$18:$BS$290,45,FALSE)</f>
        <v>95.332999999999998</v>
      </c>
      <c r="O242" s="22">
        <f>VLOOKUP($B242,ESTIMATES!$C$18:$BS$290,46,FALSE)</f>
        <v>95.495999999999995</v>
      </c>
      <c r="P242" s="22">
        <f>VLOOKUP($B242,ESTIMATES!$C$18:$BS$290,47,FALSE)</f>
        <v>95.644000000000005</v>
      </c>
      <c r="Q242" s="22">
        <f>VLOOKUP($B242,ESTIMATES!$C$18:$BS$290,48,FALSE)</f>
        <v>95.832999999999998</v>
      </c>
      <c r="R242" s="22">
        <f>VLOOKUP($B242,ESTIMATES!$C$18:$BS$290,49,FALSE)</f>
        <v>96.075999999999993</v>
      </c>
      <c r="S242" s="22">
        <f>VLOOKUP($B242,ESTIMATES!$C$18:$BS$290,50,FALSE)</f>
        <v>96.369</v>
      </c>
      <c r="T242" s="22">
        <f>VLOOKUP($B242,ESTIMATES!$C$18:$BS$290,51,FALSE)</f>
        <v>96.724999999999994</v>
      </c>
      <c r="U242" s="22">
        <f>VLOOKUP($B242,ESTIMATES!$C$18:$BS$290,52,FALSE)</f>
        <v>97.135000000000005</v>
      </c>
      <c r="V242" s="22">
        <f>VLOOKUP($B242,ESTIMATES!$C$18:$BS$290,53,FALSE)</f>
        <v>97.590999999999994</v>
      </c>
      <c r="W242" s="22">
        <f>VLOOKUP($B242,ESTIMATES!$C$18:$BS$290,54,FALSE)</f>
        <v>98.081999999999994</v>
      </c>
      <c r="X242" s="22">
        <f>VLOOKUP($B242,ESTIMATES!$C$18:$BS$290,55,FALSE)</f>
        <v>98.611000000000004</v>
      </c>
      <c r="Y242" s="22">
        <f>VLOOKUP($B242,ESTIMATES!$C$18:$BS$290,56,FALSE)</f>
        <v>99.183999999999997</v>
      </c>
      <c r="Z242" s="22">
        <f>VLOOKUP($B242,ESTIMATES!$C$18:$BS$290,57,FALSE)</f>
        <v>99.789000000000001</v>
      </c>
      <c r="AA242" s="22">
        <f>VLOOKUP($B242,ESTIMATES!$C$18:$BS$290,58,FALSE)</f>
        <v>100.40600000000001</v>
      </c>
      <c r="AB242" s="22">
        <f>VLOOKUP($B242,ESTIMATES!$C$18:$BS$290,59,FALSE)</f>
        <v>101.041</v>
      </c>
      <c r="AC242" s="22">
        <f>VLOOKUP($B242,ESTIMATES!$C$18:$BS$290,60,FALSE)</f>
        <v>101.68899999999999</v>
      </c>
      <c r="AD242" s="22">
        <f>VLOOKUP($B242,ESTIMATES!$C$18:$BS$290,61,FALSE)</f>
        <v>102.357</v>
      </c>
      <c r="AE242" s="22">
        <f>VLOOKUP($B242,ESTIMATES!$C$18:$BS$290,62,FALSE)</f>
        <v>103.005</v>
      </c>
      <c r="AF242" s="22">
        <f>VLOOKUP($B242,ESTIMATES!$C$18:$BS$290,63,FALSE)</f>
        <v>103.604</v>
      </c>
      <c r="AG242" s="22">
        <f>VLOOKUP($B242,ESTIMATES!$C$18:$BS$290,64,FALSE)</f>
        <v>104.137</v>
      </c>
      <c r="AH242" s="22">
        <f>VLOOKUP($B242,ESTIMATES!$C$18:$BS$290,65,FALSE)</f>
        <v>104.577</v>
      </c>
      <c r="AI242" s="22">
        <f>VLOOKUP($B242,ESTIMATES!$C$18:$BS$290,66,FALSE)</f>
        <v>104.95099999999999</v>
      </c>
      <c r="AJ242" s="22">
        <f>VLOOKUP($B242,ESTIMATES!$C$18:$BS$290,67,FALSE)</f>
        <v>105.328</v>
      </c>
      <c r="AK242" s="22">
        <f>VLOOKUP($B242,ESTIMATES!$C$18:$BS$290,68,FALSE)</f>
        <v>105.782</v>
      </c>
      <c r="AL242" s="22">
        <f>VLOOKUP($B242,ESTIMATES!$C$18:$BS$290,69,FALSE)</f>
        <v>106.364</v>
      </c>
      <c r="AM242">
        <f>VLOOKUP($B242,'MEDIUM VARIANT'!$C$18:$AE$290,5,FALSE)</f>
        <v>107.122</v>
      </c>
      <c r="AN242">
        <f>VLOOKUP($B242,'MEDIUM VARIANT'!$C$18:$AE$290,6,FALSE)</f>
        <v>108.02</v>
      </c>
      <c r="AO242">
        <f>VLOOKUP($B242,'MEDIUM VARIANT'!$C$18:$AE$290,7,FALSE)</f>
        <v>109.008</v>
      </c>
      <c r="AP242">
        <f>VLOOKUP($B242,'MEDIUM VARIANT'!$C$18:$AE$290,8,FALSE)</f>
        <v>110.041</v>
      </c>
      <c r="AQ242">
        <f>VLOOKUP($B242,'MEDIUM VARIANT'!$C$18:$AE$290,9,FALSE)</f>
        <v>111.03700000000001</v>
      </c>
      <c r="AR242">
        <f>VLOOKUP($B242,'MEDIUM VARIANT'!$C$18:$AE$290,10,FALSE)</f>
        <v>111.99299999999999</v>
      </c>
      <c r="AS242">
        <f>VLOOKUP($B242,'MEDIUM VARIANT'!$C$18:$AE$290,11,FALSE)</f>
        <v>112.93300000000001</v>
      </c>
      <c r="AT242">
        <f>VLOOKUP($B242,'MEDIUM VARIANT'!$C$18:$AE$290,12,FALSE)</f>
        <v>113.867</v>
      </c>
      <c r="AU242">
        <f>VLOOKUP($B242,'MEDIUM VARIANT'!$C$18:$AE$290,13,FALSE)</f>
        <v>114.81</v>
      </c>
      <c r="AV242">
        <f>VLOOKUP($B242,'MEDIUM VARIANT'!$C$18:$AE$290,14,FALSE)</f>
        <v>115.79300000000001</v>
      </c>
      <c r="AW242">
        <f>VLOOKUP($B242,'MEDIUM VARIANT'!$C$18:$AE$290,15,FALSE)</f>
        <v>116.806</v>
      </c>
      <c r="AX242">
        <f>VLOOKUP($B242,'MEDIUM VARIANT'!$C$18:$AE$290,16,FALSE)</f>
        <v>117.83799999999999</v>
      </c>
      <c r="AY242">
        <f>VLOOKUP($B242,'MEDIUM VARIANT'!$C$18:$AE$290,17,FALSE)</f>
        <v>118.902</v>
      </c>
      <c r="AZ242">
        <f>VLOOKUP($B242,'MEDIUM VARIANT'!$C$18:$AE$290,18,FALSE)</f>
        <v>119.967</v>
      </c>
      <c r="BA242">
        <f>VLOOKUP($B242,'MEDIUM VARIANT'!$C$18:$AE$290,19,FALSE)</f>
        <v>121.05500000000001</v>
      </c>
      <c r="BB242">
        <f>VLOOKUP($B242,'MEDIUM VARIANT'!$C$18:$AE$290,20,FALSE)</f>
        <v>122.155</v>
      </c>
      <c r="BC242">
        <f>VLOOKUP($B242,'MEDIUM VARIANT'!$C$18:$AE$290,21,FALSE)</f>
        <v>123.261</v>
      </c>
      <c r="BD242">
        <f>VLOOKUP($B242,'MEDIUM VARIANT'!$C$18:$AE$290,22,FALSE)</f>
        <v>124.378</v>
      </c>
      <c r="BE242">
        <f>VLOOKUP($B242,'MEDIUM VARIANT'!$C$18:$AE$290,23,FALSE)</f>
        <v>125.489</v>
      </c>
      <c r="BF242">
        <f>VLOOKUP($B242,'MEDIUM VARIANT'!$C$18:$AE$290,24,FALSE)</f>
        <v>126.596</v>
      </c>
      <c r="BG242">
        <f>VLOOKUP($B242,'MEDIUM VARIANT'!$C$18:$AE$290,25,FALSE)</f>
        <v>127.696</v>
      </c>
      <c r="BH242">
        <f>VLOOKUP($B242,'MEDIUM VARIANT'!$C$18:$AE$290,26,FALSE)</f>
        <v>128.77799999999999</v>
      </c>
      <c r="BI242">
        <f>VLOOKUP($B242,'MEDIUM VARIANT'!$C$18:$AE$290,27,FALSE)</f>
        <v>129.84800000000001</v>
      </c>
      <c r="BJ242">
        <f>VLOOKUP($B242,'MEDIUM VARIANT'!$C$18:$AE$290,28,FALSE)</f>
        <v>130.88900000000001</v>
      </c>
      <c r="BK242">
        <f>VLOOKUP($B242,'MEDIUM VARIANT'!$C$18:$AE$290,29,FALSE)</f>
        <v>131.90600000000001</v>
      </c>
      <c r="BL242">
        <f>VLOOKUP($B242,'MEDIUM VARIANT'!$C$18:$AE$290,29,FALSE)</f>
        <v>131.90600000000001</v>
      </c>
      <c r="BM242">
        <f>VLOOKUP($B242,'MEDIUM VARIANT'!$C$18:$AE$290,29,FALSE)</f>
        <v>131.90600000000001</v>
      </c>
      <c r="BN242">
        <f>VLOOKUP($B242,'MEDIUM VARIANT'!$C$18:$AE$290,29,FALSE)</f>
        <v>131.90600000000001</v>
      </c>
      <c r="BO242">
        <f>VLOOKUP($B242,'MEDIUM VARIANT'!$C$18:$AE$290,29,FALSE)</f>
        <v>131.90600000000001</v>
      </c>
      <c r="BP242">
        <f>VLOOKUP($B242,'MEDIUM VARIANT'!$C$18:$AE$290,29,FALSE)</f>
        <v>131.90600000000001</v>
      </c>
      <c r="BQ242">
        <f>VLOOKUP($B242,'MEDIUM VARIANT'!$C$18:$AE$290,29,FALSE)</f>
        <v>131.90600000000001</v>
      </c>
      <c r="BR242">
        <f>VLOOKUP($B242,'MEDIUM VARIANT'!$C$18:$AE$290,29,FALSE)</f>
        <v>131.90600000000001</v>
      </c>
      <c r="BS242">
        <f>VLOOKUP($B242,'MEDIUM VARIANT'!$C$18:$AE$290,29,FALSE)</f>
        <v>131.90600000000001</v>
      </c>
      <c r="BT242">
        <f>VLOOKUP($B242,'MEDIUM VARIANT'!$C$18:$AE$290,29,FALSE)</f>
        <v>131.90600000000001</v>
      </c>
      <c r="BU242">
        <f>VLOOKUP($B242,'MEDIUM VARIANT'!$C$18:$AE$290,29,FALSE)</f>
        <v>131.90600000000001</v>
      </c>
    </row>
    <row r="243" spans="1:73" ht="11.4" x14ac:dyDescent="0.2">
      <c r="A243" t="str">
        <f>VLOOKUP(B243,Codes_ISO!A$2:C$270,3,FALSE)</f>
        <v>TT</v>
      </c>
      <c r="B243" s="3" t="s">
        <v>273</v>
      </c>
      <c r="C243" s="22">
        <f>VLOOKUP($B243,ESTIMATES!$C$18:$BS$290,34,FALSE)</f>
        <v>1085.308</v>
      </c>
      <c r="D243" s="22">
        <f>VLOOKUP($B243,ESTIMATES!$C$18:$BS$290,35,FALSE)</f>
        <v>1102.556</v>
      </c>
      <c r="E243" s="22">
        <f>VLOOKUP($B243,ESTIMATES!$C$18:$BS$290,36,FALSE)</f>
        <v>1120.6110000000001</v>
      </c>
      <c r="F243" s="22">
        <f>VLOOKUP($B243,ESTIMATES!$C$18:$BS$290,37,FALSE)</f>
        <v>1138.6759999999999</v>
      </c>
      <c r="G243" s="22">
        <f>VLOOKUP($B243,ESTIMATES!$C$18:$BS$290,38,FALSE)</f>
        <v>1155.6949999999999</v>
      </c>
      <c r="H243" s="22">
        <f>VLOOKUP($B243,ESTIMATES!$C$18:$BS$290,39,FALSE)</f>
        <v>1170.9280000000001</v>
      </c>
      <c r="I243" s="22">
        <f>VLOOKUP($B243,ESTIMATES!$C$18:$BS$290,40,FALSE)</f>
        <v>1184.0509999999999</v>
      </c>
      <c r="J243" s="22">
        <f>VLOOKUP($B243,ESTIMATES!$C$18:$BS$290,41,FALSE)</f>
        <v>1195.2470000000001</v>
      </c>
      <c r="K243" s="22">
        <f>VLOOKUP($B243,ESTIMATES!$C$18:$BS$290,42,FALSE)</f>
        <v>1204.893</v>
      </c>
      <c r="L243" s="22">
        <f>VLOOKUP($B243,ESTIMATES!$C$18:$BS$290,43,FALSE)</f>
        <v>1213.624</v>
      </c>
      <c r="M243" s="22">
        <f>VLOOKUP($B243,ESTIMATES!$C$18:$BS$290,44,FALSE)</f>
        <v>1221.9000000000001</v>
      </c>
      <c r="N243" s="22">
        <f>VLOOKUP($B243,ESTIMATES!$C$18:$BS$290,45,FALSE)</f>
        <v>1229.9069999999999</v>
      </c>
      <c r="O243" s="22">
        <f>VLOOKUP($B243,ESTIMATES!$C$18:$BS$290,46,FALSE)</f>
        <v>1237.4870000000001</v>
      </c>
      <c r="P243" s="22">
        <f>VLOOKUP($B243,ESTIMATES!$C$18:$BS$290,47,FALSE)</f>
        <v>1244.4069999999999</v>
      </c>
      <c r="Q243" s="22">
        <f>VLOOKUP($B243,ESTIMATES!$C$18:$BS$290,48,FALSE)</f>
        <v>1250.318</v>
      </c>
      <c r="R243" s="22">
        <f>VLOOKUP($B243,ESTIMATES!$C$18:$BS$290,49,FALSE)</f>
        <v>1255.001</v>
      </c>
      <c r="S243" s="22">
        <f>VLOOKUP($B243,ESTIMATES!$C$18:$BS$290,50,FALSE)</f>
        <v>1258.364</v>
      </c>
      <c r="T243" s="22">
        <f>VLOOKUP($B243,ESTIMATES!$C$18:$BS$290,51,FALSE)</f>
        <v>1260.6780000000001</v>
      </c>
      <c r="U243" s="22">
        <f>VLOOKUP($B243,ESTIMATES!$C$18:$BS$290,52,FALSE)</f>
        <v>1262.5419999999999</v>
      </c>
      <c r="V243" s="22">
        <f>VLOOKUP($B243,ESTIMATES!$C$18:$BS$290,53,FALSE)</f>
        <v>1264.7750000000001</v>
      </c>
      <c r="W243" s="22">
        <f>VLOOKUP($B243,ESTIMATES!$C$18:$BS$290,54,FALSE)</f>
        <v>1267.9839999999999</v>
      </c>
      <c r="X243" s="22">
        <f>VLOOKUP($B243,ESTIMATES!$C$18:$BS$290,55,FALSE)</f>
        <v>1272.3800000000001</v>
      </c>
      <c r="Y243" s="22">
        <f>VLOOKUP($B243,ESTIMATES!$C$18:$BS$290,56,FALSE)</f>
        <v>1277.837</v>
      </c>
      <c r="Z243" s="22">
        <f>VLOOKUP($B243,ESTIMATES!$C$18:$BS$290,57,FALSE)</f>
        <v>1284.0519999999999</v>
      </c>
      <c r="AA243" s="22">
        <f>VLOOKUP($B243,ESTIMATES!$C$18:$BS$290,58,FALSE)</f>
        <v>1290.5350000000001</v>
      </c>
      <c r="AB243" s="22">
        <f>VLOOKUP($B243,ESTIMATES!$C$18:$BS$290,59,FALSE)</f>
        <v>1296.934</v>
      </c>
      <c r="AC243" s="22">
        <f>VLOOKUP($B243,ESTIMATES!$C$18:$BS$290,60,FALSE)</f>
        <v>1303.144</v>
      </c>
      <c r="AD243" s="22">
        <f>VLOOKUP($B243,ESTIMATES!$C$18:$BS$290,61,FALSE)</f>
        <v>1309.26</v>
      </c>
      <c r="AE243" s="22">
        <f>VLOOKUP($B243,ESTIMATES!$C$18:$BS$290,62,FALSE)</f>
        <v>1315.3720000000001</v>
      </c>
      <c r="AF243" s="22">
        <f>VLOOKUP($B243,ESTIMATES!$C$18:$BS$290,63,FALSE)</f>
        <v>1321.6179999999999</v>
      </c>
      <c r="AG243" s="22">
        <f>VLOOKUP($B243,ESTIMATES!$C$18:$BS$290,64,FALSE)</f>
        <v>1328.1</v>
      </c>
      <c r="AH243" s="22">
        <f>VLOOKUP($B243,ESTIMATES!$C$18:$BS$290,65,FALSE)</f>
        <v>1334.788</v>
      </c>
      <c r="AI243" s="22">
        <f>VLOOKUP($B243,ESTIMATES!$C$18:$BS$290,66,FALSE)</f>
        <v>1341.588</v>
      </c>
      <c r="AJ243" s="22">
        <f>VLOOKUP($B243,ESTIMATES!$C$18:$BS$290,67,FALSE)</f>
        <v>1348.248</v>
      </c>
      <c r="AK243" s="22">
        <f>VLOOKUP($B243,ESTIMATES!$C$18:$BS$290,68,FALSE)</f>
        <v>1354.4929999999999</v>
      </c>
      <c r="AL243" s="22">
        <f>VLOOKUP($B243,ESTIMATES!$C$18:$BS$290,69,FALSE)</f>
        <v>1360.0920000000001</v>
      </c>
      <c r="AM243">
        <f>VLOOKUP($B243,'MEDIUM VARIANT'!$C$18:$AE$290,5,FALSE)</f>
        <v>1364.962</v>
      </c>
      <c r="AN243">
        <f>VLOOKUP($B243,'MEDIUM VARIANT'!$C$18:$AE$290,6,FALSE)</f>
        <v>1369.125</v>
      </c>
      <c r="AO243">
        <f>VLOOKUP($B243,'MEDIUM VARIANT'!$C$18:$AE$290,7,FALSE)</f>
        <v>1372.598</v>
      </c>
      <c r="AP243">
        <f>VLOOKUP($B243,'MEDIUM VARIANT'!$C$18:$AE$290,8,FALSE)</f>
        <v>1375.443</v>
      </c>
      <c r="AQ243">
        <f>VLOOKUP($B243,'MEDIUM VARIANT'!$C$18:$AE$290,9,FALSE)</f>
        <v>1377.729</v>
      </c>
      <c r="AR243">
        <f>VLOOKUP($B243,'MEDIUM VARIANT'!$C$18:$AE$290,10,FALSE)</f>
        <v>1379.4179999999999</v>
      </c>
      <c r="AS243">
        <f>VLOOKUP($B243,'MEDIUM VARIANT'!$C$18:$AE$290,11,FALSE)</f>
        <v>1380.527</v>
      </c>
      <c r="AT243">
        <f>VLOOKUP($B243,'MEDIUM VARIANT'!$C$18:$AE$290,12,FALSE)</f>
        <v>1381.0809999999999</v>
      </c>
      <c r="AU243">
        <f>VLOOKUP($B243,'MEDIUM VARIANT'!$C$18:$AE$290,13,FALSE)</f>
        <v>1381.1610000000001</v>
      </c>
      <c r="AV243">
        <f>VLOOKUP($B243,'MEDIUM VARIANT'!$C$18:$AE$290,14,FALSE)</f>
        <v>1380.806</v>
      </c>
      <c r="AW243">
        <f>VLOOKUP($B243,'MEDIUM VARIANT'!$C$18:$AE$290,15,FALSE)</f>
        <v>1380.0530000000001</v>
      </c>
      <c r="AX243">
        <f>VLOOKUP($B243,'MEDIUM VARIANT'!$C$18:$AE$290,16,FALSE)</f>
        <v>1378.913</v>
      </c>
      <c r="AY243">
        <f>VLOOKUP($B243,'MEDIUM VARIANT'!$C$18:$AE$290,17,FALSE)</f>
        <v>1377.4380000000001</v>
      </c>
      <c r="AZ243">
        <f>VLOOKUP($B243,'MEDIUM VARIANT'!$C$18:$AE$290,18,FALSE)</f>
        <v>1375.6669999999999</v>
      </c>
      <c r="BA243">
        <f>VLOOKUP($B243,'MEDIUM VARIANT'!$C$18:$AE$290,19,FALSE)</f>
        <v>1373.6590000000001</v>
      </c>
      <c r="BB243">
        <f>VLOOKUP($B243,'MEDIUM VARIANT'!$C$18:$AE$290,20,FALSE)</f>
        <v>1371.432</v>
      </c>
      <c r="BC243">
        <f>VLOOKUP($B243,'MEDIUM VARIANT'!$C$18:$AE$290,21,FALSE)</f>
        <v>1369.0029999999999</v>
      </c>
      <c r="BD243">
        <f>VLOOKUP($B243,'MEDIUM VARIANT'!$C$18:$AE$290,22,FALSE)</f>
        <v>1366.384</v>
      </c>
      <c r="BE243">
        <f>VLOOKUP($B243,'MEDIUM VARIANT'!$C$18:$AE$290,23,FALSE)</f>
        <v>1363.585</v>
      </c>
      <c r="BF243">
        <f>VLOOKUP($B243,'MEDIUM VARIANT'!$C$18:$AE$290,24,FALSE)</f>
        <v>1360.624</v>
      </c>
      <c r="BG243">
        <f>VLOOKUP($B243,'MEDIUM VARIANT'!$C$18:$AE$290,25,FALSE)</f>
        <v>1357.502</v>
      </c>
      <c r="BH243">
        <f>VLOOKUP($B243,'MEDIUM VARIANT'!$C$18:$AE$290,26,FALSE)</f>
        <v>1354.2339999999999</v>
      </c>
      <c r="BI243">
        <f>VLOOKUP($B243,'MEDIUM VARIANT'!$C$18:$AE$290,27,FALSE)</f>
        <v>1350.8030000000001</v>
      </c>
      <c r="BJ243">
        <f>VLOOKUP($B243,'MEDIUM VARIANT'!$C$18:$AE$290,28,FALSE)</f>
        <v>1347.2190000000001</v>
      </c>
      <c r="BK243">
        <f>VLOOKUP($B243,'MEDIUM VARIANT'!$C$18:$AE$290,29,FALSE)</f>
        <v>1343.4690000000001</v>
      </c>
      <c r="BL243">
        <f>VLOOKUP($B243,'MEDIUM VARIANT'!$C$18:$AE$290,29,FALSE)</f>
        <v>1343.4690000000001</v>
      </c>
      <c r="BM243">
        <f>VLOOKUP($B243,'MEDIUM VARIANT'!$C$18:$AE$290,29,FALSE)</f>
        <v>1343.4690000000001</v>
      </c>
      <c r="BN243">
        <f>VLOOKUP($B243,'MEDIUM VARIANT'!$C$18:$AE$290,29,FALSE)</f>
        <v>1343.4690000000001</v>
      </c>
      <c r="BO243">
        <f>VLOOKUP($B243,'MEDIUM VARIANT'!$C$18:$AE$290,29,FALSE)</f>
        <v>1343.4690000000001</v>
      </c>
      <c r="BP243">
        <f>VLOOKUP($B243,'MEDIUM VARIANT'!$C$18:$AE$290,29,FALSE)</f>
        <v>1343.4690000000001</v>
      </c>
      <c r="BQ243">
        <f>VLOOKUP($B243,'MEDIUM VARIANT'!$C$18:$AE$290,29,FALSE)</f>
        <v>1343.4690000000001</v>
      </c>
      <c r="BR243">
        <f>VLOOKUP($B243,'MEDIUM VARIANT'!$C$18:$AE$290,29,FALSE)</f>
        <v>1343.4690000000001</v>
      </c>
      <c r="BS243">
        <f>VLOOKUP($B243,'MEDIUM VARIANT'!$C$18:$AE$290,29,FALSE)</f>
        <v>1343.4690000000001</v>
      </c>
      <c r="BT243">
        <f>VLOOKUP($B243,'MEDIUM VARIANT'!$C$18:$AE$290,29,FALSE)</f>
        <v>1343.4690000000001</v>
      </c>
      <c r="BU243">
        <f>VLOOKUP($B243,'MEDIUM VARIANT'!$C$18:$AE$290,29,FALSE)</f>
        <v>1343.4690000000001</v>
      </c>
    </row>
    <row r="244" spans="1:73" ht="11.4" x14ac:dyDescent="0.2">
      <c r="A244" t="str">
        <f>VLOOKUP(B244,Codes_ISO!A$2:C$270,3,FALSE)</f>
        <v>TN</v>
      </c>
      <c r="B244" s="3" t="s">
        <v>114</v>
      </c>
      <c r="C244" s="22">
        <f>VLOOKUP($B244,ESTIMATES!$C$18:$BS$290,34,FALSE)</f>
        <v>6368.1670000000004</v>
      </c>
      <c r="D244" s="22">
        <f>VLOOKUP($B244,ESTIMATES!$C$18:$BS$290,35,FALSE)</f>
        <v>6545.0240000000003</v>
      </c>
      <c r="E244" s="22">
        <f>VLOOKUP($B244,ESTIMATES!$C$18:$BS$290,36,FALSE)</f>
        <v>6733.9610000000002</v>
      </c>
      <c r="F244" s="22">
        <f>VLOOKUP($B244,ESTIMATES!$C$18:$BS$290,37,FALSE)</f>
        <v>6930.3869999999997</v>
      </c>
      <c r="G244" s="22">
        <f>VLOOKUP($B244,ESTIMATES!$C$18:$BS$290,38,FALSE)</f>
        <v>7127.9409999999998</v>
      </c>
      <c r="H244" s="22">
        <f>VLOOKUP($B244,ESTIMATES!$C$18:$BS$290,39,FALSE)</f>
        <v>7321.8760000000002</v>
      </c>
      <c r="I244" s="22">
        <f>VLOOKUP($B244,ESTIMATES!$C$18:$BS$290,40,FALSE)</f>
        <v>7509.7560000000003</v>
      </c>
      <c r="J244" s="22">
        <f>VLOOKUP($B244,ESTIMATES!$C$18:$BS$290,41,FALSE)</f>
        <v>7692.2539999999999</v>
      </c>
      <c r="K244" s="22">
        <f>VLOOKUP($B244,ESTIMATES!$C$18:$BS$290,42,FALSE)</f>
        <v>7871.4589999999998</v>
      </c>
      <c r="L244" s="22">
        <f>VLOOKUP($B244,ESTIMATES!$C$18:$BS$290,43,FALSE)</f>
        <v>8050.9319999999998</v>
      </c>
      <c r="M244" s="22">
        <f>VLOOKUP($B244,ESTIMATES!$C$18:$BS$290,44,FALSE)</f>
        <v>8232.7970000000005</v>
      </c>
      <c r="N244" s="22">
        <f>VLOOKUP($B244,ESTIMATES!$C$18:$BS$290,45,FALSE)</f>
        <v>8417.6839999999993</v>
      </c>
      <c r="O244" s="22">
        <f>VLOOKUP($B244,ESTIMATES!$C$18:$BS$290,46,FALSE)</f>
        <v>8603.2250000000004</v>
      </c>
      <c r="P244" s="22">
        <f>VLOOKUP($B244,ESTIMATES!$C$18:$BS$290,47,FALSE)</f>
        <v>8784.8880000000008</v>
      </c>
      <c r="Q244" s="22">
        <f>VLOOKUP($B244,ESTIMATES!$C$18:$BS$290,48,FALSE)</f>
        <v>8956.5959999999995</v>
      </c>
      <c r="R244" s="22">
        <f>VLOOKUP($B244,ESTIMATES!$C$18:$BS$290,49,FALSE)</f>
        <v>9113.9750000000004</v>
      </c>
      <c r="S244" s="22">
        <f>VLOOKUP($B244,ESTIMATES!$C$18:$BS$290,50,FALSE)</f>
        <v>9256.0370000000003</v>
      </c>
      <c r="T244" s="22">
        <f>VLOOKUP($B244,ESTIMATES!$C$18:$BS$290,51,FALSE)</f>
        <v>9384.152</v>
      </c>
      <c r="U244" s="22">
        <f>VLOOKUP($B244,ESTIMATES!$C$18:$BS$290,52,FALSE)</f>
        <v>9499.3950000000004</v>
      </c>
      <c r="V244" s="22">
        <f>VLOOKUP($B244,ESTIMATES!$C$18:$BS$290,53,FALSE)</f>
        <v>9603.7420000000002</v>
      </c>
      <c r="W244" s="22">
        <f>VLOOKUP($B244,ESTIMATES!$C$18:$BS$290,54,FALSE)</f>
        <v>9699.1970000000001</v>
      </c>
      <c r="X244" s="22">
        <f>VLOOKUP($B244,ESTIMATES!$C$18:$BS$290,55,FALSE)</f>
        <v>9785.7009999999991</v>
      </c>
      <c r="Y244" s="22">
        <f>VLOOKUP($B244,ESTIMATES!$C$18:$BS$290,56,FALSE)</f>
        <v>9864.3259999999991</v>
      </c>
      <c r="Z244" s="22">
        <f>VLOOKUP($B244,ESTIMATES!$C$18:$BS$290,57,FALSE)</f>
        <v>9939.6779999999999</v>
      </c>
      <c r="AA244" s="22">
        <f>VLOOKUP($B244,ESTIMATES!$C$18:$BS$290,58,FALSE)</f>
        <v>10017.601000000001</v>
      </c>
      <c r="AB244" s="22">
        <f>VLOOKUP($B244,ESTIMATES!$C$18:$BS$290,59,FALSE)</f>
        <v>10102.482</v>
      </c>
      <c r="AC244" s="22">
        <f>VLOOKUP($B244,ESTIMATES!$C$18:$BS$290,60,FALSE)</f>
        <v>10196.136</v>
      </c>
      <c r="AD244" s="22">
        <f>VLOOKUP($B244,ESTIMATES!$C$18:$BS$290,61,FALSE)</f>
        <v>10298.087</v>
      </c>
      <c r="AE244" s="22">
        <f>VLOOKUP($B244,ESTIMATES!$C$18:$BS$290,62,FALSE)</f>
        <v>10407.335999999999</v>
      </c>
      <c r="AF244" s="22">
        <f>VLOOKUP($B244,ESTIMATES!$C$18:$BS$290,63,FALSE)</f>
        <v>10521.834000000001</v>
      </c>
      <c r="AG244" s="22">
        <f>VLOOKUP($B244,ESTIMATES!$C$18:$BS$290,64,FALSE)</f>
        <v>10639.931</v>
      </c>
      <c r="AH244" s="22">
        <f>VLOOKUP($B244,ESTIMATES!$C$18:$BS$290,65,FALSE)</f>
        <v>10761.467000000001</v>
      </c>
      <c r="AI244" s="22">
        <f>VLOOKUP($B244,ESTIMATES!$C$18:$BS$290,66,FALSE)</f>
        <v>10886.668</v>
      </c>
      <c r="AJ244" s="22">
        <f>VLOOKUP($B244,ESTIMATES!$C$18:$BS$290,67,FALSE)</f>
        <v>11014.558000000001</v>
      </c>
      <c r="AK244" s="22">
        <f>VLOOKUP($B244,ESTIMATES!$C$18:$BS$290,68,FALSE)</f>
        <v>11143.907999999999</v>
      </c>
      <c r="AL244" s="22">
        <f>VLOOKUP($B244,ESTIMATES!$C$18:$BS$290,69,FALSE)</f>
        <v>11273.661</v>
      </c>
      <c r="AM244">
        <f>VLOOKUP($B244,'MEDIUM VARIANT'!$C$18:$AE$290,5,FALSE)</f>
        <v>11403.248</v>
      </c>
      <c r="AN244">
        <f>VLOOKUP($B244,'MEDIUM VARIANT'!$C$18:$AE$290,6,FALSE)</f>
        <v>11532.127</v>
      </c>
      <c r="AO244">
        <f>VLOOKUP($B244,'MEDIUM VARIANT'!$C$18:$AE$290,7,FALSE)</f>
        <v>11659.174000000001</v>
      </c>
      <c r="AP244">
        <f>VLOOKUP($B244,'MEDIUM VARIANT'!$C$18:$AE$290,8,FALSE)</f>
        <v>11783.168</v>
      </c>
      <c r="AQ244">
        <f>VLOOKUP($B244,'MEDIUM VARIANT'!$C$18:$AE$290,9,FALSE)</f>
        <v>11903.136</v>
      </c>
      <c r="AR244">
        <f>VLOOKUP($B244,'MEDIUM VARIANT'!$C$18:$AE$290,10,FALSE)</f>
        <v>12018.513999999999</v>
      </c>
      <c r="AS244">
        <f>VLOOKUP($B244,'MEDIUM VARIANT'!$C$18:$AE$290,11,FALSE)</f>
        <v>12129.081</v>
      </c>
      <c r="AT244">
        <f>VLOOKUP($B244,'MEDIUM VARIANT'!$C$18:$AE$290,12,FALSE)</f>
        <v>12234.744000000001</v>
      </c>
      <c r="AU244">
        <f>VLOOKUP($B244,'MEDIUM VARIANT'!$C$18:$AE$290,13,FALSE)</f>
        <v>12335.544</v>
      </c>
      <c r="AV244">
        <f>VLOOKUP($B244,'MEDIUM VARIANT'!$C$18:$AE$290,14,FALSE)</f>
        <v>12431.566999999999</v>
      </c>
      <c r="AW244">
        <f>VLOOKUP($B244,'MEDIUM VARIANT'!$C$18:$AE$290,15,FALSE)</f>
        <v>12522.733</v>
      </c>
      <c r="AX244">
        <f>VLOOKUP($B244,'MEDIUM VARIANT'!$C$18:$AE$290,16,FALSE)</f>
        <v>12609.003000000001</v>
      </c>
      <c r="AY244">
        <f>VLOOKUP($B244,'MEDIUM VARIANT'!$C$18:$AE$290,17,FALSE)</f>
        <v>12690.652</v>
      </c>
      <c r="AZ244">
        <f>VLOOKUP($B244,'MEDIUM VARIANT'!$C$18:$AE$290,18,FALSE)</f>
        <v>12768.07</v>
      </c>
      <c r="BA244">
        <f>VLOOKUP($B244,'MEDIUM VARIANT'!$C$18:$AE$290,19,FALSE)</f>
        <v>12841.615</v>
      </c>
      <c r="BB244">
        <f>VLOOKUP($B244,'MEDIUM VARIANT'!$C$18:$AE$290,20,FALSE)</f>
        <v>12911.451999999999</v>
      </c>
      <c r="BC244">
        <f>VLOOKUP($B244,'MEDIUM VARIANT'!$C$18:$AE$290,21,FALSE)</f>
        <v>12977.761</v>
      </c>
      <c r="BD244">
        <f>VLOOKUP($B244,'MEDIUM VARIANT'!$C$18:$AE$290,22,FALSE)</f>
        <v>13041.066000000001</v>
      </c>
      <c r="BE244">
        <f>VLOOKUP($B244,'MEDIUM VARIANT'!$C$18:$AE$290,23,FALSE)</f>
        <v>13101.995999999999</v>
      </c>
      <c r="BF244">
        <f>VLOOKUP($B244,'MEDIUM VARIANT'!$C$18:$AE$290,24,FALSE)</f>
        <v>13161.032999999999</v>
      </c>
      <c r="BG244">
        <f>VLOOKUP($B244,'MEDIUM VARIANT'!$C$18:$AE$290,25,FALSE)</f>
        <v>13218.388000000001</v>
      </c>
      <c r="BH244">
        <f>VLOOKUP($B244,'MEDIUM VARIANT'!$C$18:$AE$290,26,FALSE)</f>
        <v>13274.214</v>
      </c>
      <c r="BI244">
        <f>VLOOKUP($B244,'MEDIUM VARIANT'!$C$18:$AE$290,27,FALSE)</f>
        <v>13328.717000000001</v>
      </c>
      <c r="BJ244">
        <f>VLOOKUP($B244,'MEDIUM VARIANT'!$C$18:$AE$290,28,FALSE)</f>
        <v>13382.109</v>
      </c>
      <c r="BK244">
        <f>VLOOKUP($B244,'MEDIUM VARIANT'!$C$18:$AE$290,29,FALSE)</f>
        <v>13434.540999999999</v>
      </c>
      <c r="BL244">
        <f>VLOOKUP($B244,'MEDIUM VARIANT'!$C$18:$AE$290,29,FALSE)</f>
        <v>13434.540999999999</v>
      </c>
      <c r="BM244">
        <f>VLOOKUP($B244,'MEDIUM VARIANT'!$C$18:$AE$290,29,FALSE)</f>
        <v>13434.540999999999</v>
      </c>
      <c r="BN244">
        <f>VLOOKUP($B244,'MEDIUM VARIANT'!$C$18:$AE$290,29,FALSE)</f>
        <v>13434.540999999999</v>
      </c>
      <c r="BO244">
        <f>VLOOKUP($B244,'MEDIUM VARIANT'!$C$18:$AE$290,29,FALSE)</f>
        <v>13434.540999999999</v>
      </c>
      <c r="BP244">
        <f>VLOOKUP($B244,'MEDIUM VARIANT'!$C$18:$AE$290,29,FALSE)</f>
        <v>13434.540999999999</v>
      </c>
      <c r="BQ244">
        <f>VLOOKUP($B244,'MEDIUM VARIANT'!$C$18:$AE$290,29,FALSE)</f>
        <v>13434.540999999999</v>
      </c>
      <c r="BR244">
        <f>VLOOKUP($B244,'MEDIUM VARIANT'!$C$18:$AE$290,29,FALSE)</f>
        <v>13434.540999999999</v>
      </c>
      <c r="BS244">
        <f>VLOOKUP($B244,'MEDIUM VARIANT'!$C$18:$AE$290,29,FALSE)</f>
        <v>13434.540999999999</v>
      </c>
      <c r="BT244">
        <f>VLOOKUP($B244,'MEDIUM VARIANT'!$C$18:$AE$290,29,FALSE)</f>
        <v>13434.540999999999</v>
      </c>
      <c r="BU244">
        <f>VLOOKUP($B244,'MEDIUM VARIANT'!$C$18:$AE$290,29,FALSE)</f>
        <v>13434.540999999999</v>
      </c>
    </row>
    <row r="245" spans="1:73" ht="11.4" x14ac:dyDescent="0.2">
      <c r="A245" t="str">
        <f>VLOOKUP(B245,Codes_ISO!A$2:C$270,3,FALSE)</f>
        <v>TR</v>
      </c>
      <c r="B245" s="3" t="s">
        <v>194</v>
      </c>
      <c r="C245" s="22">
        <f>VLOOKUP($B245,ESTIMATES!$C$18:$BS$290,34,FALSE)</f>
        <v>43975.921000000002</v>
      </c>
      <c r="D245" s="22">
        <f>VLOOKUP($B245,ESTIMATES!$C$18:$BS$290,35,FALSE)</f>
        <v>44988.356</v>
      </c>
      <c r="E245" s="22">
        <f>VLOOKUP($B245,ESTIMATES!$C$18:$BS$290,36,FALSE)</f>
        <v>46025.357000000004</v>
      </c>
      <c r="F245" s="22">
        <f>VLOOKUP($B245,ESTIMATES!$C$18:$BS$290,37,FALSE)</f>
        <v>47073.421999999999</v>
      </c>
      <c r="G245" s="22">
        <f>VLOOKUP($B245,ESTIMATES!$C$18:$BS$290,38,FALSE)</f>
        <v>48114.105000000003</v>
      </c>
      <c r="H245" s="22">
        <f>VLOOKUP($B245,ESTIMATES!$C$18:$BS$290,39,FALSE)</f>
        <v>49133.883000000002</v>
      </c>
      <c r="I245" s="22">
        <f>VLOOKUP($B245,ESTIMATES!$C$18:$BS$290,40,FALSE)</f>
        <v>50128.489000000001</v>
      </c>
      <c r="J245" s="22">
        <f>VLOOKUP($B245,ESTIMATES!$C$18:$BS$290,41,FALSE)</f>
        <v>51100.877999999997</v>
      </c>
      <c r="K245" s="22">
        <f>VLOOKUP($B245,ESTIMATES!$C$18:$BS$290,42,FALSE)</f>
        <v>52053.703999999998</v>
      </c>
      <c r="L245" s="22">
        <f>VLOOKUP($B245,ESTIMATES!$C$18:$BS$290,43,FALSE)</f>
        <v>52992.428999999996</v>
      </c>
      <c r="M245" s="22">
        <f>VLOOKUP($B245,ESTIMATES!$C$18:$BS$290,44,FALSE)</f>
        <v>53921.699000000001</v>
      </c>
      <c r="N245" s="22">
        <f>VLOOKUP($B245,ESTIMATES!$C$18:$BS$290,45,FALSE)</f>
        <v>54840.531000000003</v>
      </c>
      <c r="O245" s="22">
        <f>VLOOKUP($B245,ESTIMATES!$C$18:$BS$290,46,FALSE)</f>
        <v>55748.875</v>
      </c>
      <c r="P245" s="22">
        <f>VLOOKUP($B245,ESTIMATES!$C$18:$BS$290,47,FALSE)</f>
        <v>56653.728999999999</v>
      </c>
      <c r="Q245" s="22">
        <f>VLOOKUP($B245,ESTIMATES!$C$18:$BS$290,48,FALSE)</f>
        <v>57564.131999999998</v>
      </c>
      <c r="R245" s="22">
        <f>VLOOKUP($B245,ESTIMATES!$C$18:$BS$290,49,FALSE)</f>
        <v>58486.381000000001</v>
      </c>
      <c r="S245" s="22">
        <f>VLOOKUP($B245,ESTIMATES!$C$18:$BS$290,50,FALSE)</f>
        <v>59423.207999999999</v>
      </c>
      <c r="T245" s="22">
        <f>VLOOKUP($B245,ESTIMATES!$C$18:$BS$290,51,FALSE)</f>
        <v>60372.499000000003</v>
      </c>
      <c r="U245" s="22">
        <f>VLOOKUP($B245,ESTIMATES!$C$18:$BS$290,52,FALSE)</f>
        <v>61329.59</v>
      </c>
      <c r="V245" s="22">
        <f>VLOOKUP($B245,ESTIMATES!$C$18:$BS$290,53,FALSE)</f>
        <v>62287.326000000001</v>
      </c>
      <c r="W245" s="22">
        <f>VLOOKUP($B245,ESTIMATES!$C$18:$BS$290,54,FALSE)</f>
        <v>63240.120999999999</v>
      </c>
      <c r="X245" s="22">
        <f>VLOOKUP($B245,ESTIMATES!$C$18:$BS$290,55,FALSE)</f>
        <v>64191.474000000002</v>
      </c>
      <c r="Y245" s="22">
        <f>VLOOKUP($B245,ESTIMATES!$C$18:$BS$290,56,FALSE)</f>
        <v>65143.053999999996</v>
      </c>
      <c r="Z245" s="22">
        <f>VLOOKUP($B245,ESTIMATES!$C$18:$BS$290,57,FALSE)</f>
        <v>66085.803</v>
      </c>
      <c r="AA245" s="22">
        <f>VLOOKUP($B245,ESTIMATES!$C$18:$BS$290,58,FALSE)</f>
        <v>67007.854999999996</v>
      </c>
      <c r="AB245" s="22">
        <f>VLOOKUP($B245,ESTIMATES!$C$18:$BS$290,59,FALSE)</f>
        <v>67903.406000000003</v>
      </c>
      <c r="AC245" s="22">
        <f>VLOOKUP($B245,ESTIMATES!$C$18:$BS$290,60,FALSE)</f>
        <v>68763.404999999999</v>
      </c>
      <c r="AD245" s="22">
        <f>VLOOKUP($B245,ESTIMATES!$C$18:$BS$290,61,FALSE)</f>
        <v>69597.281000000003</v>
      </c>
      <c r="AE245" s="22">
        <f>VLOOKUP($B245,ESTIMATES!$C$18:$BS$290,62,FALSE)</f>
        <v>70440.032000000007</v>
      </c>
      <c r="AF245" s="22">
        <f>VLOOKUP($B245,ESTIMATES!$C$18:$BS$290,63,FALSE)</f>
        <v>71339.184999999998</v>
      </c>
      <c r="AG245" s="22">
        <f>VLOOKUP($B245,ESTIMATES!$C$18:$BS$290,64,FALSE)</f>
        <v>72326.914000000004</v>
      </c>
      <c r="AH245" s="22">
        <f>VLOOKUP($B245,ESTIMATES!$C$18:$BS$290,65,FALSE)</f>
        <v>73409.455000000002</v>
      </c>
      <c r="AI245" s="22">
        <f>VLOOKUP($B245,ESTIMATES!$C$18:$BS$290,66,FALSE)</f>
        <v>74569.866999999998</v>
      </c>
      <c r="AJ245" s="22">
        <f>VLOOKUP($B245,ESTIMATES!$C$18:$BS$290,67,FALSE)</f>
        <v>75787.332999999999</v>
      </c>
      <c r="AK245" s="22">
        <f>VLOOKUP($B245,ESTIMATES!$C$18:$BS$290,68,FALSE)</f>
        <v>77030.627999999997</v>
      </c>
      <c r="AL245" s="22">
        <f>VLOOKUP($B245,ESTIMATES!$C$18:$BS$290,69,FALSE)</f>
        <v>78271.471999999994</v>
      </c>
      <c r="AM245">
        <f>VLOOKUP($B245,'MEDIUM VARIANT'!$C$18:$AE$290,5,FALSE)</f>
        <v>79512.426000000007</v>
      </c>
      <c r="AN245">
        <f>VLOOKUP($B245,'MEDIUM VARIANT'!$C$18:$AE$290,6,FALSE)</f>
        <v>80745.02</v>
      </c>
      <c r="AO245">
        <f>VLOOKUP($B245,'MEDIUM VARIANT'!$C$18:$AE$290,7,FALSE)</f>
        <v>81916.870999999999</v>
      </c>
      <c r="AP245">
        <f>VLOOKUP($B245,'MEDIUM VARIANT'!$C$18:$AE$290,8,FALSE)</f>
        <v>82961.804999999993</v>
      </c>
      <c r="AQ245">
        <f>VLOOKUP($B245,'MEDIUM VARIANT'!$C$18:$AE$290,9,FALSE)</f>
        <v>83835.75</v>
      </c>
      <c r="AR245">
        <f>VLOOKUP($B245,'MEDIUM VARIANT'!$C$18:$AE$290,10,FALSE)</f>
        <v>84514.623000000007</v>
      </c>
      <c r="AS245">
        <f>VLOOKUP($B245,'MEDIUM VARIANT'!$C$18:$AE$290,11,FALSE)</f>
        <v>85018.678</v>
      </c>
      <c r="AT245">
        <f>VLOOKUP($B245,'MEDIUM VARIANT'!$C$18:$AE$290,12,FALSE)</f>
        <v>85404.04</v>
      </c>
      <c r="AU245">
        <f>VLOOKUP($B245,'MEDIUM VARIANT'!$C$18:$AE$290,13,FALSE)</f>
        <v>85752.414000000004</v>
      </c>
      <c r="AV245">
        <f>VLOOKUP($B245,'MEDIUM VARIANT'!$C$18:$AE$290,14,FALSE)</f>
        <v>86124.850999999995</v>
      </c>
      <c r="AW245">
        <f>VLOOKUP($B245,'MEDIUM VARIANT'!$C$18:$AE$290,15,FALSE)</f>
        <v>86538.217999999993</v>
      </c>
      <c r="AX245">
        <f>VLOOKUP($B245,'MEDIUM VARIANT'!$C$18:$AE$290,16,FALSE)</f>
        <v>86980.347999999998</v>
      </c>
      <c r="AY245">
        <f>VLOOKUP($B245,'MEDIUM VARIANT'!$C$18:$AE$290,17,FALSE)</f>
        <v>87448.212</v>
      </c>
      <c r="AZ245">
        <f>VLOOKUP($B245,'MEDIUM VARIANT'!$C$18:$AE$290,18,FALSE)</f>
        <v>87930.07</v>
      </c>
      <c r="BA245">
        <f>VLOOKUP($B245,'MEDIUM VARIANT'!$C$18:$AE$290,19,FALSE)</f>
        <v>88416.608999999997</v>
      </c>
      <c r="BB245">
        <f>VLOOKUP($B245,'MEDIUM VARIANT'!$C$18:$AE$290,20,FALSE)</f>
        <v>88911.982000000004</v>
      </c>
      <c r="BC245">
        <f>VLOOKUP($B245,'MEDIUM VARIANT'!$C$18:$AE$290,21,FALSE)</f>
        <v>89420.635999999999</v>
      </c>
      <c r="BD245">
        <f>VLOOKUP($B245,'MEDIUM VARIANT'!$C$18:$AE$290,22,FALSE)</f>
        <v>89932.642000000007</v>
      </c>
      <c r="BE245">
        <f>VLOOKUP($B245,'MEDIUM VARIANT'!$C$18:$AE$290,23,FALSE)</f>
        <v>90434.304999999993</v>
      </c>
      <c r="BF245">
        <f>VLOOKUP($B245,'MEDIUM VARIANT'!$C$18:$AE$290,24,FALSE)</f>
        <v>90915.263999999996</v>
      </c>
      <c r="BG245">
        <f>VLOOKUP($B245,'MEDIUM VARIANT'!$C$18:$AE$290,25,FALSE)</f>
        <v>91371.62</v>
      </c>
      <c r="BH245">
        <f>VLOOKUP($B245,'MEDIUM VARIANT'!$C$18:$AE$290,26,FALSE)</f>
        <v>91804.61</v>
      </c>
      <c r="BI245">
        <f>VLOOKUP($B245,'MEDIUM VARIANT'!$C$18:$AE$290,27,FALSE)</f>
        <v>92215.298999999999</v>
      </c>
      <c r="BJ245">
        <f>VLOOKUP($B245,'MEDIUM VARIANT'!$C$18:$AE$290,28,FALSE)</f>
        <v>92606.683999999994</v>
      </c>
      <c r="BK245">
        <f>VLOOKUP($B245,'MEDIUM VARIANT'!$C$18:$AE$290,29,FALSE)</f>
        <v>92980.817999999999</v>
      </c>
      <c r="BL245">
        <f>VLOOKUP($B245,'MEDIUM VARIANT'!$C$18:$AE$290,29,FALSE)</f>
        <v>92980.817999999999</v>
      </c>
      <c r="BM245">
        <f>VLOOKUP($B245,'MEDIUM VARIANT'!$C$18:$AE$290,29,FALSE)</f>
        <v>92980.817999999999</v>
      </c>
      <c r="BN245">
        <f>VLOOKUP($B245,'MEDIUM VARIANT'!$C$18:$AE$290,29,FALSE)</f>
        <v>92980.817999999999</v>
      </c>
      <c r="BO245">
        <f>VLOOKUP($B245,'MEDIUM VARIANT'!$C$18:$AE$290,29,FALSE)</f>
        <v>92980.817999999999</v>
      </c>
      <c r="BP245">
        <f>VLOOKUP($B245,'MEDIUM VARIANT'!$C$18:$AE$290,29,FALSE)</f>
        <v>92980.817999999999</v>
      </c>
      <c r="BQ245">
        <f>VLOOKUP($B245,'MEDIUM VARIANT'!$C$18:$AE$290,29,FALSE)</f>
        <v>92980.817999999999</v>
      </c>
      <c r="BR245">
        <f>VLOOKUP($B245,'MEDIUM VARIANT'!$C$18:$AE$290,29,FALSE)</f>
        <v>92980.817999999999</v>
      </c>
      <c r="BS245">
        <f>VLOOKUP($B245,'MEDIUM VARIANT'!$C$18:$AE$290,29,FALSE)</f>
        <v>92980.817999999999</v>
      </c>
      <c r="BT245">
        <f>VLOOKUP($B245,'MEDIUM VARIANT'!$C$18:$AE$290,29,FALSE)</f>
        <v>92980.817999999999</v>
      </c>
      <c r="BU245">
        <f>VLOOKUP($B245,'MEDIUM VARIANT'!$C$18:$AE$290,29,FALSE)</f>
        <v>92980.817999999999</v>
      </c>
    </row>
    <row r="246" spans="1:73" ht="11.4" x14ac:dyDescent="0.2">
      <c r="A246" t="str">
        <f>VLOOKUP(B246,Codes_ISO!A$2:C$270,3,FALSE)</f>
        <v>TM</v>
      </c>
      <c r="B246" s="3" t="s">
        <v>154</v>
      </c>
      <c r="C246" s="22">
        <f>VLOOKUP($B246,ESTIMATES!$C$18:$BS$290,34,FALSE)</f>
        <v>2876.808</v>
      </c>
      <c r="D246" s="22">
        <f>VLOOKUP($B246,ESTIMATES!$C$18:$BS$290,35,FALSE)</f>
        <v>2947.779</v>
      </c>
      <c r="E246" s="22">
        <f>VLOOKUP($B246,ESTIMATES!$C$18:$BS$290,36,FALSE)</f>
        <v>3019.0659999999998</v>
      </c>
      <c r="F246" s="22">
        <f>VLOOKUP($B246,ESTIMATES!$C$18:$BS$290,37,FALSE)</f>
        <v>3091.511</v>
      </c>
      <c r="G246" s="22">
        <f>VLOOKUP($B246,ESTIMATES!$C$18:$BS$290,38,FALSE)</f>
        <v>3166.221</v>
      </c>
      <c r="H246" s="22">
        <f>VLOOKUP($B246,ESTIMATES!$C$18:$BS$290,39,FALSE)</f>
        <v>3244.018</v>
      </c>
      <c r="I246" s="22">
        <f>VLOOKUP($B246,ESTIMATES!$C$18:$BS$290,40,FALSE)</f>
        <v>3324.4560000000001</v>
      </c>
      <c r="J246" s="22">
        <f>VLOOKUP($B246,ESTIMATES!$C$18:$BS$290,41,FALSE)</f>
        <v>3407.319</v>
      </c>
      <c r="K246" s="22">
        <f>VLOOKUP($B246,ESTIMATES!$C$18:$BS$290,42,FALSE)</f>
        <v>3493.8939999999998</v>
      </c>
      <c r="L246" s="22">
        <f>VLOOKUP($B246,ESTIMATES!$C$18:$BS$290,43,FALSE)</f>
        <v>3585.8670000000002</v>
      </c>
      <c r="M246" s="22">
        <f>VLOOKUP($B246,ESTIMATES!$C$18:$BS$290,44,FALSE)</f>
        <v>3683.9659999999999</v>
      </c>
      <c r="N246" s="22">
        <f>VLOOKUP($B246,ESTIMATES!$C$18:$BS$290,45,FALSE)</f>
        <v>3789.1849999999999</v>
      </c>
      <c r="O246" s="22">
        <f>VLOOKUP($B246,ESTIMATES!$C$18:$BS$290,46,FALSE)</f>
        <v>3899.8429999999998</v>
      </c>
      <c r="P246" s="22">
        <f>VLOOKUP($B246,ESTIMATES!$C$18:$BS$290,47,FALSE)</f>
        <v>4010.7890000000002</v>
      </c>
      <c r="Q246" s="22">
        <f>VLOOKUP($B246,ESTIMATES!$C$18:$BS$290,48,FALSE)</f>
        <v>4115.0990000000002</v>
      </c>
      <c r="R246" s="22">
        <f>VLOOKUP($B246,ESTIMATES!$C$18:$BS$290,49,FALSE)</f>
        <v>4207.84</v>
      </c>
      <c r="S246" s="22">
        <f>VLOOKUP($B246,ESTIMATES!$C$18:$BS$290,50,FALSE)</f>
        <v>4287.3440000000001</v>
      </c>
      <c r="T246" s="22">
        <f>VLOOKUP($B246,ESTIMATES!$C$18:$BS$290,51,FALSE)</f>
        <v>4355.1139999999996</v>
      </c>
      <c r="U246" s="22">
        <f>VLOOKUP($B246,ESTIMATES!$C$18:$BS$290,52,FALSE)</f>
        <v>4413.4769999999999</v>
      </c>
      <c r="V246" s="22">
        <f>VLOOKUP($B246,ESTIMATES!$C$18:$BS$290,53,FALSE)</f>
        <v>4466.1319999999996</v>
      </c>
      <c r="W246" s="22">
        <f>VLOOKUP($B246,ESTIMATES!$C$18:$BS$290,54,FALSE)</f>
        <v>4516.1310000000003</v>
      </c>
      <c r="X246" s="22">
        <f>VLOOKUP($B246,ESTIMATES!$C$18:$BS$290,55,FALSE)</f>
        <v>4564.08</v>
      </c>
      <c r="Y246" s="22">
        <f>VLOOKUP($B246,ESTIMATES!$C$18:$BS$290,56,FALSE)</f>
        <v>4610.0020000000004</v>
      </c>
      <c r="Z246" s="22">
        <f>VLOOKUP($B246,ESTIMATES!$C$18:$BS$290,57,FALSE)</f>
        <v>4655.741</v>
      </c>
      <c r="AA246" s="22">
        <f>VLOOKUP($B246,ESTIMATES!$C$18:$BS$290,58,FALSE)</f>
        <v>4703.3980000000001</v>
      </c>
      <c r="AB246" s="22">
        <f>VLOOKUP($B246,ESTIMATES!$C$18:$BS$290,59,FALSE)</f>
        <v>4754.6409999999996</v>
      </c>
      <c r="AC246" s="22">
        <f>VLOOKUP($B246,ESTIMATES!$C$18:$BS$290,60,FALSE)</f>
        <v>4810.1049999999996</v>
      </c>
      <c r="AD246" s="22">
        <f>VLOOKUP($B246,ESTIMATES!$C$18:$BS$290,61,FALSE)</f>
        <v>4870.1369999999997</v>
      </c>
      <c r="AE246" s="22">
        <f>VLOOKUP($B246,ESTIMATES!$C$18:$BS$290,62,FALSE)</f>
        <v>4935.7619999999997</v>
      </c>
      <c r="AF246" s="22">
        <f>VLOOKUP($B246,ESTIMATES!$C$18:$BS$290,63,FALSE)</f>
        <v>5007.95</v>
      </c>
      <c r="AG246" s="22">
        <f>VLOOKUP($B246,ESTIMATES!$C$18:$BS$290,64,FALSE)</f>
        <v>5087.21</v>
      </c>
      <c r="AH246" s="22">
        <f>VLOOKUP($B246,ESTIMATES!$C$18:$BS$290,65,FALSE)</f>
        <v>5174.0609999999997</v>
      </c>
      <c r="AI246" s="22">
        <f>VLOOKUP($B246,ESTIMATES!$C$18:$BS$290,66,FALSE)</f>
        <v>5267.8389999999999</v>
      </c>
      <c r="AJ246" s="22">
        <f>VLOOKUP($B246,ESTIMATES!$C$18:$BS$290,67,FALSE)</f>
        <v>5366.277</v>
      </c>
      <c r="AK246" s="22">
        <f>VLOOKUP($B246,ESTIMATES!$C$18:$BS$290,68,FALSE)</f>
        <v>5466.241</v>
      </c>
      <c r="AL246" s="22">
        <f>VLOOKUP($B246,ESTIMATES!$C$18:$BS$290,69,FALSE)</f>
        <v>5565.2839999999997</v>
      </c>
      <c r="AM246">
        <f>VLOOKUP($B246,'MEDIUM VARIANT'!$C$18:$AE$290,5,FALSE)</f>
        <v>5662.5439999999999</v>
      </c>
      <c r="AN246">
        <f>VLOOKUP($B246,'MEDIUM VARIANT'!$C$18:$AE$290,6,FALSE)</f>
        <v>5758.0749999999998</v>
      </c>
      <c r="AO246">
        <f>VLOOKUP($B246,'MEDIUM VARIANT'!$C$18:$AE$290,7,FALSE)</f>
        <v>5851.4660000000003</v>
      </c>
      <c r="AP246">
        <f>VLOOKUP($B246,'MEDIUM VARIANT'!$C$18:$AE$290,8,FALSE)</f>
        <v>5942.5609999999997</v>
      </c>
      <c r="AQ246">
        <f>VLOOKUP($B246,'MEDIUM VARIANT'!$C$18:$AE$290,9,FALSE)</f>
        <v>6031.1949999999997</v>
      </c>
      <c r="AR246">
        <f>VLOOKUP($B246,'MEDIUM VARIANT'!$C$18:$AE$290,10,FALSE)</f>
        <v>6117.0110000000004</v>
      </c>
      <c r="AS246">
        <f>VLOOKUP($B246,'MEDIUM VARIANT'!$C$18:$AE$290,11,FALSE)</f>
        <v>6199.732</v>
      </c>
      <c r="AT246">
        <f>VLOOKUP($B246,'MEDIUM VARIANT'!$C$18:$AE$290,12,FALSE)</f>
        <v>6279.415</v>
      </c>
      <c r="AU246">
        <f>VLOOKUP($B246,'MEDIUM VARIANT'!$C$18:$AE$290,13,FALSE)</f>
        <v>6356.2849999999999</v>
      </c>
      <c r="AV246">
        <f>VLOOKUP($B246,'MEDIUM VARIANT'!$C$18:$AE$290,14,FALSE)</f>
        <v>6430.5439999999999</v>
      </c>
      <c r="AW246">
        <f>VLOOKUP($B246,'MEDIUM VARIANT'!$C$18:$AE$290,15,FALSE)</f>
        <v>6502.1970000000001</v>
      </c>
      <c r="AX246">
        <f>VLOOKUP($B246,'MEDIUM VARIANT'!$C$18:$AE$290,16,FALSE)</f>
        <v>6571.3119999999999</v>
      </c>
      <c r="AY246">
        <f>VLOOKUP($B246,'MEDIUM VARIANT'!$C$18:$AE$290,17,FALSE)</f>
        <v>6638.25</v>
      </c>
      <c r="AZ246">
        <f>VLOOKUP($B246,'MEDIUM VARIANT'!$C$18:$AE$290,18,FALSE)</f>
        <v>6703.4889999999996</v>
      </c>
      <c r="BA246">
        <f>VLOOKUP($B246,'MEDIUM VARIANT'!$C$18:$AE$290,19,FALSE)</f>
        <v>6767.4179999999997</v>
      </c>
      <c r="BB246">
        <f>VLOOKUP($B246,'MEDIUM VARIANT'!$C$18:$AE$290,20,FALSE)</f>
        <v>6830.1850000000004</v>
      </c>
      <c r="BC246">
        <f>VLOOKUP($B246,'MEDIUM VARIANT'!$C$18:$AE$290,21,FALSE)</f>
        <v>6891.89</v>
      </c>
      <c r="BD246">
        <f>VLOOKUP($B246,'MEDIUM VARIANT'!$C$18:$AE$290,22,FALSE)</f>
        <v>6952.8130000000001</v>
      </c>
      <c r="BE246">
        <f>VLOOKUP($B246,'MEDIUM VARIANT'!$C$18:$AE$290,23,FALSE)</f>
        <v>7013.2749999999996</v>
      </c>
      <c r="BF246">
        <f>VLOOKUP($B246,'MEDIUM VARIANT'!$C$18:$AE$290,24,FALSE)</f>
        <v>7073.5039999999999</v>
      </c>
      <c r="BG246">
        <f>VLOOKUP($B246,'MEDIUM VARIANT'!$C$18:$AE$290,25,FALSE)</f>
        <v>7133.5969999999998</v>
      </c>
      <c r="BH246">
        <f>VLOOKUP($B246,'MEDIUM VARIANT'!$C$18:$AE$290,26,FALSE)</f>
        <v>7193.5479999999998</v>
      </c>
      <c r="BI246">
        <f>VLOOKUP($B246,'MEDIUM VARIANT'!$C$18:$AE$290,27,FALSE)</f>
        <v>7253.2420000000002</v>
      </c>
      <c r="BJ246">
        <f>VLOOKUP($B246,'MEDIUM VARIANT'!$C$18:$AE$290,28,FALSE)</f>
        <v>7312.5050000000001</v>
      </c>
      <c r="BK246">
        <f>VLOOKUP($B246,'MEDIUM VARIANT'!$C$18:$AE$290,29,FALSE)</f>
        <v>7371.1760000000004</v>
      </c>
      <c r="BL246">
        <f>VLOOKUP($B246,'MEDIUM VARIANT'!$C$18:$AE$290,29,FALSE)</f>
        <v>7371.1760000000004</v>
      </c>
      <c r="BM246">
        <f>VLOOKUP($B246,'MEDIUM VARIANT'!$C$18:$AE$290,29,FALSE)</f>
        <v>7371.1760000000004</v>
      </c>
      <c r="BN246">
        <f>VLOOKUP($B246,'MEDIUM VARIANT'!$C$18:$AE$290,29,FALSE)</f>
        <v>7371.1760000000004</v>
      </c>
      <c r="BO246">
        <f>VLOOKUP($B246,'MEDIUM VARIANT'!$C$18:$AE$290,29,FALSE)</f>
        <v>7371.1760000000004</v>
      </c>
      <c r="BP246">
        <f>VLOOKUP($B246,'MEDIUM VARIANT'!$C$18:$AE$290,29,FALSE)</f>
        <v>7371.1760000000004</v>
      </c>
      <c r="BQ246">
        <f>VLOOKUP($B246,'MEDIUM VARIANT'!$C$18:$AE$290,29,FALSE)</f>
        <v>7371.1760000000004</v>
      </c>
      <c r="BR246">
        <f>VLOOKUP($B246,'MEDIUM VARIANT'!$C$18:$AE$290,29,FALSE)</f>
        <v>7371.1760000000004</v>
      </c>
      <c r="BS246">
        <f>VLOOKUP($B246,'MEDIUM VARIANT'!$C$18:$AE$290,29,FALSE)</f>
        <v>7371.1760000000004</v>
      </c>
      <c r="BT246">
        <f>VLOOKUP($B246,'MEDIUM VARIANT'!$C$18:$AE$290,29,FALSE)</f>
        <v>7371.1760000000004</v>
      </c>
      <c r="BU246">
        <f>VLOOKUP($B246,'MEDIUM VARIANT'!$C$18:$AE$290,29,FALSE)</f>
        <v>7371.1760000000004</v>
      </c>
    </row>
    <row r="247" spans="1:73" ht="11.4" hidden="1" x14ac:dyDescent="0.2">
      <c r="A247" t="str">
        <f>VLOOKUP(B247,Codes_ISO!A$2:C$270,3,FALSE)</f>
        <v/>
      </c>
      <c r="B247" s="3" t="s">
        <v>274</v>
      </c>
      <c r="C247" s="22">
        <f>VLOOKUP($B247,ESTIMATES!$C$18:$BS$290,34,FALSE)</f>
        <v>7.5190000000000001</v>
      </c>
      <c r="D247" s="22">
        <f>VLOOKUP($B247,ESTIMATES!$C$18:$BS$290,35,FALSE)</f>
        <v>7.8579999999999997</v>
      </c>
      <c r="E247" s="22">
        <f>VLOOKUP($B247,ESTIMATES!$C$18:$BS$290,36,FALSE)</f>
        <v>8.2439999999999998</v>
      </c>
      <c r="F247" s="22">
        <f>VLOOKUP($B247,ESTIMATES!$C$18:$BS$290,37,FALSE)</f>
        <v>8.6690000000000005</v>
      </c>
      <c r="G247" s="22">
        <f>VLOOKUP($B247,ESTIMATES!$C$18:$BS$290,38,FALSE)</f>
        <v>9.0950000000000006</v>
      </c>
      <c r="H247" s="22">
        <f>VLOOKUP($B247,ESTIMATES!$C$18:$BS$290,39,FALSE)</f>
        <v>9.5060000000000002</v>
      </c>
      <c r="I247" s="22">
        <f>VLOOKUP($B247,ESTIMATES!$C$18:$BS$290,40,FALSE)</f>
        <v>9.875</v>
      </c>
      <c r="J247" s="22">
        <f>VLOOKUP($B247,ESTIMATES!$C$18:$BS$290,41,FALSE)</f>
        <v>10.224</v>
      </c>
      <c r="K247" s="22">
        <f>VLOOKUP($B247,ESTIMATES!$C$18:$BS$290,42,FALSE)</f>
        <v>10.582000000000001</v>
      </c>
      <c r="L247" s="22">
        <f>VLOOKUP($B247,ESTIMATES!$C$18:$BS$290,43,FALSE)</f>
        <v>11.016999999999999</v>
      </c>
      <c r="M247" s="22">
        <f>VLOOKUP($B247,ESTIMATES!$C$18:$BS$290,44,FALSE)</f>
        <v>11.552</v>
      </c>
      <c r="N247" s="22">
        <f>VLOOKUP($B247,ESTIMATES!$C$18:$BS$290,45,FALSE)</f>
        <v>12.206</v>
      </c>
      <c r="O247" s="22">
        <f>VLOOKUP($B247,ESTIMATES!$C$18:$BS$290,46,FALSE)</f>
        <v>12.968</v>
      </c>
      <c r="P247" s="22">
        <f>VLOOKUP($B247,ESTIMATES!$C$18:$BS$290,47,FALSE)</f>
        <v>13.789</v>
      </c>
      <c r="Q247" s="22">
        <f>VLOOKUP($B247,ESTIMATES!$C$18:$BS$290,48,FALSE)</f>
        <v>14.597</v>
      </c>
      <c r="R247" s="22">
        <f>VLOOKUP($B247,ESTIMATES!$C$18:$BS$290,49,FALSE)</f>
        <v>15.332000000000001</v>
      </c>
      <c r="S247" s="22">
        <f>VLOOKUP($B247,ESTIMATES!$C$18:$BS$290,50,FALSE)</f>
        <v>15.965999999999999</v>
      </c>
      <c r="T247" s="22">
        <f>VLOOKUP($B247,ESTIMATES!$C$18:$BS$290,51,FALSE)</f>
        <v>16.527999999999999</v>
      </c>
      <c r="U247" s="22">
        <f>VLOOKUP($B247,ESTIMATES!$C$18:$BS$290,52,FALSE)</f>
        <v>17.114999999999998</v>
      </c>
      <c r="V247" s="22">
        <f>VLOOKUP($B247,ESTIMATES!$C$18:$BS$290,53,FALSE)</f>
        <v>17.864000000000001</v>
      </c>
      <c r="W247" s="22">
        <f>VLOOKUP($B247,ESTIMATES!$C$18:$BS$290,54,FALSE)</f>
        <v>18.873000000000001</v>
      </c>
      <c r="X247" s="22">
        <f>VLOOKUP($B247,ESTIMATES!$C$18:$BS$290,55,FALSE)</f>
        <v>20.184999999999999</v>
      </c>
      <c r="Y247" s="22">
        <f>VLOOKUP($B247,ESTIMATES!$C$18:$BS$290,56,FALSE)</f>
        <v>21.742000000000001</v>
      </c>
      <c r="Z247" s="22">
        <f>VLOOKUP($B247,ESTIMATES!$C$18:$BS$290,57,FALSE)</f>
        <v>23.41</v>
      </c>
      <c r="AA247" s="22">
        <f>VLOOKUP($B247,ESTIMATES!$C$18:$BS$290,58,FALSE)</f>
        <v>25.027999999999999</v>
      </c>
      <c r="AB247" s="22">
        <f>VLOOKUP($B247,ESTIMATES!$C$18:$BS$290,59,FALSE)</f>
        <v>26.448</v>
      </c>
      <c r="AC247" s="22">
        <f>VLOOKUP($B247,ESTIMATES!$C$18:$BS$290,60,FALSE)</f>
        <v>27.641999999999999</v>
      </c>
      <c r="AD247" s="22">
        <f>VLOOKUP($B247,ESTIMATES!$C$18:$BS$290,61,FALSE)</f>
        <v>28.64</v>
      </c>
      <c r="AE247" s="22">
        <f>VLOOKUP($B247,ESTIMATES!$C$18:$BS$290,62,FALSE)</f>
        <v>29.481000000000002</v>
      </c>
      <c r="AF247" s="22">
        <f>VLOOKUP($B247,ESTIMATES!$C$18:$BS$290,63,FALSE)</f>
        <v>30.245000000000001</v>
      </c>
      <c r="AG247" s="22">
        <f>VLOOKUP($B247,ESTIMATES!$C$18:$BS$290,64,FALSE)</f>
        <v>30.994</v>
      </c>
      <c r="AH247" s="22">
        <f>VLOOKUP($B247,ESTIMATES!$C$18:$BS$290,65,FALSE)</f>
        <v>31.731000000000002</v>
      </c>
      <c r="AI247" s="22">
        <f>VLOOKUP($B247,ESTIMATES!$C$18:$BS$290,66,FALSE)</f>
        <v>32.430999999999997</v>
      </c>
      <c r="AJ247" s="22">
        <f>VLOOKUP($B247,ESTIMATES!$C$18:$BS$290,67,FALSE)</f>
        <v>33.107999999999997</v>
      </c>
      <c r="AK247" s="22">
        <f>VLOOKUP($B247,ESTIMATES!$C$18:$BS$290,68,FALSE)</f>
        <v>33.738999999999997</v>
      </c>
      <c r="AL247" s="22">
        <f>VLOOKUP($B247,ESTIMATES!$C$18:$BS$290,69,FALSE)</f>
        <v>34.338999999999999</v>
      </c>
      <c r="AM247">
        <f>VLOOKUP($B247,'MEDIUM VARIANT'!$C$18:$AE$290,5,FALSE)</f>
        <v>34.9</v>
      </c>
      <c r="AN247">
        <f>VLOOKUP($B247,'MEDIUM VARIANT'!$C$18:$AE$290,6,FALSE)</f>
        <v>35.445999999999998</v>
      </c>
      <c r="AO247">
        <f>VLOOKUP($B247,'MEDIUM VARIANT'!$C$18:$AE$290,7,FALSE)</f>
        <v>35.963000000000001</v>
      </c>
      <c r="AP247">
        <f>VLOOKUP($B247,'MEDIUM VARIANT'!$C$18:$AE$290,8,FALSE)</f>
        <v>36.460999999999999</v>
      </c>
      <c r="AQ247">
        <f>VLOOKUP($B247,'MEDIUM VARIANT'!$C$18:$AE$290,9,FALSE)</f>
        <v>36.953000000000003</v>
      </c>
      <c r="AR247">
        <f>VLOOKUP($B247,'MEDIUM VARIANT'!$C$18:$AE$290,10,FALSE)</f>
        <v>37.439</v>
      </c>
      <c r="AS247">
        <f>VLOOKUP($B247,'MEDIUM VARIANT'!$C$18:$AE$290,11,FALSE)</f>
        <v>37.917000000000002</v>
      </c>
      <c r="AT247">
        <f>VLOOKUP($B247,'MEDIUM VARIANT'!$C$18:$AE$290,12,FALSE)</f>
        <v>38.393999999999998</v>
      </c>
      <c r="AU247">
        <f>VLOOKUP($B247,'MEDIUM VARIANT'!$C$18:$AE$290,13,FALSE)</f>
        <v>38.86</v>
      </c>
      <c r="AV247">
        <f>VLOOKUP($B247,'MEDIUM VARIANT'!$C$18:$AE$290,14,FALSE)</f>
        <v>39.328000000000003</v>
      </c>
      <c r="AW247">
        <f>VLOOKUP($B247,'MEDIUM VARIANT'!$C$18:$AE$290,15,FALSE)</f>
        <v>39.779000000000003</v>
      </c>
      <c r="AX247">
        <f>VLOOKUP($B247,'MEDIUM VARIANT'!$C$18:$AE$290,16,FALSE)</f>
        <v>40.225999999999999</v>
      </c>
      <c r="AY247">
        <f>VLOOKUP($B247,'MEDIUM VARIANT'!$C$18:$AE$290,17,FALSE)</f>
        <v>40.67</v>
      </c>
      <c r="AZ247">
        <f>VLOOKUP($B247,'MEDIUM VARIANT'!$C$18:$AE$290,18,FALSE)</f>
        <v>41.1</v>
      </c>
      <c r="BA247">
        <f>VLOOKUP($B247,'MEDIUM VARIANT'!$C$18:$AE$290,19,FALSE)</f>
        <v>41.527999999999999</v>
      </c>
      <c r="BB247">
        <f>VLOOKUP($B247,'MEDIUM VARIANT'!$C$18:$AE$290,20,FALSE)</f>
        <v>41.95</v>
      </c>
      <c r="BC247">
        <f>VLOOKUP($B247,'MEDIUM VARIANT'!$C$18:$AE$290,21,FALSE)</f>
        <v>42.37</v>
      </c>
      <c r="BD247">
        <f>VLOOKUP($B247,'MEDIUM VARIANT'!$C$18:$AE$290,22,FALSE)</f>
        <v>42.768999999999998</v>
      </c>
      <c r="BE247">
        <f>VLOOKUP($B247,'MEDIUM VARIANT'!$C$18:$AE$290,23,FALSE)</f>
        <v>43.162999999999997</v>
      </c>
      <c r="BF247">
        <f>VLOOKUP($B247,'MEDIUM VARIANT'!$C$18:$AE$290,24,FALSE)</f>
        <v>43.552</v>
      </c>
      <c r="BG247">
        <f>VLOOKUP($B247,'MEDIUM VARIANT'!$C$18:$AE$290,25,FALSE)</f>
        <v>43.926000000000002</v>
      </c>
      <c r="BH247">
        <f>VLOOKUP($B247,'MEDIUM VARIANT'!$C$18:$AE$290,26,FALSE)</f>
        <v>44.289000000000001</v>
      </c>
      <c r="BI247">
        <f>VLOOKUP($B247,'MEDIUM VARIANT'!$C$18:$AE$290,27,FALSE)</f>
        <v>44.640999999999998</v>
      </c>
      <c r="BJ247">
        <f>VLOOKUP($B247,'MEDIUM VARIANT'!$C$18:$AE$290,28,FALSE)</f>
        <v>44.981000000000002</v>
      </c>
      <c r="BK247">
        <f>VLOOKUP($B247,'MEDIUM VARIANT'!$C$18:$AE$290,29,FALSE)</f>
        <v>45.308999999999997</v>
      </c>
      <c r="BL247">
        <f>VLOOKUP($B247,'MEDIUM VARIANT'!$C$18:$AE$290,29,FALSE)</f>
        <v>45.308999999999997</v>
      </c>
      <c r="BM247">
        <f>VLOOKUP($B247,'MEDIUM VARIANT'!$C$18:$AE$290,29,FALSE)</f>
        <v>45.308999999999997</v>
      </c>
      <c r="BN247">
        <f>VLOOKUP($B247,'MEDIUM VARIANT'!$C$18:$AE$290,29,FALSE)</f>
        <v>45.308999999999997</v>
      </c>
      <c r="BO247">
        <f>VLOOKUP($B247,'MEDIUM VARIANT'!$C$18:$AE$290,29,FALSE)</f>
        <v>45.308999999999997</v>
      </c>
      <c r="BP247">
        <f>VLOOKUP($B247,'MEDIUM VARIANT'!$C$18:$AE$290,29,FALSE)</f>
        <v>45.308999999999997</v>
      </c>
      <c r="BQ247">
        <f>VLOOKUP($B247,'MEDIUM VARIANT'!$C$18:$AE$290,29,FALSE)</f>
        <v>45.308999999999997</v>
      </c>
      <c r="BR247">
        <f>VLOOKUP($B247,'MEDIUM VARIANT'!$C$18:$AE$290,29,FALSE)</f>
        <v>45.308999999999997</v>
      </c>
      <c r="BS247">
        <f>VLOOKUP($B247,'MEDIUM VARIANT'!$C$18:$AE$290,29,FALSE)</f>
        <v>45.308999999999997</v>
      </c>
      <c r="BT247">
        <f>VLOOKUP($B247,'MEDIUM VARIANT'!$C$18:$AE$290,29,FALSE)</f>
        <v>45.308999999999997</v>
      </c>
      <c r="BU247">
        <f>VLOOKUP($B247,'MEDIUM VARIANT'!$C$18:$AE$290,29,FALSE)</f>
        <v>45.308999999999997</v>
      </c>
    </row>
    <row r="248" spans="1:73" ht="11.4" hidden="1" x14ac:dyDescent="0.2">
      <c r="A248" t="str">
        <f>VLOOKUP(B248,Codes_ISO!A$2:C$270,3,FALSE)</f>
        <v/>
      </c>
      <c r="B248" s="3" t="s">
        <v>330</v>
      </c>
      <c r="C248" s="22">
        <f>VLOOKUP($B248,ESTIMATES!$C$18:$BS$290,34,FALSE)</f>
        <v>8.0519999999999996</v>
      </c>
      <c r="D248" s="22">
        <f>VLOOKUP($B248,ESTIMATES!$C$18:$BS$290,35,FALSE)</f>
        <v>8.1539999999999999</v>
      </c>
      <c r="E248" s="22">
        <f>VLOOKUP($B248,ESTIMATES!$C$18:$BS$290,36,FALSE)</f>
        <v>8.2840000000000007</v>
      </c>
      <c r="F248" s="22">
        <f>VLOOKUP($B248,ESTIMATES!$C$18:$BS$290,37,FALSE)</f>
        <v>8.4130000000000003</v>
      </c>
      <c r="G248" s="22">
        <f>VLOOKUP($B248,ESTIMATES!$C$18:$BS$290,38,FALSE)</f>
        <v>8.5299999999999994</v>
      </c>
      <c r="H248" s="22">
        <f>VLOOKUP($B248,ESTIMATES!$C$18:$BS$290,39,FALSE)</f>
        <v>8.65</v>
      </c>
      <c r="I248" s="22">
        <f>VLOOKUP($B248,ESTIMATES!$C$18:$BS$290,40,FALSE)</f>
        <v>8.7469999999999999</v>
      </c>
      <c r="J248" s="22">
        <f>VLOOKUP($B248,ESTIMATES!$C$18:$BS$290,41,FALSE)</f>
        <v>8.82</v>
      </c>
      <c r="K248" s="22">
        <f>VLOOKUP($B248,ESTIMATES!$C$18:$BS$290,42,FALSE)</f>
        <v>8.8829999999999991</v>
      </c>
      <c r="L248" s="22">
        <f>VLOOKUP($B248,ESTIMATES!$C$18:$BS$290,43,FALSE)</f>
        <v>8.9469999999999992</v>
      </c>
      <c r="M248" s="22">
        <f>VLOOKUP($B248,ESTIMATES!$C$18:$BS$290,44,FALSE)</f>
        <v>9.0030000000000001</v>
      </c>
      <c r="N248" s="22">
        <f>VLOOKUP($B248,ESTIMATES!$C$18:$BS$290,45,FALSE)</f>
        <v>9.0530000000000008</v>
      </c>
      <c r="O248" s="22">
        <f>VLOOKUP($B248,ESTIMATES!$C$18:$BS$290,46,FALSE)</f>
        <v>9.109</v>
      </c>
      <c r="P248" s="22">
        <f>VLOOKUP($B248,ESTIMATES!$C$18:$BS$290,47,FALSE)</f>
        <v>9.1560000000000006</v>
      </c>
      <c r="Q248" s="22">
        <f>VLOOKUP($B248,ESTIMATES!$C$18:$BS$290,48,FALSE)</f>
        <v>9.19</v>
      </c>
      <c r="R248" s="22">
        <f>VLOOKUP($B248,ESTIMATES!$C$18:$BS$290,49,FALSE)</f>
        <v>9.23</v>
      </c>
      <c r="S248" s="22">
        <f>VLOOKUP($B248,ESTIMATES!$C$18:$BS$290,50,FALSE)</f>
        <v>9.2560000000000002</v>
      </c>
      <c r="T248" s="22">
        <f>VLOOKUP($B248,ESTIMATES!$C$18:$BS$290,51,FALSE)</f>
        <v>9.2769999999999992</v>
      </c>
      <c r="U248" s="22">
        <f>VLOOKUP($B248,ESTIMATES!$C$18:$BS$290,52,FALSE)</f>
        <v>9.3059999999999992</v>
      </c>
      <c r="V248" s="22">
        <f>VLOOKUP($B248,ESTIMATES!$C$18:$BS$290,53,FALSE)</f>
        <v>9.3450000000000006</v>
      </c>
      <c r="W248" s="22">
        <f>VLOOKUP($B248,ESTIMATES!$C$18:$BS$290,54,FALSE)</f>
        <v>9.42</v>
      </c>
      <c r="X248" s="22">
        <f>VLOOKUP($B248,ESTIMATES!$C$18:$BS$290,55,FALSE)</f>
        <v>9.5120000000000005</v>
      </c>
      <c r="Y248" s="22">
        <f>VLOOKUP($B248,ESTIMATES!$C$18:$BS$290,56,FALSE)</f>
        <v>9.6349999999999998</v>
      </c>
      <c r="Z248" s="22">
        <f>VLOOKUP($B248,ESTIMATES!$C$18:$BS$290,57,FALSE)</f>
        <v>9.7669999999999995</v>
      </c>
      <c r="AA248" s="22">
        <f>VLOOKUP($B248,ESTIMATES!$C$18:$BS$290,58,FALSE)</f>
        <v>9.8940000000000001</v>
      </c>
      <c r="AB248" s="22">
        <f>VLOOKUP($B248,ESTIMATES!$C$18:$BS$290,59,FALSE)</f>
        <v>10.026999999999999</v>
      </c>
      <c r="AC248" s="22">
        <f>VLOOKUP($B248,ESTIMATES!$C$18:$BS$290,60,FALSE)</f>
        <v>10.137</v>
      </c>
      <c r="AD248" s="22">
        <f>VLOOKUP($B248,ESTIMATES!$C$18:$BS$290,61,FALSE)</f>
        <v>10.243</v>
      </c>
      <c r="AE248" s="22">
        <f>VLOOKUP($B248,ESTIMATES!$C$18:$BS$290,62,FALSE)</f>
        <v>10.34</v>
      </c>
      <c r="AF248" s="22">
        <f>VLOOKUP($B248,ESTIMATES!$C$18:$BS$290,63,FALSE)</f>
        <v>10.441000000000001</v>
      </c>
      <c r="AG248" s="22">
        <f>VLOOKUP($B248,ESTIMATES!$C$18:$BS$290,64,FALSE)</f>
        <v>10.531000000000001</v>
      </c>
      <c r="AH248" s="22">
        <f>VLOOKUP($B248,ESTIMATES!$C$18:$BS$290,65,FALSE)</f>
        <v>10.628</v>
      </c>
      <c r="AI248" s="22">
        <f>VLOOKUP($B248,ESTIMATES!$C$18:$BS$290,66,FALSE)</f>
        <v>10.725</v>
      </c>
      <c r="AJ248" s="22">
        <f>VLOOKUP($B248,ESTIMATES!$C$18:$BS$290,67,FALSE)</f>
        <v>10.819000000000001</v>
      </c>
      <c r="AK248" s="22">
        <f>VLOOKUP($B248,ESTIMATES!$C$18:$BS$290,68,FALSE)</f>
        <v>10.907999999999999</v>
      </c>
      <c r="AL248" s="22">
        <f>VLOOKUP($B248,ESTIMATES!$C$18:$BS$290,69,FALSE)</f>
        <v>11.000999999999999</v>
      </c>
      <c r="AM248">
        <f>VLOOKUP($B248,'MEDIUM VARIANT'!$C$18:$AE$290,5,FALSE)</f>
        <v>11.097</v>
      </c>
      <c r="AN248">
        <f>VLOOKUP($B248,'MEDIUM VARIANT'!$C$18:$AE$290,6,FALSE)</f>
        <v>11.192</v>
      </c>
      <c r="AO248">
        <f>VLOOKUP($B248,'MEDIUM VARIANT'!$C$18:$AE$290,7,FALSE)</f>
        <v>11.287000000000001</v>
      </c>
      <c r="AP248">
        <f>VLOOKUP($B248,'MEDIUM VARIANT'!$C$18:$AE$290,8,FALSE)</f>
        <v>11.393000000000001</v>
      </c>
      <c r="AQ248">
        <f>VLOOKUP($B248,'MEDIUM VARIANT'!$C$18:$AE$290,9,FALSE)</f>
        <v>11.499000000000001</v>
      </c>
      <c r="AR248">
        <f>VLOOKUP($B248,'MEDIUM VARIANT'!$C$18:$AE$290,10,FALSE)</f>
        <v>11.609</v>
      </c>
      <c r="AS248">
        <f>VLOOKUP($B248,'MEDIUM VARIANT'!$C$18:$AE$290,11,FALSE)</f>
        <v>11.722</v>
      </c>
      <c r="AT248">
        <f>VLOOKUP($B248,'MEDIUM VARIANT'!$C$18:$AE$290,12,FALSE)</f>
        <v>11.842000000000001</v>
      </c>
      <c r="AU248">
        <f>VLOOKUP($B248,'MEDIUM VARIANT'!$C$18:$AE$290,13,FALSE)</f>
        <v>11.962</v>
      </c>
      <c r="AV248">
        <f>VLOOKUP($B248,'MEDIUM VARIANT'!$C$18:$AE$290,14,FALSE)</f>
        <v>12.084</v>
      </c>
      <c r="AW248">
        <f>VLOOKUP($B248,'MEDIUM VARIANT'!$C$18:$AE$290,15,FALSE)</f>
        <v>12.207000000000001</v>
      </c>
      <c r="AX248">
        <f>VLOOKUP($B248,'MEDIUM VARIANT'!$C$18:$AE$290,16,FALSE)</f>
        <v>12.334</v>
      </c>
      <c r="AY248">
        <f>VLOOKUP($B248,'MEDIUM VARIANT'!$C$18:$AE$290,17,FALSE)</f>
        <v>12.448</v>
      </c>
      <c r="AZ248">
        <f>VLOOKUP($B248,'MEDIUM VARIANT'!$C$18:$AE$290,18,FALSE)</f>
        <v>12.576000000000001</v>
      </c>
      <c r="BA248">
        <f>VLOOKUP($B248,'MEDIUM VARIANT'!$C$18:$AE$290,19,FALSE)</f>
        <v>12.699</v>
      </c>
      <c r="BB248">
        <f>VLOOKUP($B248,'MEDIUM VARIANT'!$C$18:$AE$290,20,FALSE)</f>
        <v>12.82</v>
      </c>
      <c r="BC248">
        <f>VLOOKUP($B248,'MEDIUM VARIANT'!$C$18:$AE$290,21,FALSE)</f>
        <v>12.936999999999999</v>
      </c>
      <c r="BD248">
        <f>VLOOKUP($B248,'MEDIUM VARIANT'!$C$18:$AE$290,22,FALSE)</f>
        <v>13.053000000000001</v>
      </c>
      <c r="BE248">
        <f>VLOOKUP($B248,'MEDIUM VARIANT'!$C$18:$AE$290,23,FALSE)</f>
        <v>13.159000000000001</v>
      </c>
      <c r="BF248">
        <f>VLOOKUP($B248,'MEDIUM VARIANT'!$C$18:$AE$290,24,FALSE)</f>
        <v>13.263999999999999</v>
      </c>
      <c r="BG248">
        <f>VLOOKUP($B248,'MEDIUM VARIANT'!$C$18:$AE$290,25,FALSE)</f>
        <v>13.371</v>
      </c>
      <c r="BH248">
        <f>VLOOKUP($B248,'MEDIUM VARIANT'!$C$18:$AE$290,26,FALSE)</f>
        <v>13.465999999999999</v>
      </c>
      <c r="BI248">
        <f>VLOOKUP($B248,'MEDIUM VARIANT'!$C$18:$AE$290,27,FALSE)</f>
        <v>13.563000000000001</v>
      </c>
      <c r="BJ248">
        <f>VLOOKUP($B248,'MEDIUM VARIANT'!$C$18:$AE$290,28,FALSE)</f>
        <v>13.651999999999999</v>
      </c>
      <c r="BK248">
        <f>VLOOKUP($B248,'MEDIUM VARIANT'!$C$18:$AE$290,29,FALSE)</f>
        <v>13.742000000000001</v>
      </c>
      <c r="BL248">
        <f>VLOOKUP($B248,'MEDIUM VARIANT'!$C$18:$AE$290,29,FALSE)</f>
        <v>13.742000000000001</v>
      </c>
      <c r="BM248">
        <f>VLOOKUP($B248,'MEDIUM VARIANT'!$C$18:$AE$290,29,FALSE)</f>
        <v>13.742000000000001</v>
      </c>
      <c r="BN248">
        <f>VLOOKUP($B248,'MEDIUM VARIANT'!$C$18:$AE$290,29,FALSE)</f>
        <v>13.742000000000001</v>
      </c>
      <c r="BO248">
        <f>VLOOKUP($B248,'MEDIUM VARIANT'!$C$18:$AE$290,29,FALSE)</f>
        <v>13.742000000000001</v>
      </c>
      <c r="BP248">
        <f>VLOOKUP($B248,'MEDIUM VARIANT'!$C$18:$AE$290,29,FALSE)</f>
        <v>13.742000000000001</v>
      </c>
      <c r="BQ248">
        <f>VLOOKUP($B248,'MEDIUM VARIANT'!$C$18:$AE$290,29,FALSE)</f>
        <v>13.742000000000001</v>
      </c>
      <c r="BR248">
        <f>VLOOKUP($B248,'MEDIUM VARIANT'!$C$18:$AE$290,29,FALSE)</f>
        <v>13.742000000000001</v>
      </c>
      <c r="BS248">
        <f>VLOOKUP($B248,'MEDIUM VARIANT'!$C$18:$AE$290,29,FALSE)</f>
        <v>13.742000000000001</v>
      </c>
      <c r="BT248">
        <f>VLOOKUP($B248,'MEDIUM VARIANT'!$C$18:$AE$290,29,FALSE)</f>
        <v>13.742000000000001</v>
      </c>
      <c r="BU248">
        <f>VLOOKUP($B248,'MEDIUM VARIANT'!$C$18:$AE$290,29,FALSE)</f>
        <v>13.742000000000001</v>
      </c>
    </row>
    <row r="249" spans="1:73" ht="11.4" x14ac:dyDescent="0.2">
      <c r="A249" t="str">
        <f>VLOOKUP(B249,Codes_ISO!A$2:C$270,3,FALSE)</f>
        <v>UG</v>
      </c>
      <c r="B249" s="3" t="s">
        <v>94</v>
      </c>
      <c r="C249" s="22">
        <f>VLOOKUP($B249,ESTIMATES!$C$18:$BS$290,34,FALSE)</f>
        <v>12549.54</v>
      </c>
      <c r="D249" s="22">
        <f>VLOOKUP($B249,ESTIMATES!$C$18:$BS$290,35,FALSE)</f>
        <v>12930.209000000001</v>
      </c>
      <c r="E249" s="22">
        <f>VLOOKUP($B249,ESTIMATES!$C$18:$BS$290,36,FALSE)</f>
        <v>13323.332</v>
      </c>
      <c r="F249" s="22">
        <f>VLOOKUP($B249,ESTIMATES!$C$18:$BS$290,37,FALSE)</f>
        <v>13735.271000000001</v>
      </c>
      <c r="G249" s="22">
        <f>VLOOKUP($B249,ESTIMATES!$C$18:$BS$290,38,FALSE)</f>
        <v>14174.47</v>
      </c>
      <c r="H249" s="22">
        <f>VLOOKUP($B249,ESTIMATES!$C$18:$BS$290,39,FALSE)</f>
        <v>14646.624</v>
      </c>
      <c r="I249" s="22">
        <f>VLOOKUP($B249,ESTIMATES!$C$18:$BS$290,40,FALSE)</f>
        <v>15154.521000000001</v>
      </c>
      <c r="J249" s="22">
        <f>VLOOKUP($B249,ESTIMATES!$C$18:$BS$290,41,FALSE)</f>
        <v>15695.411</v>
      </c>
      <c r="K249" s="22">
        <f>VLOOKUP($B249,ESTIMATES!$C$18:$BS$290,42,FALSE)</f>
        <v>16262.532999999999</v>
      </c>
      <c r="L249" s="22">
        <f>VLOOKUP($B249,ESTIMATES!$C$18:$BS$290,43,FALSE)</f>
        <v>16846.09</v>
      </c>
      <c r="M249" s="22">
        <f>VLOOKUP($B249,ESTIMATES!$C$18:$BS$290,44,FALSE)</f>
        <v>17438.906999999999</v>
      </c>
      <c r="N249" s="22">
        <f>VLOOKUP($B249,ESTIMATES!$C$18:$BS$290,45,FALSE)</f>
        <v>18040.437999999998</v>
      </c>
      <c r="O249" s="22">
        <f>VLOOKUP($B249,ESTIMATES!$C$18:$BS$290,46,FALSE)</f>
        <v>18652.888999999999</v>
      </c>
      <c r="P249" s="22">
        <f>VLOOKUP($B249,ESTIMATES!$C$18:$BS$290,47,FALSE)</f>
        <v>19275.421999999999</v>
      </c>
      <c r="Q249" s="22">
        <f>VLOOKUP($B249,ESTIMATES!$C$18:$BS$290,48,FALSE)</f>
        <v>19907.633999999998</v>
      </c>
      <c r="R249" s="22">
        <f>VLOOKUP($B249,ESTIMATES!$C$18:$BS$290,49,FALSE)</f>
        <v>20550.291000000001</v>
      </c>
      <c r="S249" s="22">
        <f>VLOOKUP($B249,ESTIMATES!$C$18:$BS$290,50,FALSE)</f>
        <v>21202.117999999999</v>
      </c>
      <c r="T249" s="22">
        <f>VLOOKUP($B249,ESTIMATES!$C$18:$BS$290,51,FALSE)</f>
        <v>21865.931</v>
      </c>
      <c r="U249" s="22">
        <f>VLOOKUP($B249,ESTIMATES!$C$18:$BS$290,52,FALSE)</f>
        <v>22551.789000000001</v>
      </c>
      <c r="V249" s="22">
        <f>VLOOKUP($B249,ESTIMATES!$C$18:$BS$290,53,FALSE)</f>
        <v>23272.994999999999</v>
      </c>
      <c r="W249" s="22">
        <f>VLOOKUP($B249,ESTIMATES!$C$18:$BS$290,54,FALSE)</f>
        <v>24039.274000000001</v>
      </c>
      <c r="X249" s="22">
        <f>VLOOKUP($B249,ESTIMATES!$C$18:$BS$290,55,FALSE)</f>
        <v>24854.892</v>
      </c>
      <c r="Y249" s="22">
        <f>VLOOKUP($B249,ESTIMATES!$C$18:$BS$290,56,FALSE)</f>
        <v>25718.047999999999</v>
      </c>
      <c r="Z249" s="22">
        <f>VLOOKUP($B249,ESTIMATES!$C$18:$BS$290,57,FALSE)</f>
        <v>26624.82</v>
      </c>
      <c r="AA249" s="22">
        <f>VLOOKUP($B249,ESTIMATES!$C$18:$BS$290,58,FALSE)</f>
        <v>27568.436000000002</v>
      </c>
      <c r="AB249" s="22">
        <f>VLOOKUP($B249,ESTIMATES!$C$18:$BS$290,59,FALSE)</f>
        <v>28543.94</v>
      </c>
      <c r="AC249" s="22">
        <f>VLOOKUP($B249,ESTIMATES!$C$18:$BS$290,60,FALSE)</f>
        <v>29550.662</v>
      </c>
      <c r="AD249" s="22">
        <f>VLOOKUP($B249,ESTIMATES!$C$18:$BS$290,61,FALSE)</f>
        <v>30590.487000000001</v>
      </c>
      <c r="AE249" s="22">
        <f>VLOOKUP($B249,ESTIMATES!$C$18:$BS$290,62,FALSE)</f>
        <v>31663.896000000001</v>
      </c>
      <c r="AF249" s="22">
        <f>VLOOKUP($B249,ESTIMATES!$C$18:$BS$290,63,FALSE)</f>
        <v>32771.894999999997</v>
      </c>
      <c r="AG249" s="22">
        <f>VLOOKUP($B249,ESTIMATES!$C$18:$BS$290,64,FALSE)</f>
        <v>33915.133000000002</v>
      </c>
      <c r="AH249" s="22">
        <f>VLOOKUP($B249,ESTIMATES!$C$18:$BS$290,65,FALSE)</f>
        <v>35093.648000000001</v>
      </c>
      <c r="AI249" s="22">
        <f>VLOOKUP($B249,ESTIMATES!$C$18:$BS$290,66,FALSE)</f>
        <v>36306.796000000002</v>
      </c>
      <c r="AJ249" s="22">
        <f>VLOOKUP($B249,ESTIMATES!$C$18:$BS$290,67,FALSE)</f>
        <v>37553.726000000002</v>
      </c>
      <c r="AK249" s="22">
        <f>VLOOKUP($B249,ESTIMATES!$C$18:$BS$290,68,FALSE)</f>
        <v>38833.338000000003</v>
      </c>
      <c r="AL249" s="22">
        <f>VLOOKUP($B249,ESTIMATES!$C$18:$BS$290,69,FALSE)</f>
        <v>40144.870000000003</v>
      </c>
      <c r="AM249">
        <f>VLOOKUP($B249,'MEDIUM VARIANT'!$C$18:$AE$290,5,FALSE)</f>
        <v>41487.964999999997</v>
      </c>
      <c r="AN249">
        <f>VLOOKUP($B249,'MEDIUM VARIANT'!$C$18:$AE$290,6,FALSE)</f>
        <v>42862.957999999999</v>
      </c>
      <c r="AO249">
        <f>VLOOKUP($B249,'MEDIUM VARIANT'!$C$18:$AE$290,7,FALSE)</f>
        <v>44270.563000000002</v>
      </c>
      <c r="AP249">
        <f>VLOOKUP($B249,'MEDIUM VARIANT'!$C$18:$AE$290,8,FALSE)</f>
        <v>45711.874000000003</v>
      </c>
      <c r="AQ249">
        <f>VLOOKUP($B249,'MEDIUM VARIANT'!$C$18:$AE$290,9,FALSE)</f>
        <v>47187.703000000001</v>
      </c>
      <c r="AR249">
        <f>VLOOKUP($B249,'MEDIUM VARIANT'!$C$18:$AE$290,10,FALSE)</f>
        <v>48698.086000000003</v>
      </c>
      <c r="AS249">
        <f>VLOOKUP($B249,'MEDIUM VARIANT'!$C$18:$AE$290,11,FALSE)</f>
        <v>50242.802000000003</v>
      </c>
      <c r="AT249">
        <f>VLOOKUP($B249,'MEDIUM VARIANT'!$C$18:$AE$290,12,FALSE)</f>
        <v>51822.127999999997</v>
      </c>
      <c r="AU249">
        <f>VLOOKUP($B249,'MEDIUM VARIANT'!$C$18:$AE$290,13,FALSE)</f>
        <v>53436.321000000004</v>
      </c>
      <c r="AV249">
        <f>VLOOKUP($B249,'MEDIUM VARIANT'!$C$18:$AE$290,14,FALSE)</f>
        <v>55085.46</v>
      </c>
      <c r="AW249">
        <f>VLOOKUP($B249,'MEDIUM VARIANT'!$C$18:$AE$290,15,FALSE)</f>
        <v>56769.411999999997</v>
      </c>
      <c r="AX249">
        <f>VLOOKUP($B249,'MEDIUM VARIANT'!$C$18:$AE$290,16,FALSE)</f>
        <v>58487.747000000003</v>
      </c>
      <c r="AY249">
        <f>VLOOKUP($B249,'MEDIUM VARIANT'!$C$18:$AE$290,17,FALSE)</f>
        <v>60239.885000000002</v>
      </c>
      <c r="AZ249">
        <f>VLOOKUP($B249,'MEDIUM VARIANT'!$C$18:$AE$290,18,FALSE)</f>
        <v>62025.010999999999</v>
      </c>
      <c r="BA249">
        <f>VLOOKUP($B249,'MEDIUM VARIANT'!$C$18:$AE$290,19,FALSE)</f>
        <v>63842.36</v>
      </c>
      <c r="BB249">
        <f>VLOOKUP($B249,'MEDIUM VARIANT'!$C$18:$AE$290,20,FALSE)</f>
        <v>65691.399999999994</v>
      </c>
      <c r="BC249">
        <f>VLOOKUP($B249,'MEDIUM VARIANT'!$C$18:$AE$290,21,FALSE)</f>
        <v>67571.501999999993</v>
      </c>
      <c r="BD249">
        <f>VLOOKUP($B249,'MEDIUM VARIANT'!$C$18:$AE$290,22,FALSE)</f>
        <v>69481.538</v>
      </c>
      <c r="BE249">
        <f>VLOOKUP($B249,'MEDIUM VARIANT'!$C$18:$AE$290,23,FALSE)</f>
        <v>71420.256999999998</v>
      </c>
      <c r="BF249">
        <f>VLOOKUP($B249,'MEDIUM VARIANT'!$C$18:$AE$290,24,FALSE)</f>
        <v>73386.5</v>
      </c>
      <c r="BG249">
        <f>VLOOKUP($B249,'MEDIUM VARIANT'!$C$18:$AE$290,25,FALSE)</f>
        <v>75379.411999999997</v>
      </c>
      <c r="BH249">
        <f>VLOOKUP($B249,'MEDIUM VARIANT'!$C$18:$AE$290,26,FALSE)</f>
        <v>77398.346000000005</v>
      </c>
      <c r="BI249">
        <f>VLOOKUP($B249,'MEDIUM VARIANT'!$C$18:$AE$290,27,FALSE)</f>
        <v>79442.649000000005</v>
      </c>
      <c r="BJ249">
        <f>VLOOKUP($B249,'MEDIUM VARIANT'!$C$18:$AE$290,28,FALSE)</f>
        <v>81511.732000000004</v>
      </c>
      <c r="BK249">
        <f>VLOOKUP($B249,'MEDIUM VARIANT'!$C$18:$AE$290,29,FALSE)</f>
        <v>83604.960999999996</v>
      </c>
      <c r="BL249">
        <f>VLOOKUP($B249,'MEDIUM VARIANT'!$C$18:$AE$290,29,FALSE)</f>
        <v>83604.960999999996</v>
      </c>
      <c r="BM249">
        <f>VLOOKUP($B249,'MEDIUM VARIANT'!$C$18:$AE$290,29,FALSE)</f>
        <v>83604.960999999996</v>
      </c>
      <c r="BN249">
        <f>VLOOKUP($B249,'MEDIUM VARIANT'!$C$18:$AE$290,29,FALSE)</f>
        <v>83604.960999999996</v>
      </c>
      <c r="BO249">
        <f>VLOOKUP($B249,'MEDIUM VARIANT'!$C$18:$AE$290,29,FALSE)</f>
        <v>83604.960999999996</v>
      </c>
      <c r="BP249">
        <f>VLOOKUP($B249,'MEDIUM VARIANT'!$C$18:$AE$290,29,FALSE)</f>
        <v>83604.960999999996</v>
      </c>
      <c r="BQ249">
        <f>VLOOKUP($B249,'MEDIUM VARIANT'!$C$18:$AE$290,29,FALSE)</f>
        <v>83604.960999999996</v>
      </c>
      <c r="BR249">
        <f>VLOOKUP($B249,'MEDIUM VARIANT'!$C$18:$AE$290,29,FALSE)</f>
        <v>83604.960999999996</v>
      </c>
      <c r="BS249">
        <f>VLOOKUP($B249,'MEDIUM VARIANT'!$C$18:$AE$290,29,FALSE)</f>
        <v>83604.960999999996</v>
      </c>
      <c r="BT249">
        <f>VLOOKUP($B249,'MEDIUM VARIANT'!$C$18:$AE$290,29,FALSE)</f>
        <v>83604.960999999996</v>
      </c>
      <c r="BU249">
        <f>VLOOKUP($B249,'MEDIUM VARIANT'!$C$18:$AE$290,29,FALSE)</f>
        <v>83604.960999999996</v>
      </c>
    </row>
    <row r="250" spans="1:73" ht="11.4" x14ac:dyDescent="0.2">
      <c r="A250" t="str">
        <f>VLOOKUP(B250,Codes_ISO!A$2:C$270,3,FALSE)</f>
        <v>UA</v>
      </c>
      <c r="B250" s="3" t="s">
        <v>207</v>
      </c>
      <c r="C250" s="22">
        <f>VLOOKUP($B250,ESTIMATES!$C$18:$BS$290,34,FALSE)</f>
        <v>49968.811999999998</v>
      </c>
      <c r="D250" s="22">
        <f>VLOOKUP($B250,ESTIMATES!$C$18:$BS$290,35,FALSE)</f>
        <v>50179.03</v>
      </c>
      <c r="E250" s="22">
        <f>VLOOKUP($B250,ESTIMATES!$C$18:$BS$290,36,FALSE)</f>
        <v>50379.379000000001</v>
      </c>
      <c r="F250" s="22">
        <f>VLOOKUP($B250,ESTIMATES!$C$18:$BS$290,37,FALSE)</f>
        <v>50570.031999999999</v>
      </c>
      <c r="G250" s="22">
        <f>VLOOKUP($B250,ESTIMATES!$C$18:$BS$290,38,FALSE)</f>
        <v>50750.925000000003</v>
      </c>
      <c r="H250" s="22">
        <f>VLOOKUP($B250,ESTIMATES!$C$18:$BS$290,39,FALSE)</f>
        <v>50920.777999999998</v>
      </c>
      <c r="I250" s="22">
        <f>VLOOKUP($B250,ESTIMATES!$C$18:$BS$290,40,FALSE)</f>
        <v>51078.79</v>
      </c>
      <c r="J250" s="22">
        <f>VLOOKUP($B250,ESTIMATES!$C$18:$BS$290,41,FALSE)</f>
        <v>51221.144999999997</v>
      </c>
      <c r="K250" s="22">
        <f>VLOOKUP($B250,ESTIMATES!$C$18:$BS$290,42,FALSE)</f>
        <v>51339.574999999997</v>
      </c>
      <c r="L250" s="22">
        <f>VLOOKUP($B250,ESTIMATES!$C$18:$BS$290,43,FALSE)</f>
        <v>51423.531999999999</v>
      </c>
      <c r="M250" s="22">
        <f>VLOOKUP($B250,ESTIMATES!$C$18:$BS$290,44,FALSE)</f>
        <v>51464.347999999998</v>
      </c>
      <c r="N250" s="22">
        <f>VLOOKUP($B250,ESTIMATES!$C$18:$BS$290,45,FALSE)</f>
        <v>51462.61</v>
      </c>
      <c r="O250" s="22">
        <f>VLOOKUP($B250,ESTIMATES!$C$18:$BS$290,46,FALSE)</f>
        <v>51417.432000000001</v>
      </c>
      <c r="P250" s="22">
        <f>VLOOKUP($B250,ESTIMATES!$C$18:$BS$290,47,FALSE)</f>
        <v>51317.635999999999</v>
      </c>
      <c r="Q250" s="22">
        <f>VLOOKUP($B250,ESTIMATES!$C$18:$BS$290,48,FALSE)</f>
        <v>51149.536999999997</v>
      </c>
      <c r="R250" s="22">
        <f>VLOOKUP($B250,ESTIMATES!$C$18:$BS$290,49,FALSE)</f>
        <v>50905.677000000003</v>
      </c>
      <c r="S250" s="22">
        <f>VLOOKUP($B250,ESTIMATES!$C$18:$BS$290,50,FALSE)</f>
        <v>50582.455999999998</v>
      </c>
      <c r="T250" s="22">
        <f>VLOOKUP($B250,ESTIMATES!$C$18:$BS$290,51,FALSE)</f>
        <v>50189.313999999998</v>
      </c>
      <c r="U250" s="22">
        <f>VLOOKUP($B250,ESTIMATES!$C$18:$BS$290,52,FALSE)</f>
        <v>49748.580999999998</v>
      </c>
      <c r="V250" s="22">
        <f>VLOOKUP($B250,ESTIMATES!$C$18:$BS$290,53,FALSE)</f>
        <v>49290.792000000001</v>
      </c>
      <c r="W250" s="22">
        <f>VLOOKUP($B250,ESTIMATES!$C$18:$BS$290,54,FALSE)</f>
        <v>48840.074000000001</v>
      </c>
      <c r="X250" s="22">
        <f>VLOOKUP($B250,ESTIMATES!$C$18:$BS$290,55,FALSE)</f>
        <v>48402.885000000002</v>
      </c>
      <c r="Y250" s="22">
        <f>VLOOKUP($B250,ESTIMATES!$C$18:$BS$290,56,FALSE)</f>
        <v>47979.591999999997</v>
      </c>
      <c r="Z250" s="22">
        <f>VLOOKUP($B250,ESTIMATES!$C$18:$BS$290,57,FALSE)</f>
        <v>47580.559000000001</v>
      </c>
      <c r="AA250" s="22">
        <f>VLOOKUP($B250,ESTIMATES!$C$18:$BS$290,58,FALSE)</f>
        <v>47215.966</v>
      </c>
      <c r="AB250" s="22">
        <f>VLOOKUP($B250,ESTIMATES!$C$18:$BS$290,59,FALSE)</f>
        <v>46892.163</v>
      </c>
      <c r="AC250" s="22">
        <f>VLOOKUP($B250,ESTIMATES!$C$18:$BS$290,60,FALSE)</f>
        <v>46616.389000000003</v>
      </c>
      <c r="AD250" s="22">
        <f>VLOOKUP($B250,ESTIMATES!$C$18:$BS$290,61,FALSE)</f>
        <v>46386.355000000003</v>
      </c>
      <c r="AE250" s="22">
        <f>VLOOKUP($B250,ESTIMATES!$C$18:$BS$290,62,FALSE)</f>
        <v>46186.43</v>
      </c>
      <c r="AF250" s="22">
        <f>VLOOKUP($B250,ESTIMATES!$C$18:$BS$290,63,FALSE)</f>
        <v>45994.023999999998</v>
      </c>
      <c r="AG250" s="22">
        <f>VLOOKUP($B250,ESTIMATES!$C$18:$BS$290,64,FALSE)</f>
        <v>45792.500999999997</v>
      </c>
      <c r="AH250" s="22">
        <f>VLOOKUP($B250,ESTIMATES!$C$18:$BS$290,65,FALSE)</f>
        <v>45576.307000000001</v>
      </c>
      <c r="AI250" s="22">
        <f>VLOOKUP($B250,ESTIMATES!$C$18:$BS$290,66,FALSE)</f>
        <v>45349.332999999999</v>
      </c>
      <c r="AJ250" s="22">
        <f>VLOOKUP($B250,ESTIMATES!$C$18:$BS$290,67,FALSE)</f>
        <v>45115.785000000003</v>
      </c>
      <c r="AK250" s="22">
        <f>VLOOKUP($B250,ESTIMATES!$C$18:$BS$290,68,FALSE)</f>
        <v>44883.425999999999</v>
      </c>
      <c r="AL250" s="22">
        <f>VLOOKUP($B250,ESTIMATES!$C$18:$BS$290,69,FALSE)</f>
        <v>44657.703999999998</v>
      </c>
      <c r="AM250">
        <f>VLOOKUP($B250,'MEDIUM VARIANT'!$C$18:$AE$290,5,FALSE)</f>
        <v>44438.625</v>
      </c>
      <c r="AN250">
        <f>VLOOKUP($B250,'MEDIUM VARIANT'!$C$18:$AE$290,6,FALSE)</f>
        <v>44222.947</v>
      </c>
      <c r="AO250">
        <f>VLOOKUP($B250,'MEDIUM VARIANT'!$C$18:$AE$290,7,FALSE)</f>
        <v>44009.214</v>
      </c>
      <c r="AP250">
        <f>VLOOKUP($B250,'MEDIUM VARIANT'!$C$18:$AE$290,8,FALSE)</f>
        <v>43795.22</v>
      </c>
      <c r="AQ250">
        <f>VLOOKUP($B250,'MEDIUM VARIANT'!$C$18:$AE$290,9,FALSE)</f>
        <v>43579.233999999997</v>
      </c>
      <c r="AR250">
        <f>VLOOKUP($B250,'MEDIUM VARIANT'!$C$18:$AE$290,10,FALSE)</f>
        <v>43360.97</v>
      </c>
      <c r="AS250">
        <f>VLOOKUP($B250,'MEDIUM VARIANT'!$C$18:$AE$290,11,FALSE)</f>
        <v>43140.411</v>
      </c>
      <c r="AT250">
        <f>VLOOKUP($B250,'MEDIUM VARIANT'!$C$18:$AE$290,12,FALSE)</f>
        <v>42916.330999999998</v>
      </c>
      <c r="AU250">
        <f>VLOOKUP($B250,'MEDIUM VARIANT'!$C$18:$AE$290,13,FALSE)</f>
        <v>42687.381000000001</v>
      </c>
      <c r="AV250">
        <f>VLOOKUP($B250,'MEDIUM VARIANT'!$C$18:$AE$290,14,FALSE)</f>
        <v>42452.646999999997</v>
      </c>
      <c r="AW250">
        <f>VLOOKUP($B250,'MEDIUM VARIANT'!$C$18:$AE$290,15,FALSE)</f>
        <v>42211.775000000001</v>
      </c>
      <c r="AX250">
        <f>VLOOKUP($B250,'MEDIUM VARIANT'!$C$18:$AE$290,16,FALSE)</f>
        <v>41965.142999999996</v>
      </c>
      <c r="AY250">
        <f>VLOOKUP($B250,'MEDIUM VARIANT'!$C$18:$AE$290,17,FALSE)</f>
        <v>41713.546999999999</v>
      </c>
      <c r="AZ250">
        <f>VLOOKUP($B250,'MEDIUM VARIANT'!$C$18:$AE$290,18,FALSE)</f>
        <v>41458.25</v>
      </c>
      <c r="BA250">
        <f>VLOOKUP($B250,'MEDIUM VARIANT'!$C$18:$AE$290,19,FALSE)</f>
        <v>41200.374000000003</v>
      </c>
      <c r="BB250">
        <f>VLOOKUP($B250,'MEDIUM VARIANT'!$C$18:$AE$290,20,FALSE)</f>
        <v>40940.211000000003</v>
      </c>
      <c r="BC250">
        <f>VLOOKUP($B250,'MEDIUM VARIANT'!$C$18:$AE$290,21,FALSE)</f>
        <v>40678.209000000003</v>
      </c>
      <c r="BD250">
        <f>VLOOKUP($B250,'MEDIUM VARIANT'!$C$18:$AE$290,22,FALSE)</f>
        <v>40415.798999999999</v>
      </c>
      <c r="BE250">
        <f>VLOOKUP($B250,'MEDIUM VARIANT'!$C$18:$AE$290,23,FALSE)</f>
        <v>40154.711000000003</v>
      </c>
      <c r="BF250">
        <f>VLOOKUP($B250,'MEDIUM VARIANT'!$C$18:$AE$290,24,FALSE)</f>
        <v>39896.339999999997</v>
      </c>
      <c r="BG250">
        <f>VLOOKUP($B250,'MEDIUM VARIANT'!$C$18:$AE$290,25,FALSE)</f>
        <v>39641.292000000001</v>
      </c>
      <c r="BH250">
        <f>VLOOKUP($B250,'MEDIUM VARIANT'!$C$18:$AE$290,26,FALSE)</f>
        <v>39389.724999999999</v>
      </c>
      <c r="BI250">
        <f>VLOOKUP($B250,'MEDIUM VARIANT'!$C$18:$AE$290,27,FALSE)</f>
        <v>39141.923000000003</v>
      </c>
      <c r="BJ250">
        <f>VLOOKUP($B250,'MEDIUM VARIANT'!$C$18:$AE$290,28,FALSE)</f>
        <v>38898.010999999999</v>
      </c>
      <c r="BK250">
        <f>VLOOKUP($B250,'MEDIUM VARIANT'!$C$18:$AE$290,29,FALSE)</f>
        <v>38658.012999999999</v>
      </c>
      <c r="BL250">
        <f>VLOOKUP($B250,'MEDIUM VARIANT'!$C$18:$AE$290,29,FALSE)</f>
        <v>38658.012999999999</v>
      </c>
      <c r="BM250">
        <f>VLOOKUP($B250,'MEDIUM VARIANT'!$C$18:$AE$290,29,FALSE)</f>
        <v>38658.012999999999</v>
      </c>
      <c r="BN250">
        <f>VLOOKUP($B250,'MEDIUM VARIANT'!$C$18:$AE$290,29,FALSE)</f>
        <v>38658.012999999999</v>
      </c>
      <c r="BO250">
        <f>VLOOKUP($B250,'MEDIUM VARIANT'!$C$18:$AE$290,29,FALSE)</f>
        <v>38658.012999999999</v>
      </c>
      <c r="BP250">
        <f>VLOOKUP($B250,'MEDIUM VARIANT'!$C$18:$AE$290,29,FALSE)</f>
        <v>38658.012999999999</v>
      </c>
      <c r="BQ250">
        <f>VLOOKUP($B250,'MEDIUM VARIANT'!$C$18:$AE$290,29,FALSE)</f>
        <v>38658.012999999999</v>
      </c>
      <c r="BR250">
        <f>VLOOKUP($B250,'MEDIUM VARIANT'!$C$18:$AE$290,29,FALSE)</f>
        <v>38658.012999999999</v>
      </c>
      <c r="BS250">
        <f>VLOOKUP($B250,'MEDIUM VARIANT'!$C$18:$AE$290,29,FALSE)</f>
        <v>38658.012999999999</v>
      </c>
      <c r="BT250">
        <f>VLOOKUP($B250,'MEDIUM VARIANT'!$C$18:$AE$290,29,FALSE)</f>
        <v>38658.012999999999</v>
      </c>
      <c r="BU250">
        <f>VLOOKUP($B250,'MEDIUM VARIANT'!$C$18:$AE$290,29,FALSE)</f>
        <v>38658.012999999999</v>
      </c>
    </row>
    <row r="251" spans="1:73" ht="11.4" x14ac:dyDescent="0.2">
      <c r="A251" t="str">
        <f>VLOOKUP(B251,Codes_ISO!A$2:C$270,3,FALSE)</f>
        <v>AE</v>
      </c>
      <c r="B251" s="3" t="s">
        <v>195</v>
      </c>
      <c r="C251" s="22">
        <f>VLOOKUP($B251,ESTIMATES!$C$18:$BS$290,34,FALSE)</f>
        <v>1042.384</v>
      </c>
      <c r="D251" s="22">
        <f>VLOOKUP($B251,ESTIMATES!$C$18:$BS$290,35,FALSE)</f>
        <v>1120.9000000000001</v>
      </c>
      <c r="E251" s="22">
        <f>VLOOKUP($B251,ESTIMATES!$C$18:$BS$290,36,FALSE)</f>
        <v>1189.5450000000001</v>
      </c>
      <c r="F251" s="22">
        <f>VLOOKUP($B251,ESTIMATES!$C$18:$BS$290,37,FALSE)</f>
        <v>1253.06</v>
      </c>
      <c r="G251" s="22">
        <f>VLOOKUP($B251,ESTIMATES!$C$18:$BS$290,38,FALSE)</f>
        <v>1318.4780000000001</v>
      </c>
      <c r="H251" s="22">
        <f>VLOOKUP($B251,ESTIMATES!$C$18:$BS$290,39,FALSE)</f>
        <v>1391.0519999999999</v>
      </c>
      <c r="I251" s="22">
        <f>VLOOKUP($B251,ESTIMATES!$C$18:$BS$290,40,FALSE)</f>
        <v>1472.2180000000001</v>
      </c>
      <c r="J251" s="22">
        <f>VLOOKUP($B251,ESTIMATES!$C$18:$BS$290,41,FALSE)</f>
        <v>1560.7180000000001</v>
      </c>
      <c r="K251" s="22">
        <f>VLOOKUP($B251,ESTIMATES!$C$18:$BS$290,42,FALSE)</f>
        <v>1655.8489999999999</v>
      </c>
      <c r="L251" s="22">
        <f>VLOOKUP($B251,ESTIMATES!$C$18:$BS$290,43,FALSE)</f>
        <v>1756.0429999999999</v>
      </c>
      <c r="M251" s="22">
        <f>VLOOKUP($B251,ESTIMATES!$C$18:$BS$290,44,FALSE)</f>
        <v>1860.174</v>
      </c>
      <c r="N251" s="22">
        <f>VLOOKUP($B251,ESTIMATES!$C$18:$BS$290,45,FALSE)</f>
        <v>1970.0260000000001</v>
      </c>
      <c r="O251" s="22">
        <f>VLOOKUP($B251,ESTIMATES!$C$18:$BS$290,46,FALSE)</f>
        <v>2086.6390000000001</v>
      </c>
      <c r="P251" s="22">
        <f>VLOOKUP($B251,ESTIMATES!$C$18:$BS$290,47,FALSE)</f>
        <v>2207.4050000000002</v>
      </c>
      <c r="Q251" s="22">
        <f>VLOOKUP($B251,ESTIMATES!$C$18:$BS$290,48,FALSE)</f>
        <v>2328.6860000000001</v>
      </c>
      <c r="R251" s="22">
        <f>VLOOKUP($B251,ESTIMATES!$C$18:$BS$290,49,FALSE)</f>
        <v>2448.8200000000002</v>
      </c>
      <c r="S251" s="22">
        <f>VLOOKUP($B251,ESTIMATES!$C$18:$BS$290,50,FALSE)</f>
        <v>2571.02</v>
      </c>
      <c r="T251" s="22">
        <f>VLOOKUP($B251,ESTIMATES!$C$18:$BS$290,51,FALSE)</f>
        <v>2700.01</v>
      </c>
      <c r="U251" s="22">
        <f>VLOOKUP($B251,ESTIMATES!$C$18:$BS$290,52,FALSE)</f>
        <v>2838.145</v>
      </c>
      <c r="V251" s="22">
        <f>VLOOKUP($B251,ESTIMATES!$C$18:$BS$290,53,FALSE)</f>
        <v>2988.1619999999998</v>
      </c>
      <c r="W251" s="22">
        <f>VLOOKUP($B251,ESTIMATES!$C$18:$BS$290,54,FALSE)</f>
        <v>3154.9250000000002</v>
      </c>
      <c r="X251" s="22">
        <f>VLOOKUP($B251,ESTIMATES!$C$18:$BS$290,55,FALSE)</f>
        <v>3326.0320000000002</v>
      </c>
      <c r="Y251" s="22">
        <f>VLOOKUP($B251,ESTIMATES!$C$18:$BS$290,56,FALSE)</f>
        <v>3507.232</v>
      </c>
      <c r="Z251" s="22">
        <f>VLOOKUP($B251,ESTIMATES!$C$18:$BS$290,57,FALSE)</f>
        <v>3741.9319999999998</v>
      </c>
      <c r="AA251" s="22">
        <f>VLOOKUP($B251,ESTIMATES!$C$18:$BS$290,58,FALSE)</f>
        <v>4087.931</v>
      </c>
      <c r="AB251" s="22">
        <f>VLOOKUP($B251,ESTIMATES!$C$18:$BS$290,59,FALSE)</f>
        <v>4579.5619999999999</v>
      </c>
      <c r="AC251" s="22">
        <f>VLOOKUP($B251,ESTIMATES!$C$18:$BS$290,60,FALSE)</f>
        <v>5242.0320000000002</v>
      </c>
      <c r="AD251" s="22">
        <f>VLOOKUP($B251,ESTIMATES!$C$18:$BS$290,61,FALSE)</f>
        <v>6044.067</v>
      </c>
      <c r="AE251" s="22">
        <f>VLOOKUP($B251,ESTIMATES!$C$18:$BS$290,62,FALSE)</f>
        <v>6894.2780000000002</v>
      </c>
      <c r="AF251" s="22">
        <f>VLOOKUP($B251,ESTIMATES!$C$18:$BS$290,63,FALSE)</f>
        <v>7666.393</v>
      </c>
      <c r="AG251" s="22">
        <f>VLOOKUP($B251,ESTIMATES!$C$18:$BS$290,64,FALSE)</f>
        <v>8270.6839999999993</v>
      </c>
      <c r="AH251" s="22">
        <f>VLOOKUP($B251,ESTIMATES!$C$18:$BS$290,65,FALSE)</f>
        <v>8672.4750000000004</v>
      </c>
      <c r="AI251" s="22">
        <f>VLOOKUP($B251,ESTIMATES!$C$18:$BS$290,66,FALSE)</f>
        <v>8900.4529999999995</v>
      </c>
      <c r="AJ251" s="22">
        <f>VLOOKUP($B251,ESTIMATES!$C$18:$BS$290,67,FALSE)</f>
        <v>9006.2630000000008</v>
      </c>
      <c r="AK251" s="22">
        <f>VLOOKUP($B251,ESTIMATES!$C$18:$BS$290,68,FALSE)</f>
        <v>9070.8670000000002</v>
      </c>
      <c r="AL251" s="22">
        <f>VLOOKUP($B251,ESTIMATES!$C$18:$BS$290,69,FALSE)</f>
        <v>9154.3019999999997</v>
      </c>
      <c r="AM251">
        <f>VLOOKUP($B251,'MEDIUM VARIANT'!$C$18:$AE$290,5,FALSE)</f>
        <v>9269.6119999999992</v>
      </c>
      <c r="AN251">
        <f>VLOOKUP($B251,'MEDIUM VARIANT'!$C$18:$AE$290,6,FALSE)</f>
        <v>9400.1450000000004</v>
      </c>
      <c r="AO251">
        <f>VLOOKUP($B251,'MEDIUM VARIANT'!$C$18:$AE$290,7,FALSE)</f>
        <v>9541.6149999999998</v>
      </c>
      <c r="AP251">
        <f>VLOOKUP($B251,'MEDIUM VARIANT'!$C$18:$AE$290,8,FALSE)</f>
        <v>9682.0879999999997</v>
      </c>
      <c r="AQ251">
        <f>VLOOKUP($B251,'MEDIUM VARIANT'!$C$18:$AE$290,9,FALSE)</f>
        <v>9813.17</v>
      </c>
      <c r="AR251">
        <f>VLOOKUP($B251,'MEDIUM VARIANT'!$C$18:$AE$290,10,FALSE)</f>
        <v>9937.4789999999994</v>
      </c>
      <c r="AS251">
        <f>VLOOKUP($B251,'MEDIUM VARIANT'!$C$18:$AE$290,11,FALSE)</f>
        <v>10061.874</v>
      </c>
      <c r="AT251">
        <f>VLOOKUP($B251,'MEDIUM VARIANT'!$C$18:$AE$290,12,FALSE)</f>
        <v>10186.481</v>
      </c>
      <c r="AU251">
        <f>VLOOKUP($B251,'MEDIUM VARIANT'!$C$18:$AE$290,13,FALSE)</f>
        <v>10311.025</v>
      </c>
      <c r="AV251">
        <f>VLOOKUP($B251,'MEDIUM VARIANT'!$C$18:$AE$290,14,FALSE)</f>
        <v>10435.287</v>
      </c>
      <c r="AW251">
        <f>VLOOKUP($B251,'MEDIUM VARIANT'!$C$18:$AE$290,15,FALSE)</f>
        <v>10559.657999999999</v>
      </c>
      <c r="AX251">
        <f>VLOOKUP($B251,'MEDIUM VARIANT'!$C$18:$AE$290,16,FALSE)</f>
        <v>10684.416999999999</v>
      </c>
      <c r="AY251">
        <f>VLOOKUP($B251,'MEDIUM VARIANT'!$C$18:$AE$290,17,FALSE)</f>
        <v>10809.007</v>
      </c>
      <c r="AZ251">
        <f>VLOOKUP($B251,'MEDIUM VARIANT'!$C$18:$AE$290,18,FALSE)</f>
        <v>10932.594999999999</v>
      </c>
      <c r="BA251">
        <f>VLOOKUP($B251,'MEDIUM VARIANT'!$C$18:$AE$290,19,FALSE)</f>
        <v>11054.579</v>
      </c>
      <c r="BB251">
        <f>VLOOKUP($B251,'MEDIUM VARIANT'!$C$18:$AE$290,20,FALSE)</f>
        <v>11174.712</v>
      </c>
      <c r="BC251">
        <f>VLOOKUP($B251,'MEDIUM VARIANT'!$C$18:$AE$290,21,FALSE)</f>
        <v>11293.171</v>
      </c>
      <c r="BD251">
        <f>VLOOKUP($B251,'MEDIUM VARIANT'!$C$18:$AE$290,22,FALSE)</f>
        <v>11410.288</v>
      </c>
      <c r="BE251">
        <f>VLOOKUP($B251,'MEDIUM VARIANT'!$C$18:$AE$290,23,FALSE)</f>
        <v>11526.564</v>
      </c>
      <c r="BF251">
        <f>VLOOKUP($B251,'MEDIUM VARIANT'!$C$18:$AE$290,24,FALSE)</f>
        <v>11642.334999999999</v>
      </c>
      <c r="BG251">
        <f>VLOOKUP($B251,'MEDIUM VARIANT'!$C$18:$AE$290,25,FALSE)</f>
        <v>11757.634</v>
      </c>
      <c r="BH251">
        <f>VLOOKUP($B251,'MEDIUM VARIANT'!$C$18:$AE$290,26,FALSE)</f>
        <v>11872.174999999999</v>
      </c>
      <c r="BI251">
        <f>VLOOKUP($B251,'MEDIUM VARIANT'!$C$18:$AE$290,27,FALSE)</f>
        <v>11985.602000000001</v>
      </c>
      <c r="BJ251">
        <f>VLOOKUP($B251,'MEDIUM VARIANT'!$C$18:$AE$290,28,FALSE)</f>
        <v>12097.447</v>
      </c>
      <c r="BK251">
        <f>VLOOKUP($B251,'MEDIUM VARIANT'!$C$18:$AE$290,29,FALSE)</f>
        <v>12207.333000000001</v>
      </c>
      <c r="BL251">
        <f>VLOOKUP($B251,'MEDIUM VARIANT'!$C$18:$AE$290,29,FALSE)</f>
        <v>12207.333000000001</v>
      </c>
      <c r="BM251">
        <f>VLOOKUP($B251,'MEDIUM VARIANT'!$C$18:$AE$290,29,FALSE)</f>
        <v>12207.333000000001</v>
      </c>
      <c r="BN251">
        <f>VLOOKUP($B251,'MEDIUM VARIANT'!$C$18:$AE$290,29,FALSE)</f>
        <v>12207.333000000001</v>
      </c>
      <c r="BO251">
        <f>VLOOKUP($B251,'MEDIUM VARIANT'!$C$18:$AE$290,29,FALSE)</f>
        <v>12207.333000000001</v>
      </c>
      <c r="BP251">
        <f>VLOOKUP($B251,'MEDIUM VARIANT'!$C$18:$AE$290,29,FALSE)</f>
        <v>12207.333000000001</v>
      </c>
      <c r="BQ251">
        <f>VLOOKUP($B251,'MEDIUM VARIANT'!$C$18:$AE$290,29,FALSE)</f>
        <v>12207.333000000001</v>
      </c>
      <c r="BR251">
        <f>VLOOKUP($B251,'MEDIUM VARIANT'!$C$18:$AE$290,29,FALSE)</f>
        <v>12207.333000000001</v>
      </c>
      <c r="BS251">
        <f>VLOOKUP($B251,'MEDIUM VARIANT'!$C$18:$AE$290,29,FALSE)</f>
        <v>12207.333000000001</v>
      </c>
      <c r="BT251">
        <f>VLOOKUP($B251,'MEDIUM VARIANT'!$C$18:$AE$290,29,FALSE)</f>
        <v>12207.333000000001</v>
      </c>
      <c r="BU251">
        <f>VLOOKUP($B251,'MEDIUM VARIANT'!$C$18:$AE$290,29,FALSE)</f>
        <v>12207.333000000001</v>
      </c>
    </row>
    <row r="252" spans="1:73" ht="11.4" x14ac:dyDescent="0.2">
      <c r="A252" t="str">
        <f>VLOOKUP(B252,Codes_ISO!A$2:C$270,3,FALSE)</f>
        <v>GB</v>
      </c>
      <c r="B252" s="3" t="s">
        <v>221</v>
      </c>
      <c r="C252" s="22">
        <f>VLOOKUP($B252,ESTIMATES!$C$18:$BS$290,34,FALSE)</f>
        <v>56265.474999999999</v>
      </c>
      <c r="D252" s="22">
        <f>VLOOKUP($B252,ESTIMATES!$C$18:$BS$290,35,FALSE)</f>
        <v>56276.315000000002</v>
      </c>
      <c r="E252" s="22">
        <f>VLOOKUP($B252,ESTIMATES!$C$18:$BS$290,36,FALSE)</f>
        <v>56296.24</v>
      </c>
      <c r="F252" s="22">
        <f>VLOOKUP($B252,ESTIMATES!$C$18:$BS$290,37,FALSE)</f>
        <v>56330.877</v>
      </c>
      <c r="G252" s="22">
        <f>VLOOKUP($B252,ESTIMATES!$C$18:$BS$290,38,FALSE)</f>
        <v>56386.226000000002</v>
      </c>
      <c r="H252" s="22">
        <f>VLOOKUP($B252,ESTIMATES!$C$18:$BS$290,39,FALSE)</f>
        <v>56466.131000000001</v>
      </c>
      <c r="I252" s="22">
        <f>VLOOKUP($B252,ESTIMATES!$C$18:$BS$290,40,FALSE)</f>
        <v>56574.28</v>
      </c>
      <c r="J252" s="22">
        <f>VLOOKUP($B252,ESTIMATES!$C$18:$BS$290,41,FALSE)</f>
        <v>56709.207999999999</v>
      </c>
      <c r="K252" s="22">
        <f>VLOOKUP($B252,ESTIMATES!$C$18:$BS$290,42,FALSE)</f>
        <v>56862.892999999996</v>
      </c>
      <c r="L252" s="22">
        <f>VLOOKUP($B252,ESTIMATES!$C$18:$BS$290,43,FALSE)</f>
        <v>57023.745999999999</v>
      </c>
      <c r="M252" s="22">
        <f>VLOOKUP($B252,ESTIMATES!$C$18:$BS$290,44,FALSE)</f>
        <v>57183.330999999998</v>
      </c>
      <c r="N252" s="22">
        <f>VLOOKUP($B252,ESTIMATES!$C$18:$BS$290,45,FALSE)</f>
        <v>57339.447</v>
      </c>
      <c r="O252" s="22">
        <f>VLOOKUP($B252,ESTIMATES!$C$18:$BS$290,46,FALSE)</f>
        <v>57494.538</v>
      </c>
      <c r="P252" s="22">
        <f>VLOOKUP($B252,ESTIMATES!$C$18:$BS$290,47,FALSE)</f>
        <v>57650.472999999998</v>
      </c>
      <c r="Q252" s="22">
        <f>VLOOKUP($B252,ESTIMATES!$C$18:$BS$290,48,FALSE)</f>
        <v>57810.771000000001</v>
      </c>
      <c r="R252" s="22">
        <f>VLOOKUP($B252,ESTIMATES!$C$18:$BS$290,49,FALSE)</f>
        <v>57978.321000000004</v>
      </c>
      <c r="S252" s="22">
        <f>VLOOKUP($B252,ESTIMATES!$C$18:$BS$290,50,FALSE)</f>
        <v>58156.745000000003</v>
      </c>
      <c r="T252" s="22">
        <f>VLOOKUP($B252,ESTIMATES!$C$18:$BS$290,51,FALSE)</f>
        <v>58346.673000000003</v>
      </c>
      <c r="U252" s="22">
        <f>VLOOKUP($B252,ESTIMATES!$C$18:$BS$290,52,FALSE)</f>
        <v>58544.938000000002</v>
      </c>
      <c r="V252" s="22">
        <f>VLOOKUP($B252,ESTIMATES!$C$18:$BS$290,53,FALSE)</f>
        <v>58746.728000000003</v>
      </c>
      <c r="W252" s="22">
        <f>VLOOKUP($B252,ESTIMATES!$C$18:$BS$290,54,FALSE)</f>
        <v>58950.847999999998</v>
      </c>
      <c r="X252" s="22">
        <f>VLOOKUP($B252,ESTIMATES!$C$18:$BS$290,55,FALSE)</f>
        <v>59149.343000000001</v>
      </c>
      <c r="Y252" s="22">
        <f>VLOOKUP($B252,ESTIMATES!$C$18:$BS$290,56,FALSE)</f>
        <v>59348.953000000001</v>
      </c>
      <c r="Z252" s="22">
        <f>VLOOKUP($B252,ESTIMATES!$C$18:$BS$290,57,FALSE)</f>
        <v>59580.222000000002</v>
      </c>
      <c r="AA252" s="22">
        <f>VLOOKUP($B252,ESTIMATES!$C$18:$BS$290,58,FALSE)</f>
        <v>59884.127999999997</v>
      </c>
      <c r="AB252" s="22">
        <f>VLOOKUP($B252,ESTIMATES!$C$18:$BS$290,59,FALSE)</f>
        <v>60286.754000000001</v>
      </c>
      <c r="AC252" s="22">
        <f>VLOOKUP($B252,ESTIMATES!$C$18:$BS$290,60,FALSE)</f>
        <v>60802.800999999999</v>
      </c>
      <c r="AD252" s="22">
        <f>VLOOKUP($B252,ESTIMATES!$C$18:$BS$290,61,FALSE)</f>
        <v>61414.66</v>
      </c>
      <c r="AE252" s="22">
        <f>VLOOKUP($B252,ESTIMATES!$C$18:$BS$290,62,FALSE)</f>
        <v>62076.220999999998</v>
      </c>
      <c r="AF252" s="22">
        <f>VLOOKUP($B252,ESTIMATES!$C$18:$BS$290,63,FALSE)</f>
        <v>62722.607000000004</v>
      </c>
      <c r="AG252" s="22">
        <f>VLOOKUP($B252,ESTIMATES!$C$18:$BS$290,64,FALSE)</f>
        <v>63306.843000000001</v>
      </c>
      <c r="AH252" s="22">
        <f>VLOOKUP($B252,ESTIMATES!$C$18:$BS$290,65,FALSE)</f>
        <v>63811.881999999998</v>
      </c>
      <c r="AI252" s="22">
        <f>VLOOKUP($B252,ESTIMATES!$C$18:$BS$290,66,FALSE)</f>
        <v>64250.33</v>
      </c>
      <c r="AJ252" s="22">
        <f>VLOOKUP($B252,ESTIMATES!$C$18:$BS$290,67,FALSE)</f>
        <v>64641.11</v>
      </c>
      <c r="AK252" s="22">
        <f>VLOOKUP($B252,ESTIMATES!$C$18:$BS$290,68,FALSE)</f>
        <v>65015.686000000002</v>
      </c>
      <c r="AL252" s="22">
        <f>VLOOKUP($B252,ESTIMATES!$C$18:$BS$290,69,FALSE)</f>
        <v>65397.08</v>
      </c>
      <c r="AM252">
        <f>VLOOKUP($B252,'MEDIUM VARIANT'!$C$18:$AE$290,5,FALSE)</f>
        <v>65788.573999999993</v>
      </c>
      <c r="AN252">
        <f>VLOOKUP($B252,'MEDIUM VARIANT'!$C$18:$AE$290,6,FALSE)</f>
        <v>66181.585000000006</v>
      </c>
      <c r="AO252">
        <f>VLOOKUP($B252,'MEDIUM VARIANT'!$C$18:$AE$290,7,FALSE)</f>
        <v>66573.504000000001</v>
      </c>
      <c r="AP252">
        <f>VLOOKUP($B252,'MEDIUM VARIANT'!$C$18:$AE$290,8,FALSE)</f>
        <v>66959.016000000003</v>
      </c>
      <c r="AQ252">
        <f>VLOOKUP($B252,'MEDIUM VARIANT'!$C$18:$AE$290,9,FALSE)</f>
        <v>67334.207999999999</v>
      </c>
      <c r="AR252">
        <f>VLOOKUP($B252,'MEDIUM VARIANT'!$C$18:$AE$290,10,FALSE)</f>
        <v>67699.482999999993</v>
      </c>
      <c r="AS252">
        <f>VLOOKUP($B252,'MEDIUM VARIANT'!$C$18:$AE$290,11,FALSE)</f>
        <v>68056.781000000003</v>
      </c>
      <c r="AT252">
        <f>VLOOKUP($B252,'MEDIUM VARIANT'!$C$18:$AE$290,12,FALSE)</f>
        <v>68405.45</v>
      </c>
      <c r="AU252">
        <f>VLOOKUP($B252,'MEDIUM VARIANT'!$C$18:$AE$290,13,FALSE)</f>
        <v>68744.697</v>
      </c>
      <c r="AV252">
        <f>VLOOKUP($B252,'MEDIUM VARIANT'!$C$18:$AE$290,14,FALSE)</f>
        <v>69074.024999999994</v>
      </c>
      <c r="AW252">
        <f>VLOOKUP($B252,'MEDIUM VARIANT'!$C$18:$AE$290,15,FALSE)</f>
        <v>69393.332999999999</v>
      </c>
      <c r="AX252">
        <f>VLOOKUP($B252,'MEDIUM VARIANT'!$C$18:$AE$290,16,FALSE)</f>
        <v>69702.92</v>
      </c>
      <c r="AY252">
        <f>VLOOKUP($B252,'MEDIUM VARIANT'!$C$18:$AE$290,17,FALSE)</f>
        <v>70003.244000000006</v>
      </c>
      <c r="AZ252">
        <f>VLOOKUP($B252,'MEDIUM VARIANT'!$C$18:$AE$290,18,FALSE)</f>
        <v>70294.922000000006</v>
      </c>
      <c r="BA252">
        <f>VLOOKUP($B252,'MEDIUM VARIANT'!$C$18:$AE$290,19,FALSE)</f>
        <v>70578.614000000001</v>
      </c>
      <c r="BB252">
        <f>VLOOKUP($B252,'MEDIUM VARIANT'!$C$18:$AE$290,20,FALSE)</f>
        <v>70854.542000000001</v>
      </c>
      <c r="BC252">
        <f>VLOOKUP($B252,'MEDIUM VARIANT'!$C$18:$AE$290,21,FALSE)</f>
        <v>71123.164999999994</v>
      </c>
      <c r="BD252">
        <f>VLOOKUP($B252,'MEDIUM VARIANT'!$C$18:$AE$290,22,FALSE)</f>
        <v>71385.607000000004</v>
      </c>
      <c r="BE252">
        <f>VLOOKUP($B252,'MEDIUM VARIANT'!$C$18:$AE$290,23,FALSE)</f>
        <v>71643.248999999996</v>
      </c>
      <c r="BF252">
        <f>VLOOKUP($B252,'MEDIUM VARIANT'!$C$18:$AE$290,24,FALSE)</f>
        <v>71897.214999999997</v>
      </c>
      <c r="BG252">
        <f>VLOOKUP($B252,'MEDIUM VARIANT'!$C$18:$AE$290,25,FALSE)</f>
        <v>72147.951000000001</v>
      </c>
      <c r="BH252">
        <f>VLOOKUP($B252,'MEDIUM VARIANT'!$C$18:$AE$290,26,FALSE)</f>
        <v>72395.653000000006</v>
      </c>
      <c r="BI252">
        <f>VLOOKUP($B252,'MEDIUM VARIANT'!$C$18:$AE$290,27,FALSE)</f>
        <v>72640.822</v>
      </c>
      <c r="BJ252">
        <f>VLOOKUP($B252,'MEDIUM VARIANT'!$C$18:$AE$290,28,FALSE)</f>
        <v>72883.918999999994</v>
      </c>
      <c r="BK252">
        <f>VLOOKUP($B252,'MEDIUM VARIANT'!$C$18:$AE$290,29,FALSE)</f>
        <v>73125.232999999993</v>
      </c>
      <c r="BL252">
        <f>VLOOKUP($B252,'MEDIUM VARIANT'!$C$18:$AE$290,29,FALSE)</f>
        <v>73125.232999999993</v>
      </c>
      <c r="BM252">
        <f>VLOOKUP($B252,'MEDIUM VARIANT'!$C$18:$AE$290,29,FALSE)</f>
        <v>73125.232999999993</v>
      </c>
      <c r="BN252">
        <f>VLOOKUP($B252,'MEDIUM VARIANT'!$C$18:$AE$290,29,FALSE)</f>
        <v>73125.232999999993</v>
      </c>
      <c r="BO252">
        <f>VLOOKUP($B252,'MEDIUM VARIANT'!$C$18:$AE$290,29,FALSE)</f>
        <v>73125.232999999993</v>
      </c>
      <c r="BP252">
        <f>VLOOKUP($B252,'MEDIUM VARIANT'!$C$18:$AE$290,29,FALSE)</f>
        <v>73125.232999999993</v>
      </c>
      <c r="BQ252">
        <f>VLOOKUP($B252,'MEDIUM VARIANT'!$C$18:$AE$290,29,FALSE)</f>
        <v>73125.232999999993</v>
      </c>
      <c r="BR252">
        <f>VLOOKUP($B252,'MEDIUM VARIANT'!$C$18:$AE$290,29,FALSE)</f>
        <v>73125.232999999993</v>
      </c>
      <c r="BS252">
        <f>VLOOKUP($B252,'MEDIUM VARIANT'!$C$18:$AE$290,29,FALSE)</f>
        <v>73125.232999999993</v>
      </c>
      <c r="BT252">
        <f>VLOOKUP($B252,'MEDIUM VARIANT'!$C$18:$AE$290,29,FALSE)</f>
        <v>73125.232999999993</v>
      </c>
      <c r="BU252">
        <f>VLOOKUP($B252,'MEDIUM VARIANT'!$C$18:$AE$290,29,FALSE)</f>
        <v>73125.232999999993</v>
      </c>
    </row>
    <row r="253" spans="1:73" ht="11.4" x14ac:dyDescent="0.2">
      <c r="A253" t="str">
        <f>VLOOKUP(B253,Codes_ISO!A$2:C$270,3,FALSE)</f>
        <v>TZ</v>
      </c>
      <c r="B253" s="3" t="s">
        <v>95</v>
      </c>
      <c r="C253" s="22">
        <f>VLOOKUP($B253,ESTIMATES!$C$18:$BS$290,34,FALSE)</f>
        <v>18683.156999999999</v>
      </c>
      <c r="D253" s="22">
        <f>VLOOKUP($B253,ESTIMATES!$C$18:$BS$290,35,FALSE)</f>
        <v>19277.108</v>
      </c>
      <c r="E253" s="22">
        <f>VLOOKUP($B253,ESTIMATES!$C$18:$BS$290,36,FALSE)</f>
        <v>19891.547999999999</v>
      </c>
      <c r="F253" s="22">
        <f>VLOOKUP($B253,ESTIMATES!$C$18:$BS$290,37,FALSE)</f>
        <v>20524.666000000001</v>
      </c>
      <c r="G253" s="22">
        <f>VLOOKUP($B253,ESTIMATES!$C$18:$BS$290,38,FALSE)</f>
        <v>21173.602999999999</v>
      </c>
      <c r="H253" s="22">
        <f>VLOOKUP($B253,ESTIMATES!$C$18:$BS$290,39,FALSE)</f>
        <v>21836.999</v>
      </c>
      <c r="I253" s="22">
        <f>VLOOKUP($B253,ESTIMATES!$C$18:$BS$290,40,FALSE)</f>
        <v>22511.242999999999</v>
      </c>
      <c r="J253" s="22">
        <f>VLOOKUP($B253,ESTIMATES!$C$18:$BS$290,41,FALSE)</f>
        <v>23198.532999999999</v>
      </c>
      <c r="K253" s="22">
        <f>VLOOKUP($B253,ESTIMATES!$C$18:$BS$290,42,FALSE)</f>
        <v>23909.954000000002</v>
      </c>
      <c r="L253" s="22">
        <f>VLOOKUP($B253,ESTIMATES!$C$18:$BS$290,43,FALSE)</f>
        <v>24660.575000000001</v>
      </c>
      <c r="M253" s="22">
        <f>VLOOKUP($B253,ESTIMATES!$C$18:$BS$290,44,FALSE)</f>
        <v>25459.603999999999</v>
      </c>
      <c r="N253" s="22">
        <f>VLOOKUP($B253,ESTIMATES!$C$18:$BS$290,45,FALSE)</f>
        <v>26315.012999999999</v>
      </c>
      <c r="O253" s="22">
        <f>VLOOKUP($B253,ESTIMATES!$C$18:$BS$290,46,FALSE)</f>
        <v>27219.618999999999</v>
      </c>
      <c r="P253" s="22">
        <f>VLOOKUP($B253,ESTIMATES!$C$18:$BS$290,47,FALSE)</f>
        <v>28149.328000000001</v>
      </c>
      <c r="Q253" s="22">
        <f>VLOOKUP($B253,ESTIMATES!$C$18:$BS$290,48,FALSE)</f>
        <v>29070.615000000002</v>
      </c>
      <c r="R253" s="22">
        <f>VLOOKUP($B253,ESTIMATES!$C$18:$BS$290,49,FALSE)</f>
        <v>29960.776000000002</v>
      </c>
      <c r="S253" s="22">
        <f>VLOOKUP($B253,ESTIMATES!$C$18:$BS$290,50,FALSE)</f>
        <v>30811.853999999999</v>
      </c>
      <c r="T253" s="22">
        <f>VLOOKUP($B253,ESTIMATES!$C$18:$BS$290,51,FALSE)</f>
        <v>31635.251</v>
      </c>
      <c r="U253" s="22">
        <f>VLOOKUP($B253,ESTIMATES!$C$18:$BS$290,52,FALSE)</f>
        <v>32451.713</v>
      </c>
      <c r="V253" s="22">
        <f>VLOOKUP($B253,ESTIMATES!$C$18:$BS$290,53,FALSE)</f>
        <v>33291.54</v>
      </c>
      <c r="W253" s="22">
        <f>VLOOKUP($B253,ESTIMATES!$C$18:$BS$290,54,FALSE)</f>
        <v>34178.042000000001</v>
      </c>
      <c r="X253" s="22">
        <f>VLOOKUP($B253,ESTIMATES!$C$18:$BS$290,55,FALSE)</f>
        <v>35117.019</v>
      </c>
      <c r="Y253" s="22">
        <f>VLOOKUP($B253,ESTIMATES!$C$18:$BS$290,56,FALSE)</f>
        <v>36105.807999999997</v>
      </c>
      <c r="Z253" s="22">
        <f>VLOOKUP($B253,ESTIMATES!$C$18:$BS$290,57,FALSE)</f>
        <v>37149.072</v>
      </c>
      <c r="AA253" s="22">
        <f>VLOOKUP($B253,ESTIMATES!$C$18:$BS$290,58,FALSE)</f>
        <v>38249.983999999997</v>
      </c>
      <c r="AB253" s="22">
        <f>VLOOKUP($B253,ESTIMATES!$C$18:$BS$290,59,FALSE)</f>
        <v>39410.544999999998</v>
      </c>
      <c r="AC253" s="22">
        <f>VLOOKUP($B253,ESTIMATES!$C$18:$BS$290,60,FALSE)</f>
        <v>40634.947999999997</v>
      </c>
      <c r="AD253" s="22">
        <f>VLOOKUP($B253,ESTIMATES!$C$18:$BS$290,61,FALSE)</f>
        <v>41923.714999999997</v>
      </c>
      <c r="AE253" s="22">
        <f>VLOOKUP($B253,ESTIMATES!$C$18:$BS$290,62,FALSE)</f>
        <v>43270.144</v>
      </c>
      <c r="AF253" s="22">
        <f>VLOOKUP($B253,ESTIMATES!$C$18:$BS$290,63,FALSE)</f>
        <v>44664.231</v>
      </c>
      <c r="AG253" s="22">
        <f>VLOOKUP($B253,ESTIMATES!$C$18:$BS$290,64,FALSE)</f>
        <v>46098.591</v>
      </c>
      <c r="AH253" s="22">
        <f>VLOOKUP($B253,ESTIMATES!$C$18:$BS$290,65,FALSE)</f>
        <v>47570.902000000002</v>
      </c>
      <c r="AI253" s="22">
        <f>VLOOKUP($B253,ESTIMATES!$C$18:$BS$290,66,FALSE)</f>
        <v>49082.997000000003</v>
      </c>
      <c r="AJ253" s="22">
        <f>VLOOKUP($B253,ESTIMATES!$C$18:$BS$290,67,FALSE)</f>
        <v>50636.595000000001</v>
      </c>
      <c r="AK253" s="22">
        <f>VLOOKUP($B253,ESTIMATES!$C$18:$BS$290,68,FALSE)</f>
        <v>52234.868999999999</v>
      </c>
      <c r="AL253" s="22">
        <f>VLOOKUP($B253,ESTIMATES!$C$18:$BS$290,69,FALSE)</f>
        <v>53879.957000000002</v>
      </c>
      <c r="AM253">
        <f>VLOOKUP($B253,'MEDIUM VARIANT'!$C$18:$AE$290,5,FALSE)</f>
        <v>55572.201000000001</v>
      </c>
      <c r="AN253">
        <f>VLOOKUP($B253,'MEDIUM VARIANT'!$C$18:$AE$290,6,FALSE)</f>
        <v>57310.019</v>
      </c>
      <c r="AO253">
        <f>VLOOKUP($B253,'MEDIUM VARIANT'!$C$18:$AE$290,7,FALSE)</f>
        <v>59091.392</v>
      </c>
      <c r="AP253">
        <f>VLOOKUP($B253,'MEDIUM VARIANT'!$C$18:$AE$290,8,FALSE)</f>
        <v>60913.557000000001</v>
      </c>
      <c r="AQ253">
        <f>VLOOKUP($B253,'MEDIUM VARIANT'!$C$18:$AE$290,9,FALSE)</f>
        <v>62774.618999999999</v>
      </c>
      <c r="AR253">
        <f>VLOOKUP($B253,'MEDIUM VARIANT'!$C$18:$AE$290,10,FALSE)</f>
        <v>64673.853999999999</v>
      </c>
      <c r="AS253">
        <f>VLOOKUP($B253,'MEDIUM VARIANT'!$C$18:$AE$290,11,FALSE)</f>
        <v>66612.146999999997</v>
      </c>
      <c r="AT253">
        <f>VLOOKUP($B253,'MEDIUM VARIANT'!$C$18:$AE$290,12,FALSE)</f>
        <v>68591.195999999996</v>
      </c>
      <c r="AU253">
        <f>VLOOKUP($B253,'MEDIUM VARIANT'!$C$18:$AE$290,13,FALSE)</f>
        <v>70613.532000000007</v>
      </c>
      <c r="AV253">
        <f>VLOOKUP($B253,'MEDIUM VARIANT'!$C$18:$AE$290,14,FALSE)</f>
        <v>72681.070000000007</v>
      </c>
      <c r="AW253">
        <f>VLOOKUP($B253,'MEDIUM VARIANT'!$C$18:$AE$290,15,FALSE)</f>
        <v>74794.077999999994</v>
      </c>
      <c r="AX253">
        <f>VLOOKUP($B253,'MEDIUM VARIANT'!$C$18:$AE$290,16,FALSE)</f>
        <v>76952.217999999993</v>
      </c>
      <c r="AY253">
        <f>VLOOKUP($B253,'MEDIUM VARIANT'!$C$18:$AE$290,17,FALSE)</f>
        <v>79155.997000000003</v>
      </c>
      <c r="AZ253">
        <f>VLOOKUP($B253,'MEDIUM VARIANT'!$C$18:$AE$290,18,FALSE)</f>
        <v>81405.88</v>
      </c>
      <c r="BA253">
        <f>VLOOKUP($B253,'MEDIUM VARIANT'!$C$18:$AE$290,19,FALSE)</f>
        <v>83702.053</v>
      </c>
      <c r="BB253">
        <f>VLOOKUP($B253,'MEDIUM VARIANT'!$C$18:$AE$290,20,FALSE)</f>
        <v>86044.557000000001</v>
      </c>
      <c r="BC253">
        <f>VLOOKUP($B253,'MEDIUM VARIANT'!$C$18:$AE$290,21,FALSE)</f>
        <v>88432.937999999995</v>
      </c>
      <c r="BD253">
        <f>VLOOKUP($B253,'MEDIUM VARIANT'!$C$18:$AE$290,22,FALSE)</f>
        <v>90866.131999999998</v>
      </c>
      <c r="BE253">
        <f>VLOOKUP($B253,'MEDIUM VARIANT'!$C$18:$AE$290,23,FALSE)</f>
        <v>93342.754000000001</v>
      </c>
      <c r="BF253">
        <f>VLOOKUP($B253,'MEDIUM VARIANT'!$C$18:$AE$290,24,FALSE)</f>
        <v>95861.531000000003</v>
      </c>
      <c r="BG253">
        <f>VLOOKUP($B253,'MEDIUM VARIANT'!$C$18:$AE$290,25,FALSE)</f>
        <v>98421.695999999996</v>
      </c>
      <c r="BH253">
        <f>VLOOKUP($B253,'MEDIUM VARIANT'!$C$18:$AE$290,26,FALSE)</f>
        <v>101022.629</v>
      </c>
      <c r="BI253">
        <f>VLOOKUP($B253,'MEDIUM VARIANT'!$C$18:$AE$290,27,FALSE)</f>
        <v>103663.322</v>
      </c>
      <c r="BJ253">
        <f>VLOOKUP($B253,'MEDIUM VARIANT'!$C$18:$AE$290,28,FALSE)</f>
        <v>106342.632</v>
      </c>
      <c r="BK253">
        <f>VLOOKUP($B253,'MEDIUM VARIANT'!$C$18:$AE$290,29,FALSE)</f>
        <v>109059.518</v>
      </c>
      <c r="BL253">
        <f>VLOOKUP($B253,'MEDIUM VARIANT'!$C$18:$AE$290,29,FALSE)</f>
        <v>109059.518</v>
      </c>
      <c r="BM253">
        <f>VLOOKUP($B253,'MEDIUM VARIANT'!$C$18:$AE$290,29,FALSE)</f>
        <v>109059.518</v>
      </c>
      <c r="BN253">
        <f>VLOOKUP($B253,'MEDIUM VARIANT'!$C$18:$AE$290,29,FALSE)</f>
        <v>109059.518</v>
      </c>
      <c r="BO253">
        <f>VLOOKUP($B253,'MEDIUM VARIANT'!$C$18:$AE$290,29,FALSE)</f>
        <v>109059.518</v>
      </c>
      <c r="BP253">
        <f>VLOOKUP($B253,'MEDIUM VARIANT'!$C$18:$AE$290,29,FALSE)</f>
        <v>109059.518</v>
      </c>
      <c r="BQ253">
        <f>VLOOKUP($B253,'MEDIUM VARIANT'!$C$18:$AE$290,29,FALSE)</f>
        <v>109059.518</v>
      </c>
      <c r="BR253">
        <f>VLOOKUP($B253,'MEDIUM VARIANT'!$C$18:$AE$290,29,FALSE)</f>
        <v>109059.518</v>
      </c>
      <c r="BS253">
        <f>VLOOKUP($B253,'MEDIUM VARIANT'!$C$18:$AE$290,29,FALSE)</f>
        <v>109059.518</v>
      </c>
      <c r="BT253">
        <f>VLOOKUP($B253,'MEDIUM VARIANT'!$C$18:$AE$290,29,FALSE)</f>
        <v>109059.518</v>
      </c>
      <c r="BU253">
        <f>VLOOKUP($B253,'MEDIUM VARIANT'!$C$18:$AE$290,29,FALSE)</f>
        <v>109059.518</v>
      </c>
    </row>
    <row r="254" spans="1:73" ht="11.4" x14ac:dyDescent="0.2">
      <c r="A254" t="str">
        <f>VLOOKUP(B254,Codes_ISO!A$2:C$270,3,FALSE)</f>
        <v>US</v>
      </c>
      <c r="B254" s="3" t="s">
        <v>304</v>
      </c>
      <c r="C254" s="22">
        <f>VLOOKUP($B254,ESTIMATES!$C$18:$BS$290,34,FALSE)</f>
        <v>229763.052</v>
      </c>
      <c r="D254" s="22">
        <f>VLOOKUP($B254,ESTIMATES!$C$18:$BS$290,35,FALSE)</f>
        <v>231938.96299999999</v>
      </c>
      <c r="E254" s="22">
        <f>VLOOKUP($B254,ESTIMATES!$C$18:$BS$290,36,FALSE)</f>
        <v>234132.63200000001</v>
      </c>
      <c r="F254" s="22">
        <f>VLOOKUP($B254,ESTIMATES!$C$18:$BS$290,37,FALSE)</f>
        <v>236344.00399999999</v>
      </c>
      <c r="G254" s="22">
        <f>VLOOKUP($B254,ESTIMATES!$C$18:$BS$290,38,FALSE)</f>
        <v>238573.861</v>
      </c>
      <c r="H254" s="22">
        <f>VLOOKUP($B254,ESTIMATES!$C$18:$BS$290,39,FALSE)</f>
        <v>240824.12</v>
      </c>
      <c r="I254" s="22">
        <f>VLOOKUP($B254,ESTIMATES!$C$18:$BS$290,40,FALSE)</f>
        <v>243098.935</v>
      </c>
      <c r="J254" s="22">
        <f>VLOOKUP($B254,ESTIMATES!$C$18:$BS$290,41,FALSE)</f>
        <v>245402.864</v>
      </c>
      <c r="K254" s="22">
        <f>VLOOKUP($B254,ESTIMATES!$C$18:$BS$290,42,FALSE)</f>
        <v>247739.58199999999</v>
      </c>
      <c r="L254" s="22">
        <f>VLOOKUP($B254,ESTIMATES!$C$18:$BS$290,43,FALSE)</f>
        <v>250113.18700000001</v>
      </c>
      <c r="M254" s="22">
        <f>VLOOKUP($B254,ESTIMATES!$C$18:$BS$290,44,FALSE)</f>
        <v>252529.95</v>
      </c>
      <c r="N254" s="22">
        <f>VLOOKUP($B254,ESTIMATES!$C$18:$BS$290,45,FALSE)</f>
        <v>254974.81899999999</v>
      </c>
      <c r="O254" s="22">
        <f>VLOOKUP($B254,ESTIMATES!$C$18:$BS$290,46,FALSE)</f>
        <v>257454.27299999999</v>
      </c>
      <c r="P254" s="22">
        <f>VLOOKUP($B254,ESTIMATES!$C$18:$BS$290,47,FALSE)</f>
        <v>260020.18599999999</v>
      </c>
      <c r="Q254" s="22">
        <f>VLOOKUP($B254,ESTIMATES!$C$18:$BS$290,48,FALSE)</f>
        <v>262741.56599999999</v>
      </c>
      <c r="R254" s="22">
        <f>VLOOKUP($B254,ESTIMATES!$C$18:$BS$290,49,FALSE)</f>
        <v>265658.84899999999</v>
      </c>
      <c r="S254" s="22">
        <f>VLOOKUP($B254,ESTIMATES!$C$18:$BS$290,50,FALSE)</f>
        <v>268803.424</v>
      </c>
      <c r="T254" s="22">
        <f>VLOOKUP($B254,ESTIMATES!$C$18:$BS$290,51,FALSE)</f>
        <v>272136.55099999998</v>
      </c>
      <c r="U254" s="22">
        <f>VLOOKUP($B254,ESTIMATES!$C$18:$BS$290,52,FALSE)</f>
        <v>275542.603</v>
      </c>
      <c r="V254" s="22">
        <f>VLOOKUP($B254,ESTIMATES!$C$18:$BS$290,53,FALSE)</f>
        <v>278862.277</v>
      </c>
      <c r="W254" s="22">
        <f>VLOOKUP($B254,ESTIMATES!$C$18:$BS$290,54,FALSE)</f>
        <v>281982.77799999999</v>
      </c>
      <c r="X254" s="22">
        <f>VLOOKUP($B254,ESTIMATES!$C$18:$BS$290,55,FALSE)</f>
        <v>284852.391</v>
      </c>
      <c r="Y254" s="22">
        <f>VLOOKUP($B254,ESTIMATES!$C$18:$BS$290,56,FALSE)</f>
        <v>287506.84700000001</v>
      </c>
      <c r="Z254" s="22">
        <f>VLOOKUP($B254,ESTIMATES!$C$18:$BS$290,57,FALSE)</f>
        <v>290027.62400000001</v>
      </c>
      <c r="AA254" s="22">
        <f>VLOOKUP($B254,ESTIMATES!$C$18:$BS$290,58,FALSE)</f>
        <v>292539.32400000002</v>
      </c>
      <c r="AB254" s="22">
        <f>VLOOKUP($B254,ESTIMATES!$C$18:$BS$290,59,FALSE)</f>
        <v>295129.50099999999</v>
      </c>
      <c r="AC254" s="22">
        <f>VLOOKUP($B254,ESTIMATES!$C$18:$BS$290,60,FALSE)</f>
        <v>297827.35600000003</v>
      </c>
      <c r="AD254" s="22">
        <f>VLOOKUP($B254,ESTIMATES!$C$18:$BS$290,61,FALSE)</f>
        <v>300595.17499999999</v>
      </c>
      <c r="AE254" s="22">
        <f>VLOOKUP($B254,ESTIMATES!$C$18:$BS$290,62,FALSE)</f>
        <v>303374.06699999998</v>
      </c>
      <c r="AF254" s="22">
        <f>VLOOKUP($B254,ESTIMATES!$C$18:$BS$290,63,FALSE)</f>
        <v>306076.36200000002</v>
      </c>
      <c r="AG254" s="22">
        <f>VLOOKUP($B254,ESTIMATES!$C$18:$BS$290,64,FALSE)</f>
        <v>308641.391</v>
      </c>
      <c r="AH254" s="22">
        <f>VLOOKUP($B254,ESTIMATES!$C$18:$BS$290,65,FALSE)</f>
        <v>311051.37300000002</v>
      </c>
      <c r="AI254" s="22">
        <f>VLOOKUP($B254,ESTIMATES!$C$18:$BS$290,66,FALSE)</f>
        <v>313335.42300000001</v>
      </c>
      <c r="AJ254" s="22">
        <f>VLOOKUP($B254,ESTIMATES!$C$18:$BS$290,67,FALSE)</f>
        <v>315536.67599999998</v>
      </c>
      <c r="AK254" s="22">
        <f>VLOOKUP($B254,ESTIMATES!$C$18:$BS$290,68,FALSE)</f>
        <v>317718.77899999998</v>
      </c>
      <c r="AL254" s="22">
        <f>VLOOKUP($B254,ESTIMATES!$C$18:$BS$290,69,FALSE)</f>
        <v>319929.16200000001</v>
      </c>
      <c r="AM254">
        <f>VLOOKUP($B254,'MEDIUM VARIANT'!$C$18:$AE$290,5,FALSE)</f>
        <v>322179.60499999998</v>
      </c>
      <c r="AN254">
        <f>VLOOKUP($B254,'MEDIUM VARIANT'!$C$18:$AE$290,6,FALSE)</f>
        <v>324459.46299999999</v>
      </c>
      <c r="AO254">
        <f>VLOOKUP($B254,'MEDIUM VARIANT'!$C$18:$AE$290,7,FALSE)</f>
        <v>326766.74800000002</v>
      </c>
      <c r="AP254">
        <f>VLOOKUP($B254,'MEDIUM VARIANT'!$C$18:$AE$290,8,FALSE)</f>
        <v>329093.11</v>
      </c>
      <c r="AQ254">
        <f>VLOOKUP($B254,'MEDIUM VARIANT'!$C$18:$AE$290,9,FALSE)</f>
        <v>331431.53399999999</v>
      </c>
      <c r="AR254">
        <f>VLOOKUP($B254,'MEDIUM VARIANT'!$C$18:$AE$290,10,FALSE)</f>
        <v>333783.196</v>
      </c>
      <c r="AS254">
        <f>VLOOKUP($B254,'MEDIUM VARIANT'!$C$18:$AE$290,11,FALSE)</f>
        <v>336149.71100000001</v>
      </c>
      <c r="AT254">
        <f>VLOOKUP($B254,'MEDIUM VARIANT'!$C$18:$AE$290,12,FALSE)</f>
        <v>338523.71399999998</v>
      </c>
      <c r="AU254">
        <f>VLOOKUP($B254,'MEDIUM VARIANT'!$C$18:$AE$290,13,FALSE)</f>
        <v>340895.34499999997</v>
      </c>
      <c r="AV254">
        <f>VLOOKUP($B254,'MEDIUM VARIANT'!$C$18:$AE$290,14,FALSE)</f>
        <v>343255.84600000002</v>
      </c>
      <c r="AW254">
        <f>VLOOKUP($B254,'MEDIUM VARIANT'!$C$18:$AE$290,15,FALSE)</f>
        <v>345601.75300000003</v>
      </c>
      <c r="AX254">
        <f>VLOOKUP($B254,'MEDIUM VARIANT'!$C$18:$AE$290,16,FALSE)</f>
        <v>347929.54100000003</v>
      </c>
      <c r="AY254">
        <f>VLOOKUP($B254,'MEDIUM VARIANT'!$C$18:$AE$290,17,FALSE)</f>
        <v>350230.25900000002</v>
      </c>
      <c r="AZ254">
        <f>VLOOKUP($B254,'MEDIUM VARIANT'!$C$18:$AE$290,18,FALSE)</f>
        <v>352493.66499999998</v>
      </c>
      <c r="BA254">
        <f>VLOOKUP($B254,'MEDIUM VARIANT'!$C$18:$AE$290,19,FALSE)</f>
        <v>354711.67</v>
      </c>
      <c r="BB254">
        <f>VLOOKUP($B254,'MEDIUM VARIANT'!$C$18:$AE$290,20,FALSE)</f>
        <v>356879.946</v>
      </c>
      <c r="BC254">
        <f>VLOOKUP($B254,'MEDIUM VARIANT'!$C$18:$AE$290,21,FALSE)</f>
        <v>358997.01500000001</v>
      </c>
      <c r="BD254">
        <f>VLOOKUP($B254,'MEDIUM VARIANT'!$C$18:$AE$290,22,FALSE)</f>
        <v>361061.61</v>
      </c>
      <c r="BE254">
        <f>VLOOKUP($B254,'MEDIUM VARIANT'!$C$18:$AE$290,23,FALSE)</f>
        <v>363073.79</v>
      </c>
      <c r="BF254">
        <f>VLOOKUP($B254,'MEDIUM VARIANT'!$C$18:$AE$290,24,FALSE)</f>
        <v>365033.87199999997</v>
      </c>
      <c r="BG254">
        <f>VLOOKUP($B254,'MEDIUM VARIANT'!$C$18:$AE$290,25,FALSE)</f>
        <v>366941.64399999997</v>
      </c>
      <c r="BH254">
        <f>VLOOKUP($B254,'MEDIUM VARIANT'!$C$18:$AE$290,26,FALSE)</f>
        <v>368797.15</v>
      </c>
      <c r="BI254">
        <f>VLOOKUP($B254,'MEDIUM VARIANT'!$C$18:$AE$290,27,FALSE)</f>
        <v>370601.929</v>
      </c>
      <c r="BJ254">
        <f>VLOOKUP($B254,'MEDIUM VARIANT'!$C$18:$AE$290,28,FALSE)</f>
        <v>372358.21600000001</v>
      </c>
      <c r="BK254">
        <f>VLOOKUP($B254,'MEDIUM VARIANT'!$C$18:$AE$290,29,FALSE)</f>
        <v>374068.75199999998</v>
      </c>
      <c r="BL254">
        <f>VLOOKUP($B254,'MEDIUM VARIANT'!$C$18:$AE$290,29,FALSE)</f>
        <v>374068.75199999998</v>
      </c>
      <c r="BM254">
        <f>VLOOKUP($B254,'MEDIUM VARIANT'!$C$18:$AE$290,29,FALSE)</f>
        <v>374068.75199999998</v>
      </c>
      <c r="BN254">
        <f>VLOOKUP($B254,'MEDIUM VARIANT'!$C$18:$AE$290,29,FALSE)</f>
        <v>374068.75199999998</v>
      </c>
      <c r="BO254">
        <f>VLOOKUP($B254,'MEDIUM VARIANT'!$C$18:$AE$290,29,FALSE)</f>
        <v>374068.75199999998</v>
      </c>
      <c r="BP254">
        <f>VLOOKUP($B254,'MEDIUM VARIANT'!$C$18:$AE$290,29,FALSE)</f>
        <v>374068.75199999998</v>
      </c>
      <c r="BQ254">
        <f>VLOOKUP($B254,'MEDIUM VARIANT'!$C$18:$AE$290,29,FALSE)</f>
        <v>374068.75199999998</v>
      </c>
      <c r="BR254">
        <f>VLOOKUP($B254,'MEDIUM VARIANT'!$C$18:$AE$290,29,FALSE)</f>
        <v>374068.75199999998</v>
      </c>
      <c r="BS254">
        <f>VLOOKUP($B254,'MEDIUM VARIANT'!$C$18:$AE$290,29,FALSE)</f>
        <v>374068.75199999998</v>
      </c>
      <c r="BT254">
        <f>VLOOKUP($B254,'MEDIUM VARIANT'!$C$18:$AE$290,29,FALSE)</f>
        <v>374068.75199999998</v>
      </c>
      <c r="BU254">
        <f>VLOOKUP($B254,'MEDIUM VARIANT'!$C$18:$AE$290,29,FALSE)</f>
        <v>374068.75199999998</v>
      </c>
    </row>
    <row r="255" spans="1:73" ht="11.4" hidden="1" x14ac:dyDescent="0.2">
      <c r="A255" t="str">
        <f>VLOOKUP(B255,Codes_ISO!A$2:C$270,3,FALSE)</f>
        <v/>
      </c>
      <c r="B255" s="3" t="s">
        <v>275</v>
      </c>
      <c r="C255" s="22">
        <f>VLOOKUP($B255,ESTIMATES!$C$18:$BS$290,34,FALSE)</f>
        <v>99.08</v>
      </c>
      <c r="D255" s="22">
        <f>VLOOKUP($B255,ESTIMATES!$C$18:$BS$290,35,FALSE)</f>
        <v>100.872</v>
      </c>
      <c r="E255" s="22">
        <f>VLOOKUP($B255,ESTIMATES!$C$18:$BS$290,36,FALSE)</f>
        <v>102.474</v>
      </c>
      <c r="F255" s="22">
        <f>VLOOKUP($B255,ESTIMATES!$C$18:$BS$290,37,FALSE)</f>
        <v>103.821</v>
      </c>
      <c r="G255" s="22">
        <f>VLOOKUP($B255,ESTIMATES!$C$18:$BS$290,38,FALSE)</f>
        <v>104.771</v>
      </c>
      <c r="H255" s="22">
        <f>VLOOKUP($B255,ESTIMATES!$C$18:$BS$290,39,FALSE)</f>
        <v>105.28</v>
      </c>
      <c r="I255" s="22">
        <f>VLOOKUP($B255,ESTIMATES!$C$18:$BS$290,40,FALSE)</f>
        <v>105.29</v>
      </c>
      <c r="J255" s="22">
        <f>VLOOKUP($B255,ESTIMATES!$C$18:$BS$290,41,FALSE)</f>
        <v>104.89</v>
      </c>
      <c r="K255" s="22">
        <f>VLOOKUP($B255,ESTIMATES!$C$18:$BS$290,42,FALSE)</f>
        <v>104.309</v>
      </c>
      <c r="L255" s="22">
        <f>VLOOKUP($B255,ESTIMATES!$C$18:$BS$290,43,FALSE)</f>
        <v>103.85599999999999</v>
      </c>
      <c r="M255" s="22">
        <f>VLOOKUP($B255,ESTIMATES!$C$18:$BS$290,44,FALSE)</f>
        <v>103.756</v>
      </c>
      <c r="N255" s="22">
        <f>VLOOKUP($B255,ESTIMATES!$C$18:$BS$290,45,FALSE)</f>
        <v>104.089</v>
      </c>
      <c r="O255" s="22">
        <f>VLOOKUP($B255,ESTIMATES!$C$18:$BS$290,46,FALSE)</f>
        <v>104.794</v>
      </c>
      <c r="P255" s="22">
        <f>VLOOKUP($B255,ESTIMATES!$C$18:$BS$290,47,FALSE)</f>
        <v>105.723</v>
      </c>
      <c r="Q255" s="22">
        <f>VLOOKUP($B255,ESTIMATES!$C$18:$BS$290,48,FALSE)</f>
        <v>106.646</v>
      </c>
      <c r="R255" s="22">
        <f>VLOOKUP($B255,ESTIMATES!$C$18:$BS$290,49,FALSE)</f>
        <v>107.392</v>
      </c>
      <c r="S255" s="22">
        <f>VLOOKUP($B255,ESTIMATES!$C$18:$BS$290,50,FALSE)</f>
        <v>107.931</v>
      </c>
      <c r="T255" s="22">
        <f>VLOOKUP($B255,ESTIMATES!$C$18:$BS$290,51,FALSE)</f>
        <v>108.31100000000001</v>
      </c>
      <c r="U255" s="22">
        <f>VLOOKUP($B255,ESTIMATES!$C$18:$BS$290,52,FALSE)</f>
        <v>108.556</v>
      </c>
      <c r="V255" s="22">
        <f>VLOOKUP($B255,ESTIMATES!$C$18:$BS$290,53,FALSE)</f>
        <v>108.681</v>
      </c>
      <c r="W255" s="22">
        <f>VLOOKUP($B255,ESTIMATES!$C$18:$BS$290,54,FALSE)</f>
        <v>108.72199999999999</v>
      </c>
      <c r="X255" s="22">
        <f>VLOOKUP($B255,ESTIMATES!$C$18:$BS$290,55,FALSE)</f>
        <v>108.69</v>
      </c>
      <c r="Y255" s="22">
        <f>VLOOKUP($B255,ESTIMATES!$C$18:$BS$290,56,FALSE)</f>
        <v>108.557</v>
      </c>
      <c r="Z255" s="22">
        <f>VLOOKUP($B255,ESTIMATES!$C$18:$BS$290,57,FALSE)</f>
        <v>108.352</v>
      </c>
      <c r="AA255" s="22">
        <f>VLOOKUP($B255,ESTIMATES!$C$18:$BS$290,58,FALSE)</f>
        <v>108.086</v>
      </c>
      <c r="AB255" s="22">
        <f>VLOOKUP($B255,ESTIMATES!$C$18:$BS$290,59,FALSE)</f>
        <v>107.79300000000001</v>
      </c>
      <c r="AC255" s="22">
        <f>VLOOKUP($B255,ESTIMATES!$C$18:$BS$290,60,FALSE)</f>
        <v>107.47199999999999</v>
      </c>
      <c r="AD255" s="22">
        <f>VLOOKUP($B255,ESTIMATES!$C$18:$BS$290,61,FALSE)</f>
        <v>107.14100000000001</v>
      </c>
      <c r="AE255" s="22">
        <f>VLOOKUP($B255,ESTIMATES!$C$18:$BS$290,62,FALSE)</f>
        <v>106.798</v>
      </c>
      <c r="AF255" s="22">
        <f>VLOOKUP($B255,ESTIMATES!$C$18:$BS$290,63,FALSE)</f>
        <v>106.46899999999999</v>
      </c>
      <c r="AG255" s="22">
        <f>VLOOKUP($B255,ESTIMATES!$C$18:$BS$290,64,FALSE)</f>
        <v>106.149</v>
      </c>
      <c r="AH255" s="22">
        <f>VLOOKUP($B255,ESTIMATES!$C$18:$BS$290,65,FALSE)</f>
        <v>105.843</v>
      </c>
      <c r="AI255" s="22">
        <f>VLOOKUP($B255,ESTIMATES!$C$18:$BS$290,66,FALSE)</f>
        <v>105.557</v>
      </c>
      <c r="AJ255" s="22">
        <f>VLOOKUP($B255,ESTIMATES!$C$18:$BS$290,67,FALSE)</f>
        <v>105.31100000000001</v>
      </c>
      <c r="AK255" s="22">
        <f>VLOOKUP($B255,ESTIMATES!$C$18:$BS$290,68,FALSE)</f>
        <v>105.11</v>
      </c>
      <c r="AL255" s="22">
        <f>VLOOKUP($B255,ESTIMATES!$C$18:$BS$290,69,FALSE)</f>
        <v>104.977</v>
      </c>
      <c r="AM255">
        <f>VLOOKUP($B255,'MEDIUM VARIANT'!$C$18:$AE$290,5,FALSE)</f>
        <v>104.913</v>
      </c>
      <c r="AN255">
        <f>VLOOKUP($B255,'MEDIUM VARIANT'!$C$18:$AE$290,6,FALSE)</f>
        <v>104.901</v>
      </c>
      <c r="AO255">
        <f>VLOOKUP($B255,'MEDIUM VARIANT'!$C$18:$AE$290,7,FALSE)</f>
        <v>104.914</v>
      </c>
      <c r="AP255">
        <f>VLOOKUP($B255,'MEDIUM VARIANT'!$C$18:$AE$290,8,FALSE)</f>
        <v>104.90900000000001</v>
      </c>
      <c r="AQ255">
        <f>VLOOKUP($B255,'MEDIUM VARIANT'!$C$18:$AE$290,9,FALSE)</f>
        <v>104.858</v>
      </c>
      <c r="AR255">
        <f>VLOOKUP($B255,'MEDIUM VARIANT'!$C$18:$AE$290,10,FALSE)</f>
        <v>104.736</v>
      </c>
      <c r="AS255">
        <f>VLOOKUP($B255,'MEDIUM VARIANT'!$C$18:$AE$290,11,FALSE)</f>
        <v>104.563</v>
      </c>
      <c r="AT255">
        <f>VLOOKUP($B255,'MEDIUM VARIANT'!$C$18:$AE$290,12,FALSE)</f>
        <v>104.33</v>
      </c>
      <c r="AU255">
        <f>VLOOKUP($B255,'MEDIUM VARIANT'!$C$18:$AE$290,13,FALSE)</f>
        <v>104.06399999999999</v>
      </c>
      <c r="AV255">
        <f>VLOOKUP($B255,'MEDIUM VARIANT'!$C$18:$AE$290,14,FALSE)</f>
        <v>103.78100000000001</v>
      </c>
      <c r="AW255">
        <f>VLOOKUP($B255,'MEDIUM VARIANT'!$C$18:$AE$290,15,FALSE)</f>
        <v>103.46899999999999</v>
      </c>
      <c r="AX255">
        <f>VLOOKUP($B255,'MEDIUM VARIANT'!$C$18:$AE$290,16,FALSE)</f>
        <v>103.125</v>
      </c>
      <c r="AY255">
        <f>VLOOKUP($B255,'MEDIUM VARIANT'!$C$18:$AE$290,17,FALSE)</f>
        <v>102.751</v>
      </c>
      <c r="AZ255">
        <f>VLOOKUP($B255,'MEDIUM VARIANT'!$C$18:$AE$290,18,FALSE)</f>
        <v>102.358</v>
      </c>
      <c r="BA255">
        <f>VLOOKUP($B255,'MEDIUM VARIANT'!$C$18:$AE$290,19,FALSE)</f>
        <v>101.923</v>
      </c>
      <c r="BB255">
        <f>VLOOKUP($B255,'MEDIUM VARIANT'!$C$18:$AE$290,20,FALSE)</f>
        <v>101.471</v>
      </c>
      <c r="BC255">
        <f>VLOOKUP($B255,'MEDIUM VARIANT'!$C$18:$AE$290,21,FALSE)</f>
        <v>100.996</v>
      </c>
      <c r="BD255">
        <f>VLOOKUP($B255,'MEDIUM VARIANT'!$C$18:$AE$290,22,FALSE)</f>
        <v>100.488</v>
      </c>
      <c r="BE255">
        <f>VLOOKUP($B255,'MEDIUM VARIANT'!$C$18:$AE$290,23,FALSE)</f>
        <v>99.965000000000003</v>
      </c>
      <c r="BF255">
        <f>VLOOKUP($B255,'MEDIUM VARIANT'!$C$18:$AE$290,24,FALSE)</f>
        <v>99.414000000000001</v>
      </c>
      <c r="BG255">
        <f>VLOOKUP($B255,'MEDIUM VARIANT'!$C$18:$AE$290,25,FALSE)</f>
        <v>98.832999999999998</v>
      </c>
      <c r="BH255">
        <f>VLOOKUP($B255,'MEDIUM VARIANT'!$C$18:$AE$290,26,FALSE)</f>
        <v>98.231999999999999</v>
      </c>
      <c r="BI255">
        <f>VLOOKUP($B255,'MEDIUM VARIANT'!$C$18:$AE$290,27,FALSE)</f>
        <v>97.608000000000004</v>
      </c>
      <c r="BJ255">
        <f>VLOOKUP($B255,'MEDIUM VARIANT'!$C$18:$AE$290,28,FALSE)</f>
        <v>96.971000000000004</v>
      </c>
      <c r="BK255">
        <f>VLOOKUP($B255,'MEDIUM VARIANT'!$C$18:$AE$290,29,FALSE)</f>
        <v>96.307000000000002</v>
      </c>
      <c r="BL255">
        <f>VLOOKUP($B255,'MEDIUM VARIANT'!$C$18:$AE$290,29,FALSE)</f>
        <v>96.307000000000002</v>
      </c>
      <c r="BM255">
        <f>VLOOKUP($B255,'MEDIUM VARIANT'!$C$18:$AE$290,29,FALSE)</f>
        <v>96.307000000000002</v>
      </c>
      <c r="BN255">
        <f>VLOOKUP($B255,'MEDIUM VARIANT'!$C$18:$AE$290,29,FALSE)</f>
        <v>96.307000000000002</v>
      </c>
      <c r="BO255">
        <f>VLOOKUP($B255,'MEDIUM VARIANT'!$C$18:$AE$290,29,FALSE)</f>
        <v>96.307000000000002</v>
      </c>
      <c r="BP255">
        <f>VLOOKUP($B255,'MEDIUM VARIANT'!$C$18:$AE$290,29,FALSE)</f>
        <v>96.307000000000002</v>
      </c>
      <c r="BQ255">
        <f>VLOOKUP($B255,'MEDIUM VARIANT'!$C$18:$AE$290,29,FALSE)</f>
        <v>96.307000000000002</v>
      </c>
      <c r="BR255">
        <f>VLOOKUP($B255,'MEDIUM VARIANT'!$C$18:$AE$290,29,FALSE)</f>
        <v>96.307000000000002</v>
      </c>
      <c r="BS255">
        <f>VLOOKUP($B255,'MEDIUM VARIANT'!$C$18:$AE$290,29,FALSE)</f>
        <v>96.307000000000002</v>
      </c>
      <c r="BT255">
        <f>VLOOKUP($B255,'MEDIUM VARIANT'!$C$18:$AE$290,29,FALSE)</f>
        <v>96.307000000000002</v>
      </c>
      <c r="BU255">
        <f>VLOOKUP($B255,'MEDIUM VARIANT'!$C$18:$AE$290,29,FALSE)</f>
        <v>96.307000000000002</v>
      </c>
    </row>
    <row r="256" spans="1:73" ht="11.4" x14ac:dyDescent="0.2">
      <c r="A256" t="str">
        <f>VLOOKUP(B256,Codes_ISO!A$2:C$270,3,FALSE)</f>
        <v>UY</v>
      </c>
      <c r="B256" s="3" t="s">
        <v>298</v>
      </c>
      <c r="C256" s="22">
        <f>VLOOKUP($B256,ESTIMATES!$C$18:$BS$290,34,FALSE)</f>
        <v>2915.7779999999998</v>
      </c>
      <c r="D256" s="22">
        <f>VLOOKUP($B256,ESTIMATES!$C$18:$BS$290,35,FALSE)</f>
        <v>2935.0360000000001</v>
      </c>
      <c r="E256" s="22">
        <f>VLOOKUP($B256,ESTIMATES!$C$18:$BS$290,36,FALSE)</f>
        <v>2954.2820000000002</v>
      </c>
      <c r="F256" s="22">
        <f>VLOOKUP($B256,ESTIMATES!$C$18:$BS$290,37,FALSE)</f>
        <v>2973.4630000000002</v>
      </c>
      <c r="G256" s="22">
        <f>VLOOKUP($B256,ESTIMATES!$C$18:$BS$290,38,FALSE)</f>
        <v>2992.645</v>
      </c>
      <c r="H256" s="22">
        <f>VLOOKUP($B256,ESTIMATES!$C$18:$BS$290,39,FALSE)</f>
        <v>3011.9079999999999</v>
      </c>
      <c r="I256" s="22">
        <f>VLOOKUP($B256,ESTIMATES!$C$18:$BS$290,40,FALSE)</f>
        <v>3031.038</v>
      </c>
      <c r="J256" s="22">
        <f>VLOOKUP($B256,ESTIMATES!$C$18:$BS$290,41,FALSE)</f>
        <v>3049.9659999999999</v>
      </c>
      <c r="K256" s="22">
        <f>VLOOKUP($B256,ESTIMATES!$C$18:$BS$290,42,FALSE)</f>
        <v>3069.0990000000002</v>
      </c>
      <c r="L256" s="22">
        <f>VLOOKUP($B256,ESTIMATES!$C$18:$BS$290,43,FALSE)</f>
        <v>3088.9839999999999</v>
      </c>
      <c r="M256" s="22">
        <f>VLOOKUP($B256,ESTIMATES!$C$18:$BS$290,44,FALSE)</f>
        <v>3109.989</v>
      </c>
      <c r="N256" s="22">
        <f>VLOOKUP($B256,ESTIMATES!$C$18:$BS$290,45,FALSE)</f>
        <v>3132.05</v>
      </c>
      <c r="O256" s="22">
        <f>VLOOKUP($B256,ESTIMATES!$C$18:$BS$290,46,FALSE)</f>
        <v>3154.855</v>
      </c>
      <c r="P256" s="22">
        <f>VLOOKUP($B256,ESTIMATES!$C$18:$BS$290,47,FALSE)</f>
        <v>3178.1550000000002</v>
      </c>
      <c r="Q256" s="22">
        <f>VLOOKUP($B256,ESTIMATES!$C$18:$BS$290,48,FALSE)</f>
        <v>3201.607</v>
      </c>
      <c r="R256" s="22">
        <f>VLOOKUP($B256,ESTIMATES!$C$18:$BS$290,49,FALSE)</f>
        <v>3224.8040000000001</v>
      </c>
      <c r="S256" s="22">
        <f>VLOOKUP($B256,ESTIMATES!$C$18:$BS$290,50,FALSE)</f>
        <v>3248.0349999999999</v>
      </c>
      <c r="T256" s="22">
        <f>VLOOKUP($B256,ESTIMATES!$C$18:$BS$290,51,FALSE)</f>
        <v>3271.01</v>
      </c>
      <c r="U256" s="22">
        <f>VLOOKUP($B256,ESTIMATES!$C$18:$BS$290,52,FALSE)</f>
        <v>3292.1379999999999</v>
      </c>
      <c r="V256" s="22">
        <f>VLOOKUP($B256,ESTIMATES!$C$18:$BS$290,53,FALSE)</f>
        <v>3309.3180000000002</v>
      </c>
      <c r="W256" s="22">
        <f>VLOOKUP($B256,ESTIMATES!$C$18:$BS$290,54,FALSE)</f>
        <v>3321.2449999999999</v>
      </c>
      <c r="X256" s="22">
        <f>VLOOKUP($B256,ESTIMATES!$C$18:$BS$290,55,FALSE)</f>
        <v>3327.1030000000001</v>
      </c>
      <c r="Y256" s="22">
        <f>VLOOKUP($B256,ESTIMATES!$C$18:$BS$290,56,FALSE)</f>
        <v>3327.7730000000001</v>
      </c>
      <c r="Z256" s="22">
        <f>VLOOKUP($B256,ESTIMATES!$C$18:$BS$290,57,FALSE)</f>
        <v>3325.6370000000002</v>
      </c>
      <c r="AA256" s="22">
        <f>VLOOKUP($B256,ESTIMATES!$C$18:$BS$290,58,FALSE)</f>
        <v>3324.096</v>
      </c>
      <c r="AB256" s="22">
        <f>VLOOKUP($B256,ESTIMATES!$C$18:$BS$290,59,FALSE)</f>
        <v>3325.6120000000001</v>
      </c>
      <c r="AC256" s="22">
        <f>VLOOKUP($B256,ESTIMATES!$C$18:$BS$290,60,FALSE)</f>
        <v>3331.0430000000001</v>
      </c>
      <c r="AD256" s="22">
        <f>VLOOKUP($B256,ESTIMATES!$C$18:$BS$290,61,FALSE)</f>
        <v>3339.741</v>
      </c>
      <c r="AE256" s="22">
        <f>VLOOKUP($B256,ESTIMATES!$C$18:$BS$290,62,FALSE)</f>
        <v>3350.8240000000001</v>
      </c>
      <c r="AF256" s="22">
        <f>VLOOKUP($B256,ESTIMATES!$C$18:$BS$290,63,FALSE)</f>
        <v>3362.7550000000001</v>
      </c>
      <c r="AG256" s="22">
        <f>VLOOKUP($B256,ESTIMATES!$C$18:$BS$290,64,FALSE)</f>
        <v>3374.415</v>
      </c>
      <c r="AH256" s="22">
        <f>VLOOKUP($B256,ESTIMATES!$C$18:$BS$290,65,FALSE)</f>
        <v>3385.6239999999998</v>
      </c>
      <c r="AI256" s="22">
        <f>VLOOKUP($B256,ESTIMATES!$C$18:$BS$290,66,FALSE)</f>
        <v>3396.777</v>
      </c>
      <c r="AJ256" s="22">
        <f>VLOOKUP($B256,ESTIMATES!$C$18:$BS$290,67,FALSE)</f>
        <v>3408.0050000000001</v>
      </c>
      <c r="AK256" s="22">
        <f>VLOOKUP($B256,ESTIMATES!$C$18:$BS$290,68,FALSE)</f>
        <v>3419.5459999999998</v>
      </c>
      <c r="AL256" s="22">
        <f>VLOOKUP($B256,ESTIMATES!$C$18:$BS$290,69,FALSE)</f>
        <v>3431.5520000000001</v>
      </c>
      <c r="AM256">
        <f>VLOOKUP($B256,'MEDIUM VARIANT'!$C$18:$AE$290,5,FALSE)</f>
        <v>3444.0059999999999</v>
      </c>
      <c r="AN256">
        <f>VLOOKUP($B256,'MEDIUM VARIANT'!$C$18:$AE$290,6,FALSE)</f>
        <v>3456.75</v>
      </c>
      <c r="AO256">
        <f>VLOOKUP($B256,'MEDIUM VARIANT'!$C$18:$AE$290,7,FALSE)</f>
        <v>3469.5509999999999</v>
      </c>
      <c r="AP256">
        <f>VLOOKUP($B256,'MEDIUM VARIANT'!$C$18:$AE$290,8,FALSE)</f>
        <v>3482.1559999999999</v>
      </c>
      <c r="AQ256">
        <f>VLOOKUP($B256,'MEDIUM VARIANT'!$C$18:$AE$290,9,FALSE)</f>
        <v>3494.3870000000002</v>
      </c>
      <c r="AR256">
        <f>VLOOKUP($B256,'MEDIUM VARIANT'!$C$18:$AE$290,10,FALSE)</f>
        <v>3506.1379999999999</v>
      </c>
      <c r="AS256">
        <f>VLOOKUP($B256,'MEDIUM VARIANT'!$C$18:$AE$290,11,FALSE)</f>
        <v>3517.42</v>
      </c>
      <c r="AT256">
        <f>VLOOKUP($B256,'MEDIUM VARIANT'!$C$18:$AE$290,12,FALSE)</f>
        <v>3528.2739999999999</v>
      </c>
      <c r="AU256">
        <f>VLOOKUP($B256,'MEDIUM VARIANT'!$C$18:$AE$290,13,FALSE)</f>
        <v>3538.7559999999999</v>
      </c>
      <c r="AV256">
        <f>VLOOKUP($B256,'MEDIUM VARIANT'!$C$18:$AE$290,14,FALSE)</f>
        <v>3548.9380000000001</v>
      </c>
      <c r="AW256">
        <f>VLOOKUP($B256,'MEDIUM VARIANT'!$C$18:$AE$290,15,FALSE)</f>
        <v>3558.8020000000001</v>
      </c>
      <c r="AX256">
        <f>VLOOKUP($B256,'MEDIUM VARIANT'!$C$18:$AE$290,16,FALSE)</f>
        <v>3568.29</v>
      </c>
      <c r="AY256">
        <f>VLOOKUP($B256,'MEDIUM VARIANT'!$C$18:$AE$290,17,FALSE)</f>
        <v>3577.3820000000001</v>
      </c>
      <c r="AZ256">
        <f>VLOOKUP($B256,'MEDIUM VARIANT'!$C$18:$AE$290,18,FALSE)</f>
        <v>3586.0610000000001</v>
      </c>
      <c r="BA256">
        <f>VLOOKUP($B256,'MEDIUM VARIANT'!$C$18:$AE$290,19,FALSE)</f>
        <v>3594.299</v>
      </c>
      <c r="BB256">
        <f>VLOOKUP($B256,'MEDIUM VARIANT'!$C$18:$AE$290,20,FALSE)</f>
        <v>3602.0740000000001</v>
      </c>
      <c r="BC256">
        <f>VLOOKUP($B256,'MEDIUM VARIANT'!$C$18:$AE$290,21,FALSE)</f>
        <v>3609.4059999999999</v>
      </c>
      <c r="BD256">
        <f>VLOOKUP($B256,'MEDIUM VARIANT'!$C$18:$AE$290,22,FALSE)</f>
        <v>3616.268</v>
      </c>
      <c r="BE256">
        <f>VLOOKUP($B256,'MEDIUM VARIANT'!$C$18:$AE$290,23,FALSE)</f>
        <v>3622.65</v>
      </c>
      <c r="BF256">
        <f>VLOOKUP($B256,'MEDIUM VARIANT'!$C$18:$AE$290,24,FALSE)</f>
        <v>3628.5639999999999</v>
      </c>
      <c r="BG256">
        <f>VLOOKUP($B256,'MEDIUM VARIANT'!$C$18:$AE$290,25,FALSE)</f>
        <v>3633.99</v>
      </c>
      <c r="BH256">
        <f>VLOOKUP($B256,'MEDIUM VARIANT'!$C$18:$AE$290,26,FALSE)</f>
        <v>3638.9409999999998</v>
      </c>
      <c r="BI256">
        <f>VLOOKUP($B256,'MEDIUM VARIANT'!$C$18:$AE$290,27,FALSE)</f>
        <v>3643.4090000000001</v>
      </c>
      <c r="BJ256">
        <f>VLOOKUP($B256,'MEDIUM VARIANT'!$C$18:$AE$290,28,FALSE)</f>
        <v>3647.413</v>
      </c>
      <c r="BK256">
        <f>VLOOKUP($B256,'MEDIUM VARIANT'!$C$18:$AE$290,29,FALSE)</f>
        <v>3650.962</v>
      </c>
      <c r="BL256">
        <f>VLOOKUP($B256,'MEDIUM VARIANT'!$C$18:$AE$290,29,FALSE)</f>
        <v>3650.962</v>
      </c>
      <c r="BM256">
        <f>VLOOKUP($B256,'MEDIUM VARIANT'!$C$18:$AE$290,29,FALSE)</f>
        <v>3650.962</v>
      </c>
      <c r="BN256">
        <f>VLOOKUP($B256,'MEDIUM VARIANT'!$C$18:$AE$290,29,FALSE)</f>
        <v>3650.962</v>
      </c>
      <c r="BO256">
        <f>VLOOKUP($B256,'MEDIUM VARIANT'!$C$18:$AE$290,29,FALSE)</f>
        <v>3650.962</v>
      </c>
      <c r="BP256">
        <f>VLOOKUP($B256,'MEDIUM VARIANT'!$C$18:$AE$290,29,FALSE)</f>
        <v>3650.962</v>
      </c>
      <c r="BQ256">
        <f>VLOOKUP($B256,'MEDIUM VARIANT'!$C$18:$AE$290,29,FALSE)</f>
        <v>3650.962</v>
      </c>
      <c r="BR256">
        <f>VLOOKUP($B256,'MEDIUM VARIANT'!$C$18:$AE$290,29,FALSE)</f>
        <v>3650.962</v>
      </c>
      <c r="BS256">
        <f>VLOOKUP($B256,'MEDIUM VARIANT'!$C$18:$AE$290,29,FALSE)</f>
        <v>3650.962</v>
      </c>
      <c r="BT256">
        <f>VLOOKUP($B256,'MEDIUM VARIANT'!$C$18:$AE$290,29,FALSE)</f>
        <v>3650.962</v>
      </c>
      <c r="BU256">
        <f>VLOOKUP($B256,'MEDIUM VARIANT'!$C$18:$AE$290,29,FALSE)</f>
        <v>3650.962</v>
      </c>
    </row>
    <row r="257" spans="1:73" ht="11.4" x14ac:dyDescent="0.2">
      <c r="A257" t="str">
        <f>VLOOKUP(B257,Codes_ISO!A$2:C$270,3,FALSE)</f>
        <v>UZ</v>
      </c>
      <c r="B257" s="3" t="s">
        <v>155</v>
      </c>
      <c r="C257" s="22">
        <f>VLOOKUP($B257,ESTIMATES!$C$18:$BS$290,34,FALSE)</f>
        <v>15939.744000000001</v>
      </c>
      <c r="D257" s="22">
        <f>VLOOKUP($B257,ESTIMATES!$C$18:$BS$290,35,FALSE)</f>
        <v>16363.562</v>
      </c>
      <c r="E257" s="22">
        <f>VLOOKUP($B257,ESTIMATES!$C$18:$BS$290,36,FALSE)</f>
        <v>16790.069</v>
      </c>
      <c r="F257" s="22">
        <f>VLOOKUP($B257,ESTIMATES!$C$18:$BS$290,37,FALSE)</f>
        <v>17221.212</v>
      </c>
      <c r="G257" s="22">
        <f>VLOOKUP($B257,ESTIMATES!$C$18:$BS$290,38,FALSE)</f>
        <v>17659.974999999999</v>
      </c>
      <c r="H257" s="22">
        <f>VLOOKUP($B257,ESTIMATES!$C$18:$BS$290,39,FALSE)</f>
        <v>18108.3</v>
      </c>
      <c r="I257" s="22">
        <f>VLOOKUP($B257,ESTIMATES!$C$18:$BS$290,40,FALSE)</f>
        <v>18565.476999999999</v>
      </c>
      <c r="J257" s="22">
        <f>VLOOKUP($B257,ESTIMATES!$C$18:$BS$290,41,FALSE)</f>
        <v>19029.877</v>
      </c>
      <c r="K257" s="22">
        <f>VLOOKUP($B257,ESTIMATES!$C$18:$BS$290,42,FALSE)</f>
        <v>19501.224999999999</v>
      </c>
      <c r="L257" s="22">
        <f>VLOOKUP($B257,ESTIMATES!$C$18:$BS$290,43,FALSE)</f>
        <v>19979.127</v>
      </c>
      <c r="M257" s="22">
        <f>VLOOKUP($B257,ESTIMATES!$C$18:$BS$290,44,FALSE)</f>
        <v>20462.463</v>
      </c>
      <c r="N257" s="22">
        <f>VLOOKUP($B257,ESTIMATES!$C$18:$BS$290,45,FALSE)</f>
        <v>20951.391</v>
      </c>
      <c r="O257" s="22">
        <f>VLOOKUP($B257,ESTIMATES!$C$18:$BS$290,46,FALSE)</f>
        <v>21443.453000000001</v>
      </c>
      <c r="P257" s="22">
        <f>VLOOKUP($B257,ESTIMATES!$C$18:$BS$290,47,FALSE)</f>
        <v>21931.69</v>
      </c>
      <c r="Q257" s="22">
        <f>VLOOKUP($B257,ESTIMATES!$C$18:$BS$290,48,FALSE)</f>
        <v>22407.157999999999</v>
      </c>
      <c r="R257" s="22">
        <f>VLOOKUP($B257,ESTIMATES!$C$18:$BS$290,49,FALSE)</f>
        <v>22863.263999999999</v>
      </c>
      <c r="S257" s="22">
        <f>VLOOKUP($B257,ESTIMATES!$C$18:$BS$290,50,FALSE)</f>
        <v>23298.911</v>
      </c>
      <c r="T257" s="22">
        <f>VLOOKUP($B257,ESTIMATES!$C$18:$BS$290,51,FALSE)</f>
        <v>23715.49</v>
      </c>
      <c r="U257" s="22">
        <f>VLOOKUP($B257,ESTIMATES!$C$18:$BS$290,52,FALSE)</f>
        <v>24112.41</v>
      </c>
      <c r="V257" s="22">
        <f>VLOOKUP($B257,ESTIMATES!$C$18:$BS$290,53,FALSE)</f>
        <v>24489.769</v>
      </c>
      <c r="W257" s="22">
        <f>VLOOKUP($B257,ESTIMATES!$C$18:$BS$290,54,FALSE)</f>
        <v>24848.92</v>
      </c>
      <c r="X257" s="22">
        <f>VLOOKUP($B257,ESTIMATES!$C$18:$BS$290,55,FALSE)</f>
        <v>25188.526999999998</v>
      </c>
      <c r="Y257" s="22">
        <f>VLOOKUP($B257,ESTIMATES!$C$18:$BS$290,56,FALSE)</f>
        <v>25511.876</v>
      </c>
      <c r="Z257" s="22">
        <f>VLOOKUP($B257,ESTIMATES!$C$18:$BS$290,57,FALSE)</f>
        <v>25830.659</v>
      </c>
      <c r="AA257" s="22">
        <f>VLOOKUP($B257,ESTIMATES!$C$18:$BS$290,58,FALSE)</f>
        <v>26160.326000000001</v>
      </c>
      <c r="AB257" s="22">
        <f>VLOOKUP($B257,ESTIMATES!$C$18:$BS$290,59,FALSE)</f>
        <v>26512.184000000001</v>
      </c>
      <c r="AC257" s="22">
        <f>VLOOKUP($B257,ESTIMATES!$C$18:$BS$290,60,FALSE)</f>
        <v>26890.262999999999</v>
      </c>
      <c r="AD257" s="22">
        <f>VLOOKUP($B257,ESTIMATES!$C$18:$BS$290,61,FALSE)</f>
        <v>27292.375</v>
      </c>
      <c r="AE257" s="22">
        <f>VLOOKUP($B257,ESTIMATES!$C$18:$BS$290,62,FALSE)</f>
        <v>27715.825000000001</v>
      </c>
      <c r="AF257" s="22">
        <f>VLOOKUP($B257,ESTIMATES!$C$18:$BS$290,63,FALSE)</f>
        <v>28155.306</v>
      </c>
      <c r="AG257" s="22">
        <f>VLOOKUP($B257,ESTIMATES!$C$18:$BS$290,64,FALSE)</f>
        <v>28606.294000000002</v>
      </c>
      <c r="AH257" s="22">
        <f>VLOOKUP($B257,ESTIMATES!$C$18:$BS$290,65,FALSE)</f>
        <v>29068.223999999998</v>
      </c>
      <c r="AI257" s="22">
        <f>VLOOKUP($B257,ESTIMATES!$C$18:$BS$290,66,FALSE)</f>
        <v>29540.819</v>
      </c>
      <c r="AJ257" s="22">
        <f>VLOOKUP($B257,ESTIMATES!$C$18:$BS$290,67,FALSE)</f>
        <v>30019.734</v>
      </c>
      <c r="AK257" s="22">
        <f>VLOOKUP($B257,ESTIMATES!$C$18:$BS$290,68,FALSE)</f>
        <v>30499.617999999999</v>
      </c>
      <c r="AL257" s="22">
        <f>VLOOKUP($B257,ESTIMATES!$C$18:$BS$290,69,FALSE)</f>
        <v>30976.021000000001</v>
      </c>
      <c r="AM257">
        <f>VLOOKUP($B257,'MEDIUM VARIANT'!$C$18:$AE$290,5,FALSE)</f>
        <v>31446.794999999998</v>
      </c>
      <c r="AN257">
        <f>VLOOKUP($B257,'MEDIUM VARIANT'!$C$18:$AE$290,6,FALSE)</f>
        <v>31910.641</v>
      </c>
      <c r="AO257">
        <f>VLOOKUP($B257,'MEDIUM VARIANT'!$C$18:$AE$290,7,FALSE)</f>
        <v>32364.995999999999</v>
      </c>
      <c r="AP257">
        <f>VLOOKUP($B257,'MEDIUM VARIANT'!$C$18:$AE$290,8,FALSE)</f>
        <v>32807.368000000002</v>
      </c>
      <c r="AQ257">
        <f>VLOOKUP($B257,'MEDIUM VARIANT'!$C$18:$AE$290,9,FALSE)</f>
        <v>33235.824999999997</v>
      </c>
      <c r="AR257">
        <f>VLOOKUP($B257,'MEDIUM VARIANT'!$C$18:$AE$290,10,FALSE)</f>
        <v>33648.955999999998</v>
      </c>
      <c r="AS257">
        <f>VLOOKUP($B257,'MEDIUM VARIANT'!$C$18:$AE$290,11,FALSE)</f>
        <v>34046.199999999997</v>
      </c>
      <c r="AT257">
        <f>VLOOKUP($B257,'MEDIUM VARIANT'!$C$18:$AE$290,12,FALSE)</f>
        <v>34427.732000000004</v>
      </c>
      <c r="AU257">
        <f>VLOOKUP($B257,'MEDIUM VARIANT'!$C$18:$AE$290,13,FALSE)</f>
        <v>34794.284</v>
      </c>
      <c r="AV257">
        <f>VLOOKUP($B257,'MEDIUM VARIANT'!$C$18:$AE$290,14,FALSE)</f>
        <v>35146.616999999998</v>
      </c>
      <c r="AW257">
        <f>VLOOKUP($B257,'MEDIUM VARIANT'!$C$18:$AE$290,15,FALSE)</f>
        <v>35484.561999999998</v>
      </c>
      <c r="AX257">
        <f>VLOOKUP($B257,'MEDIUM VARIANT'!$C$18:$AE$290,16,FALSE)</f>
        <v>35808.300000000003</v>
      </c>
      <c r="AY257">
        <f>VLOOKUP($B257,'MEDIUM VARIANT'!$C$18:$AE$290,17,FALSE)</f>
        <v>36119.472999999998</v>
      </c>
      <c r="AZ257">
        <f>VLOOKUP($B257,'MEDIUM VARIANT'!$C$18:$AE$290,18,FALSE)</f>
        <v>36420.216</v>
      </c>
      <c r="BA257">
        <f>VLOOKUP($B257,'MEDIUM VARIANT'!$C$18:$AE$290,19,FALSE)</f>
        <v>36712.267</v>
      </c>
      <c r="BB257">
        <f>VLOOKUP($B257,'MEDIUM VARIANT'!$C$18:$AE$290,20,FALSE)</f>
        <v>36996.226000000002</v>
      </c>
      <c r="BC257">
        <f>VLOOKUP($B257,'MEDIUM VARIANT'!$C$18:$AE$290,21,FALSE)</f>
        <v>37272.258999999998</v>
      </c>
      <c r="BD257">
        <f>VLOOKUP($B257,'MEDIUM VARIANT'!$C$18:$AE$290,22,FALSE)</f>
        <v>37541.052000000003</v>
      </c>
      <c r="BE257">
        <f>VLOOKUP($B257,'MEDIUM VARIANT'!$C$18:$AE$290,23,FALSE)</f>
        <v>37803.243999999999</v>
      </c>
      <c r="BF257">
        <f>VLOOKUP($B257,'MEDIUM VARIANT'!$C$18:$AE$290,24,FALSE)</f>
        <v>38059.262000000002</v>
      </c>
      <c r="BG257">
        <f>VLOOKUP($B257,'MEDIUM VARIANT'!$C$18:$AE$290,25,FALSE)</f>
        <v>38309.383999999998</v>
      </c>
      <c r="BH257">
        <f>VLOOKUP($B257,'MEDIUM VARIANT'!$C$18:$AE$290,26,FALSE)</f>
        <v>38553.595999999998</v>
      </c>
      <c r="BI257">
        <f>VLOOKUP($B257,'MEDIUM VARIANT'!$C$18:$AE$290,27,FALSE)</f>
        <v>38791.540999999997</v>
      </c>
      <c r="BJ257">
        <f>VLOOKUP($B257,'MEDIUM VARIANT'!$C$18:$AE$290,28,FALSE)</f>
        <v>39022.682999999997</v>
      </c>
      <c r="BK257">
        <f>VLOOKUP($B257,'MEDIUM VARIANT'!$C$18:$AE$290,29,FALSE)</f>
        <v>39246.464999999997</v>
      </c>
      <c r="BL257">
        <f>VLOOKUP($B257,'MEDIUM VARIANT'!$C$18:$AE$290,29,FALSE)</f>
        <v>39246.464999999997</v>
      </c>
      <c r="BM257">
        <f>VLOOKUP($B257,'MEDIUM VARIANT'!$C$18:$AE$290,29,FALSE)</f>
        <v>39246.464999999997</v>
      </c>
      <c r="BN257">
        <f>VLOOKUP($B257,'MEDIUM VARIANT'!$C$18:$AE$290,29,FALSE)</f>
        <v>39246.464999999997</v>
      </c>
      <c r="BO257">
        <f>VLOOKUP($B257,'MEDIUM VARIANT'!$C$18:$AE$290,29,FALSE)</f>
        <v>39246.464999999997</v>
      </c>
      <c r="BP257">
        <f>VLOOKUP($B257,'MEDIUM VARIANT'!$C$18:$AE$290,29,FALSE)</f>
        <v>39246.464999999997</v>
      </c>
      <c r="BQ257">
        <f>VLOOKUP($B257,'MEDIUM VARIANT'!$C$18:$AE$290,29,FALSE)</f>
        <v>39246.464999999997</v>
      </c>
      <c r="BR257">
        <f>VLOOKUP($B257,'MEDIUM VARIANT'!$C$18:$AE$290,29,FALSE)</f>
        <v>39246.464999999997</v>
      </c>
      <c r="BS257">
        <f>VLOOKUP($B257,'MEDIUM VARIANT'!$C$18:$AE$290,29,FALSE)</f>
        <v>39246.464999999997</v>
      </c>
      <c r="BT257">
        <f>VLOOKUP($B257,'MEDIUM VARIANT'!$C$18:$AE$290,29,FALSE)</f>
        <v>39246.464999999997</v>
      </c>
      <c r="BU257">
        <f>VLOOKUP($B257,'MEDIUM VARIANT'!$C$18:$AE$290,29,FALSE)</f>
        <v>39246.464999999997</v>
      </c>
    </row>
    <row r="258" spans="1:73" ht="11.4" x14ac:dyDescent="0.2">
      <c r="A258" t="str">
        <f>VLOOKUP(B258,Codes_ISO!A$2:C$270,3,FALSE)</f>
        <v>VU</v>
      </c>
      <c r="B258" s="3" t="s">
        <v>313</v>
      </c>
      <c r="C258" s="22">
        <f>VLOOKUP($B258,ESTIMATES!$C$18:$BS$290,34,FALSE)</f>
        <v>115.63200000000001</v>
      </c>
      <c r="D258" s="22">
        <f>VLOOKUP($B258,ESTIMATES!$C$18:$BS$290,35,FALSE)</f>
        <v>118.58</v>
      </c>
      <c r="E258" s="22">
        <f>VLOOKUP($B258,ESTIMATES!$C$18:$BS$290,36,FALSE)</f>
        <v>121.435</v>
      </c>
      <c r="F258" s="22">
        <f>VLOOKUP($B258,ESTIMATES!$C$18:$BS$290,37,FALSE)</f>
        <v>124.249</v>
      </c>
      <c r="G258" s="22">
        <f>VLOOKUP($B258,ESTIMATES!$C$18:$BS$290,38,FALSE)</f>
        <v>127.092</v>
      </c>
      <c r="H258" s="22">
        <f>VLOOKUP($B258,ESTIMATES!$C$18:$BS$290,39,FALSE)</f>
        <v>130.02699999999999</v>
      </c>
      <c r="I258" s="22">
        <f>VLOOKUP($B258,ESTIMATES!$C$18:$BS$290,40,FALSE)</f>
        <v>133.03800000000001</v>
      </c>
      <c r="J258" s="22">
        <f>VLOOKUP($B258,ESTIMATES!$C$18:$BS$290,41,FALSE)</f>
        <v>136.125</v>
      </c>
      <c r="K258" s="22">
        <f>VLOOKUP($B258,ESTIMATES!$C$18:$BS$290,42,FALSE)</f>
        <v>139.36600000000001</v>
      </c>
      <c r="L258" s="22">
        <f>VLOOKUP($B258,ESTIMATES!$C$18:$BS$290,43,FALSE)</f>
        <v>142.84899999999999</v>
      </c>
      <c r="M258" s="22">
        <f>VLOOKUP($B258,ESTIMATES!$C$18:$BS$290,44,FALSE)</f>
        <v>146.63399999999999</v>
      </c>
      <c r="N258" s="22">
        <f>VLOOKUP($B258,ESTIMATES!$C$18:$BS$290,45,FALSE)</f>
        <v>150.77799999999999</v>
      </c>
      <c r="O258" s="22">
        <f>VLOOKUP($B258,ESTIMATES!$C$18:$BS$290,46,FALSE)</f>
        <v>155.24299999999999</v>
      </c>
      <c r="P258" s="22">
        <f>VLOOKUP($B258,ESTIMATES!$C$18:$BS$290,47,FALSE)</f>
        <v>159.81399999999999</v>
      </c>
      <c r="Q258" s="22">
        <f>VLOOKUP($B258,ESTIMATES!$C$18:$BS$290,48,FALSE)</f>
        <v>164.208</v>
      </c>
      <c r="R258" s="22">
        <f>VLOOKUP($B258,ESTIMATES!$C$18:$BS$290,49,FALSE)</f>
        <v>168.23500000000001</v>
      </c>
      <c r="S258" s="22">
        <f>VLOOKUP($B258,ESTIMATES!$C$18:$BS$290,50,FALSE)</f>
        <v>171.80099999999999</v>
      </c>
      <c r="T258" s="22">
        <f>VLOOKUP($B258,ESTIMATES!$C$18:$BS$290,51,FALSE)</f>
        <v>174.999</v>
      </c>
      <c r="U258" s="22">
        <f>VLOOKUP($B258,ESTIMATES!$C$18:$BS$290,52,FALSE)</f>
        <v>178.078</v>
      </c>
      <c r="V258" s="22">
        <f>VLOOKUP($B258,ESTIMATES!$C$18:$BS$290,53,FALSE)</f>
        <v>181.345</v>
      </c>
      <c r="W258" s="22">
        <f>VLOOKUP($B258,ESTIMATES!$C$18:$BS$290,54,FALSE)</f>
        <v>185.06299999999999</v>
      </c>
      <c r="X258" s="22">
        <f>VLOOKUP($B258,ESTIMATES!$C$18:$BS$290,55,FALSE)</f>
        <v>189.29</v>
      </c>
      <c r="Y258" s="22">
        <f>VLOOKUP($B258,ESTIMATES!$C$18:$BS$290,56,FALSE)</f>
        <v>193.95599999999999</v>
      </c>
      <c r="Z258" s="22">
        <f>VLOOKUP($B258,ESTIMATES!$C$18:$BS$290,57,FALSE)</f>
        <v>198.964</v>
      </c>
      <c r="AA258" s="22">
        <f>VLOOKUP($B258,ESTIMATES!$C$18:$BS$290,58,FALSE)</f>
        <v>204.143</v>
      </c>
      <c r="AB258" s="22">
        <f>VLOOKUP($B258,ESTIMATES!$C$18:$BS$290,59,FALSE)</f>
        <v>209.37</v>
      </c>
      <c r="AC258" s="22">
        <f>VLOOKUP($B258,ESTIMATES!$C$18:$BS$290,60,FALSE)</f>
        <v>214.63399999999999</v>
      </c>
      <c r="AD258" s="22">
        <f>VLOOKUP($B258,ESTIMATES!$C$18:$BS$290,61,FALSE)</f>
        <v>219.953</v>
      </c>
      <c r="AE258" s="22">
        <f>VLOOKUP($B258,ESTIMATES!$C$18:$BS$290,62,FALSE)</f>
        <v>225.34</v>
      </c>
      <c r="AF258" s="22">
        <f>VLOOKUP($B258,ESTIMATES!$C$18:$BS$290,63,FALSE)</f>
        <v>230.785</v>
      </c>
      <c r="AG258" s="22">
        <f>VLOOKUP($B258,ESTIMATES!$C$18:$BS$290,64,FALSE)</f>
        <v>236.29499999999999</v>
      </c>
      <c r="AH258" s="22">
        <f>VLOOKUP($B258,ESTIMATES!$C$18:$BS$290,65,FALSE)</f>
        <v>241.87100000000001</v>
      </c>
      <c r="AI258" s="22">
        <f>VLOOKUP($B258,ESTIMATES!$C$18:$BS$290,66,FALSE)</f>
        <v>247.48500000000001</v>
      </c>
      <c r="AJ258" s="22">
        <f>VLOOKUP($B258,ESTIMATES!$C$18:$BS$290,67,FALSE)</f>
        <v>253.142</v>
      </c>
      <c r="AK258" s="22">
        <f>VLOOKUP($B258,ESTIMATES!$C$18:$BS$290,68,FALSE)</f>
        <v>258.85000000000002</v>
      </c>
      <c r="AL258" s="22">
        <f>VLOOKUP($B258,ESTIMATES!$C$18:$BS$290,69,FALSE)</f>
        <v>264.60300000000001</v>
      </c>
      <c r="AM258">
        <f>VLOOKUP($B258,'MEDIUM VARIANT'!$C$18:$AE$290,5,FALSE)</f>
        <v>270.40199999999999</v>
      </c>
      <c r="AN258">
        <f>VLOOKUP($B258,'MEDIUM VARIANT'!$C$18:$AE$290,6,FALSE)</f>
        <v>276.24400000000003</v>
      </c>
      <c r="AO258">
        <f>VLOOKUP($B258,'MEDIUM VARIANT'!$C$18:$AE$290,7,FALSE)</f>
        <v>282.11700000000002</v>
      </c>
      <c r="AP258">
        <f>VLOOKUP($B258,'MEDIUM VARIANT'!$C$18:$AE$290,8,FALSE)</f>
        <v>288.017</v>
      </c>
      <c r="AQ258">
        <f>VLOOKUP($B258,'MEDIUM VARIANT'!$C$18:$AE$290,9,FALSE)</f>
        <v>293.93400000000003</v>
      </c>
      <c r="AR258">
        <f>VLOOKUP($B258,'MEDIUM VARIANT'!$C$18:$AE$290,10,FALSE)</f>
        <v>299.87200000000001</v>
      </c>
      <c r="AS258">
        <f>VLOOKUP($B258,'MEDIUM VARIANT'!$C$18:$AE$290,11,FALSE)</f>
        <v>305.82499999999999</v>
      </c>
      <c r="AT258">
        <f>VLOOKUP($B258,'MEDIUM VARIANT'!$C$18:$AE$290,12,FALSE)</f>
        <v>311.78699999999998</v>
      </c>
      <c r="AU258">
        <f>VLOOKUP($B258,'MEDIUM VARIANT'!$C$18:$AE$290,13,FALSE)</f>
        <v>317.77300000000002</v>
      </c>
      <c r="AV258">
        <f>VLOOKUP($B258,'MEDIUM VARIANT'!$C$18:$AE$290,14,FALSE)</f>
        <v>323.76600000000002</v>
      </c>
      <c r="AW258">
        <f>VLOOKUP($B258,'MEDIUM VARIANT'!$C$18:$AE$290,15,FALSE)</f>
        <v>329.78</v>
      </c>
      <c r="AX258">
        <f>VLOOKUP($B258,'MEDIUM VARIANT'!$C$18:$AE$290,16,FALSE)</f>
        <v>335.8</v>
      </c>
      <c r="AY258">
        <f>VLOOKUP($B258,'MEDIUM VARIANT'!$C$18:$AE$290,17,FALSE)</f>
        <v>341.846</v>
      </c>
      <c r="AZ258">
        <f>VLOOKUP($B258,'MEDIUM VARIANT'!$C$18:$AE$290,18,FALSE)</f>
        <v>347.90300000000002</v>
      </c>
      <c r="BA258">
        <f>VLOOKUP($B258,'MEDIUM VARIANT'!$C$18:$AE$290,19,FALSE)</f>
        <v>353.97399999999999</v>
      </c>
      <c r="BB258">
        <f>VLOOKUP($B258,'MEDIUM VARIANT'!$C$18:$AE$290,20,FALSE)</f>
        <v>360.06900000000002</v>
      </c>
      <c r="BC258">
        <f>VLOOKUP($B258,'MEDIUM VARIANT'!$C$18:$AE$290,21,FALSE)</f>
        <v>366.17200000000003</v>
      </c>
      <c r="BD258">
        <f>VLOOKUP($B258,'MEDIUM VARIANT'!$C$18:$AE$290,22,FALSE)</f>
        <v>372.29500000000002</v>
      </c>
      <c r="BE258">
        <f>VLOOKUP($B258,'MEDIUM VARIANT'!$C$18:$AE$290,23,FALSE)</f>
        <v>378.41199999999998</v>
      </c>
      <c r="BF258">
        <f>VLOOKUP($B258,'MEDIUM VARIANT'!$C$18:$AE$290,24,FALSE)</f>
        <v>384.53500000000003</v>
      </c>
      <c r="BG258">
        <f>VLOOKUP($B258,'MEDIUM VARIANT'!$C$18:$AE$290,25,FALSE)</f>
        <v>390.661</v>
      </c>
      <c r="BH258">
        <f>VLOOKUP($B258,'MEDIUM VARIANT'!$C$18:$AE$290,26,FALSE)</f>
        <v>396.77600000000001</v>
      </c>
      <c r="BI258">
        <f>VLOOKUP($B258,'MEDIUM VARIANT'!$C$18:$AE$290,27,FALSE)</f>
        <v>402.88499999999999</v>
      </c>
      <c r="BJ258">
        <f>VLOOKUP($B258,'MEDIUM VARIANT'!$C$18:$AE$290,28,FALSE)</f>
        <v>408.99099999999999</v>
      </c>
      <c r="BK258">
        <f>VLOOKUP($B258,'MEDIUM VARIANT'!$C$18:$AE$290,29,FALSE)</f>
        <v>415.08100000000002</v>
      </c>
      <c r="BL258">
        <f>VLOOKUP($B258,'MEDIUM VARIANT'!$C$18:$AE$290,29,FALSE)</f>
        <v>415.08100000000002</v>
      </c>
      <c r="BM258">
        <f>VLOOKUP($B258,'MEDIUM VARIANT'!$C$18:$AE$290,29,FALSE)</f>
        <v>415.08100000000002</v>
      </c>
      <c r="BN258">
        <f>VLOOKUP($B258,'MEDIUM VARIANT'!$C$18:$AE$290,29,FALSE)</f>
        <v>415.08100000000002</v>
      </c>
      <c r="BO258">
        <f>VLOOKUP($B258,'MEDIUM VARIANT'!$C$18:$AE$290,29,FALSE)</f>
        <v>415.08100000000002</v>
      </c>
      <c r="BP258">
        <f>VLOOKUP($B258,'MEDIUM VARIANT'!$C$18:$AE$290,29,FALSE)</f>
        <v>415.08100000000002</v>
      </c>
      <c r="BQ258">
        <f>VLOOKUP($B258,'MEDIUM VARIANT'!$C$18:$AE$290,29,FALSE)</f>
        <v>415.08100000000002</v>
      </c>
      <c r="BR258">
        <f>VLOOKUP($B258,'MEDIUM VARIANT'!$C$18:$AE$290,29,FALSE)</f>
        <v>415.08100000000002</v>
      </c>
      <c r="BS258">
        <f>VLOOKUP($B258,'MEDIUM VARIANT'!$C$18:$AE$290,29,FALSE)</f>
        <v>415.08100000000002</v>
      </c>
      <c r="BT258">
        <f>VLOOKUP($B258,'MEDIUM VARIANT'!$C$18:$AE$290,29,FALSE)</f>
        <v>415.08100000000002</v>
      </c>
      <c r="BU258">
        <f>VLOOKUP($B258,'MEDIUM VARIANT'!$C$18:$AE$290,29,FALSE)</f>
        <v>415.08100000000002</v>
      </c>
    </row>
    <row r="259" spans="1:73" ht="11.4" x14ac:dyDescent="0.2">
      <c r="A259" t="str">
        <f>VLOOKUP(B259,Codes_ISO!A$2:C$270,3,FALSE)</f>
        <v>VE</v>
      </c>
      <c r="B259" s="3" t="s">
        <v>299</v>
      </c>
      <c r="C259" s="22">
        <f>VLOOKUP($B259,ESTIMATES!$C$18:$BS$290,34,FALSE)</f>
        <v>15343.915999999999</v>
      </c>
      <c r="D259" s="22">
        <f>VLOOKUP($B259,ESTIMATES!$C$18:$BS$290,35,FALSE)</f>
        <v>15761.799000000001</v>
      </c>
      <c r="E259" s="22">
        <f>VLOOKUP($B259,ESTIMATES!$C$18:$BS$290,36,FALSE)</f>
        <v>16185.894</v>
      </c>
      <c r="F259" s="22">
        <f>VLOOKUP($B259,ESTIMATES!$C$18:$BS$290,37,FALSE)</f>
        <v>16617.346000000001</v>
      </c>
      <c r="G259" s="22">
        <f>VLOOKUP($B259,ESTIMATES!$C$18:$BS$290,38,FALSE)</f>
        <v>17057.785</v>
      </c>
      <c r="H259" s="22">
        <f>VLOOKUP($B259,ESTIMATES!$C$18:$BS$290,39,FALSE)</f>
        <v>17508.059000000001</v>
      </c>
      <c r="I259" s="22">
        <f>VLOOKUP($B259,ESTIMATES!$C$18:$BS$290,40,FALSE)</f>
        <v>17968.552</v>
      </c>
      <c r="J259" s="22">
        <f>VLOOKUP($B259,ESTIMATES!$C$18:$BS$290,41,FALSE)</f>
        <v>18437.794000000002</v>
      </c>
      <c r="K259" s="22">
        <f>VLOOKUP($B259,ESTIMATES!$C$18:$BS$290,42,FALSE)</f>
        <v>18912.526000000002</v>
      </c>
      <c r="L259" s="22">
        <f>VLOOKUP($B259,ESTIMATES!$C$18:$BS$290,43,FALSE)</f>
        <v>19388.342000000001</v>
      </c>
      <c r="M259" s="22">
        <f>VLOOKUP($B259,ESTIMATES!$C$18:$BS$290,44,FALSE)</f>
        <v>19861.955999999998</v>
      </c>
      <c r="N259" s="22">
        <f>VLOOKUP($B259,ESTIMATES!$C$18:$BS$290,45,FALSE)</f>
        <v>20332.079000000002</v>
      </c>
      <c r="O259" s="22">
        <f>VLOOKUP($B259,ESTIMATES!$C$18:$BS$290,46,FALSE)</f>
        <v>20799.075000000001</v>
      </c>
      <c r="P259" s="22">
        <f>VLOOKUP($B259,ESTIMATES!$C$18:$BS$290,47,FALSE)</f>
        <v>21263.442999999999</v>
      </c>
      <c r="Q259" s="22">
        <f>VLOOKUP($B259,ESTIMATES!$C$18:$BS$290,48,FALSE)</f>
        <v>21726.351999999999</v>
      </c>
      <c r="R259" s="22">
        <f>VLOOKUP($B259,ESTIMATES!$C$18:$BS$290,49,FALSE)</f>
        <v>22188.667000000001</v>
      </c>
      <c r="S259" s="22">
        <f>VLOOKUP($B259,ESTIMATES!$C$18:$BS$290,50,FALSE)</f>
        <v>22650.101999999999</v>
      </c>
      <c r="T259" s="22">
        <f>VLOOKUP($B259,ESTIMATES!$C$18:$BS$290,51,FALSE)</f>
        <v>23110.178</v>
      </c>
      <c r="U259" s="22">
        <f>VLOOKUP($B259,ESTIMATES!$C$18:$BS$290,52,FALSE)</f>
        <v>23569.454000000002</v>
      </c>
      <c r="V259" s="22">
        <f>VLOOKUP($B259,ESTIMATES!$C$18:$BS$290,53,FALSE)</f>
        <v>24028.688999999998</v>
      </c>
      <c r="W259" s="22">
        <f>VLOOKUP($B259,ESTIMATES!$C$18:$BS$290,54,FALSE)</f>
        <v>24488.34</v>
      </c>
      <c r="X259" s="22">
        <f>VLOOKUP($B259,ESTIMATES!$C$18:$BS$290,55,FALSE)</f>
        <v>24948.475999999999</v>
      </c>
      <c r="Y259" s="22">
        <f>VLOOKUP($B259,ESTIMATES!$C$18:$BS$290,56,FALSE)</f>
        <v>25408.7</v>
      </c>
      <c r="Z259" s="22">
        <f>VLOOKUP($B259,ESTIMATES!$C$18:$BS$290,57,FALSE)</f>
        <v>25868.523000000001</v>
      </c>
      <c r="AA259" s="22">
        <f>VLOOKUP($B259,ESTIMATES!$C$18:$BS$290,58,FALSE)</f>
        <v>26327.224999999999</v>
      </c>
      <c r="AB259" s="22">
        <f>VLOOKUP($B259,ESTIMATES!$C$18:$BS$290,59,FALSE)</f>
        <v>26784.161</v>
      </c>
      <c r="AC259" s="22">
        <f>VLOOKUP($B259,ESTIMATES!$C$18:$BS$290,60,FALSE)</f>
        <v>27239.168000000001</v>
      </c>
      <c r="AD259" s="22">
        <f>VLOOKUP($B259,ESTIMATES!$C$18:$BS$290,61,FALSE)</f>
        <v>27691.965</v>
      </c>
      <c r="AE259" s="22">
        <f>VLOOKUP($B259,ESTIMATES!$C$18:$BS$290,62,FALSE)</f>
        <v>28141.701000000001</v>
      </c>
      <c r="AF259" s="22">
        <f>VLOOKUP($B259,ESTIMATES!$C$18:$BS$290,63,FALSE)</f>
        <v>28587.323</v>
      </c>
      <c r="AG259" s="22">
        <f>VLOOKUP($B259,ESTIMATES!$C$18:$BS$290,64,FALSE)</f>
        <v>29028.032999999999</v>
      </c>
      <c r="AH259" s="22">
        <f>VLOOKUP($B259,ESTIMATES!$C$18:$BS$290,65,FALSE)</f>
        <v>29463.291000000001</v>
      </c>
      <c r="AI259" s="22">
        <f>VLOOKUP($B259,ESTIMATES!$C$18:$BS$290,66,FALSE)</f>
        <v>29893.08</v>
      </c>
      <c r="AJ259" s="22">
        <f>VLOOKUP($B259,ESTIMATES!$C$18:$BS$290,67,FALSE)</f>
        <v>30317.848000000002</v>
      </c>
      <c r="AK259" s="22">
        <f>VLOOKUP($B259,ESTIMATES!$C$18:$BS$290,68,FALSE)</f>
        <v>30738.378000000001</v>
      </c>
      <c r="AL259" s="22">
        <f>VLOOKUP($B259,ESTIMATES!$C$18:$BS$290,69,FALSE)</f>
        <v>31155.133999999998</v>
      </c>
      <c r="AM259">
        <f>VLOOKUP($B259,'MEDIUM VARIANT'!$C$18:$AE$290,5,FALSE)</f>
        <v>31568.179</v>
      </c>
      <c r="AN259">
        <f>VLOOKUP($B259,'MEDIUM VARIANT'!$C$18:$AE$290,6,FALSE)</f>
        <v>31977.064999999999</v>
      </c>
      <c r="AO259">
        <f>VLOOKUP($B259,'MEDIUM VARIANT'!$C$18:$AE$290,7,FALSE)</f>
        <v>32381.221000000001</v>
      </c>
      <c r="AP259">
        <f>VLOOKUP($B259,'MEDIUM VARIANT'!$C$18:$AE$290,8,FALSE)</f>
        <v>32779.868000000002</v>
      </c>
      <c r="AQ259">
        <f>VLOOKUP($B259,'MEDIUM VARIANT'!$C$18:$AE$290,9,FALSE)</f>
        <v>33172.392</v>
      </c>
      <c r="AR259">
        <f>VLOOKUP($B259,'MEDIUM VARIANT'!$C$18:$AE$290,10,FALSE)</f>
        <v>33558.483</v>
      </c>
      <c r="AS259">
        <f>VLOOKUP($B259,'MEDIUM VARIANT'!$C$18:$AE$290,11,FALSE)</f>
        <v>33938.123</v>
      </c>
      <c r="AT259">
        <f>VLOOKUP($B259,'MEDIUM VARIANT'!$C$18:$AE$290,12,FALSE)</f>
        <v>34311.466999999997</v>
      </c>
      <c r="AU259">
        <f>VLOOKUP($B259,'MEDIUM VARIANT'!$C$18:$AE$290,13,FALSE)</f>
        <v>34678.773999999998</v>
      </c>
      <c r="AV259">
        <f>VLOOKUP($B259,'MEDIUM VARIANT'!$C$18:$AE$290,14,FALSE)</f>
        <v>35040.205999999998</v>
      </c>
      <c r="AW259">
        <f>VLOOKUP($B259,'MEDIUM VARIANT'!$C$18:$AE$290,15,FALSE)</f>
        <v>35395.699999999997</v>
      </c>
      <c r="AX259">
        <f>VLOOKUP($B259,'MEDIUM VARIANT'!$C$18:$AE$290,16,FALSE)</f>
        <v>35744.932000000001</v>
      </c>
      <c r="AY259">
        <f>VLOOKUP($B259,'MEDIUM VARIANT'!$C$18:$AE$290,17,FALSE)</f>
        <v>36087.434999999998</v>
      </c>
      <c r="AZ259">
        <f>VLOOKUP($B259,'MEDIUM VARIANT'!$C$18:$AE$290,18,FALSE)</f>
        <v>36422.582000000002</v>
      </c>
      <c r="BA259">
        <f>VLOOKUP($B259,'MEDIUM VARIANT'!$C$18:$AE$290,19,FALSE)</f>
        <v>36749.904000000002</v>
      </c>
      <c r="BB259">
        <f>VLOOKUP($B259,'MEDIUM VARIANT'!$C$18:$AE$290,20,FALSE)</f>
        <v>37069.158000000003</v>
      </c>
      <c r="BC259">
        <f>VLOOKUP($B259,'MEDIUM VARIANT'!$C$18:$AE$290,21,FALSE)</f>
        <v>37380.341</v>
      </c>
      <c r="BD259">
        <f>VLOOKUP($B259,'MEDIUM VARIANT'!$C$18:$AE$290,22,FALSE)</f>
        <v>37683.425999999999</v>
      </c>
      <c r="BE259">
        <f>VLOOKUP($B259,'MEDIUM VARIANT'!$C$18:$AE$290,23,FALSE)</f>
        <v>37978.483999999997</v>
      </c>
      <c r="BF259">
        <f>VLOOKUP($B259,'MEDIUM VARIANT'!$C$18:$AE$290,24,FALSE)</f>
        <v>38265.561000000002</v>
      </c>
      <c r="BG259">
        <f>VLOOKUP($B259,'MEDIUM VARIANT'!$C$18:$AE$290,25,FALSE)</f>
        <v>38544.576999999997</v>
      </c>
      <c r="BH259">
        <f>VLOOKUP($B259,'MEDIUM VARIANT'!$C$18:$AE$290,26,FALSE)</f>
        <v>38815.423999999999</v>
      </c>
      <c r="BI259">
        <f>VLOOKUP($B259,'MEDIUM VARIANT'!$C$18:$AE$290,27,FALSE)</f>
        <v>39078.082999999999</v>
      </c>
      <c r="BJ259">
        <f>VLOOKUP($B259,'MEDIUM VARIANT'!$C$18:$AE$290,28,FALSE)</f>
        <v>39332.531000000003</v>
      </c>
      <c r="BK259">
        <f>VLOOKUP($B259,'MEDIUM VARIANT'!$C$18:$AE$290,29,FALSE)</f>
        <v>39578.762000000002</v>
      </c>
      <c r="BL259">
        <f>VLOOKUP($B259,'MEDIUM VARIANT'!$C$18:$AE$290,29,FALSE)</f>
        <v>39578.762000000002</v>
      </c>
      <c r="BM259">
        <f>VLOOKUP($B259,'MEDIUM VARIANT'!$C$18:$AE$290,29,FALSE)</f>
        <v>39578.762000000002</v>
      </c>
      <c r="BN259">
        <f>VLOOKUP($B259,'MEDIUM VARIANT'!$C$18:$AE$290,29,FALSE)</f>
        <v>39578.762000000002</v>
      </c>
      <c r="BO259">
        <f>VLOOKUP($B259,'MEDIUM VARIANT'!$C$18:$AE$290,29,FALSE)</f>
        <v>39578.762000000002</v>
      </c>
      <c r="BP259">
        <f>VLOOKUP($B259,'MEDIUM VARIANT'!$C$18:$AE$290,29,FALSE)</f>
        <v>39578.762000000002</v>
      </c>
      <c r="BQ259">
        <f>VLOOKUP($B259,'MEDIUM VARIANT'!$C$18:$AE$290,29,FALSE)</f>
        <v>39578.762000000002</v>
      </c>
      <c r="BR259">
        <f>VLOOKUP($B259,'MEDIUM VARIANT'!$C$18:$AE$290,29,FALSE)</f>
        <v>39578.762000000002</v>
      </c>
      <c r="BS259">
        <f>VLOOKUP($B259,'MEDIUM VARIANT'!$C$18:$AE$290,29,FALSE)</f>
        <v>39578.762000000002</v>
      </c>
      <c r="BT259">
        <f>VLOOKUP($B259,'MEDIUM VARIANT'!$C$18:$AE$290,29,FALSE)</f>
        <v>39578.762000000002</v>
      </c>
      <c r="BU259">
        <f>VLOOKUP($B259,'MEDIUM VARIANT'!$C$18:$AE$290,29,FALSE)</f>
        <v>39578.762000000002</v>
      </c>
    </row>
    <row r="260" spans="1:73" ht="11.4" x14ac:dyDescent="0.2">
      <c r="A260" t="str">
        <f>VLOOKUP(B260,Codes_ISO!A$2:C$270,3,FALSE)</f>
        <v>VN</v>
      </c>
      <c r="B260" s="3" t="s">
        <v>177</v>
      </c>
      <c r="C260" s="22">
        <f>VLOOKUP($B260,ESTIMATES!$C$18:$BS$290,34,FALSE)</f>
        <v>54372.514000000003</v>
      </c>
      <c r="D260" s="22">
        <f>VLOOKUP($B260,ESTIMATES!$C$18:$BS$290,35,FALSE)</f>
        <v>55627.745999999999</v>
      </c>
      <c r="E260" s="22">
        <f>VLOOKUP($B260,ESTIMATES!$C$18:$BS$290,36,FALSE)</f>
        <v>56931.824000000001</v>
      </c>
      <c r="F260" s="22">
        <f>VLOOKUP($B260,ESTIMATES!$C$18:$BS$290,37,FALSE)</f>
        <v>58277.387000000002</v>
      </c>
      <c r="G260" s="22">
        <f>VLOOKUP($B260,ESTIMATES!$C$18:$BS$290,38,FALSE)</f>
        <v>59653.09</v>
      </c>
      <c r="H260" s="22">
        <f>VLOOKUP($B260,ESTIMATES!$C$18:$BS$290,39,FALSE)</f>
        <v>61049.373</v>
      </c>
      <c r="I260" s="22">
        <f>VLOOKUP($B260,ESTIMATES!$C$18:$BS$290,40,FALSE)</f>
        <v>62459.56</v>
      </c>
      <c r="J260" s="22">
        <f>VLOOKUP($B260,ESTIMATES!$C$18:$BS$290,41,FALSE)</f>
        <v>63881.296999999999</v>
      </c>
      <c r="K260" s="22">
        <f>VLOOKUP($B260,ESTIMATES!$C$18:$BS$290,42,FALSE)</f>
        <v>65313.707999999999</v>
      </c>
      <c r="L260" s="22">
        <f>VLOOKUP($B260,ESTIMATES!$C$18:$BS$290,43,FALSE)</f>
        <v>66757.402000000002</v>
      </c>
      <c r="M260" s="22">
        <f>VLOOKUP($B260,ESTIMATES!$C$18:$BS$290,44,FALSE)</f>
        <v>68209.604999999996</v>
      </c>
      <c r="N260" s="22">
        <f>VLOOKUP($B260,ESTIMATES!$C$18:$BS$290,45,FALSE)</f>
        <v>69670.902000000002</v>
      </c>
      <c r="O260" s="22">
        <f>VLOOKUP($B260,ESTIMATES!$C$18:$BS$290,46,FALSE)</f>
        <v>71130.448000000004</v>
      </c>
      <c r="P260" s="22">
        <f>VLOOKUP($B260,ESTIMATES!$C$18:$BS$290,47,FALSE)</f>
        <v>72560.426999999996</v>
      </c>
      <c r="Q260" s="22">
        <f>VLOOKUP($B260,ESTIMATES!$C$18:$BS$290,48,FALSE)</f>
        <v>73925.081999999995</v>
      </c>
      <c r="R260" s="22">
        <f>VLOOKUP($B260,ESTIMATES!$C$18:$BS$290,49,FALSE)</f>
        <v>75198.976999999999</v>
      </c>
      <c r="S260" s="22">
        <f>VLOOKUP($B260,ESTIMATES!$C$18:$BS$290,50,FALSE)</f>
        <v>76372.718999999997</v>
      </c>
      <c r="T260" s="22">
        <f>VLOOKUP($B260,ESTIMATES!$C$18:$BS$290,51,FALSE)</f>
        <v>77453.335000000006</v>
      </c>
      <c r="U260" s="22">
        <f>VLOOKUP($B260,ESTIMATES!$C$18:$BS$290,52,FALSE)</f>
        <v>78452.896999999997</v>
      </c>
      <c r="V260" s="22">
        <f>VLOOKUP($B260,ESTIMATES!$C$18:$BS$290,53,FALSE)</f>
        <v>79391.373999999996</v>
      </c>
      <c r="W260" s="22">
        <f>VLOOKUP($B260,ESTIMATES!$C$18:$BS$290,54,FALSE)</f>
        <v>80285.562000000005</v>
      </c>
      <c r="X260" s="22">
        <f>VLOOKUP($B260,ESTIMATES!$C$18:$BS$290,55,FALSE)</f>
        <v>81139.918999999994</v>
      </c>
      <c r="Y260" s="22">
        <f>VLOOKUP($B260,ESTIMATES!$C$18:$BS$290,56,FALSE)</f>
        <v>81956.495999999999</v>
      </c>
      <c r="Z260" s="22">
        <f>VLOOKUP($B260,ESTIMATES!$C$18:$BS$290,57,FALSE)</f>
        <v>82747.661999999997</v>
      </c>
      <c r="AA260" s="22">
        <f>VLOOKUP($B260,ESTIMATES!$C$18:$BS$290,58,FALSE)</f>
        <v>83527.678</v>
      </c>
      <c r="AB260" s="22">
        <f>VLOOKUP($B260,ESTIMATES!$C$18:$BS$290,59,FALSE)</f>
        <v>84308.842999999993</v>
      </c>
      <c r="AC260" s="22">
        <f>VLOOKUP($B260,ESTIMATES!$C$18:$BS$290,60,FALSE)</f>
        <v>85094.616999999998</v>
      </c>
      <c r="AD260" s="22">
        <f>VLOOKUP($B260,ESTIMATES!$C$18:$BS$290,61,FALSE)</f>
        <v>85889.59</v>
      </c>
      <c r="AE260" s="22">
        <f>VLOOKUP($B260,ESTIMATES!$C$18:$BS$290,62,FALSE)</f>
        <v>86707.801000000007</v>
      </c>
      <c r="AF260" s="22">
        <f>VLOOKUP($B260,ESTIMATES!$C$18:$BS$290,63,FALSE)</f>
        <v>87565.407000000007</v>
      </c>
      <c r="AG260" s="22">
        <f>VLOOKUP($B260,ESTIMATES!$C$18:$BS$290,64,FALSE)</f>
        <v>88472.512000000002</v>
      </c>
      <c r="AH260" s="22">
        <f>VLOOKUP($B260,ESTIMATES!$C$18:$BS$290,65,FALSE)</f>
        <v>89436.644</v>
      </c>
      <c r="AI260" s="22">
        <f>VLOOKUP($B260,ESTIMATES!$C$18:$BS$290,66,FALSE)</f>
        <v>90451.880999999994</v>
      </c>
      <c r="AJ260" s="22">
        <f>VLOOKUP($B260,ESTIMATES!$C$18:$BS$290,67,FALSE)</f>
        <v>91497.725000000006</v>
      </c>
      <c r="AK260" s="22">
        <f>VLOOKUP($B260,ESTIMATES!$C$18:$BS$290,68,FALSE)</f>
        <v>92544.914999999994</v>
      </c>
      <c r="AL260" s="22">
        <f>VLOOKUP($B260,ESTIMATES!$C$18:$BS$290,69,FALSE)</f>
        <v>93571.566999999995</v>
      </c>
      <c r="AM260">
        <f>VLOOKUP($B260,'MEDIUM VARIANT'!$C$18:$AE$290,5,FALSE)</f>
        <v>94569.072</v>
      </c>
      <c r="AN260">
        <f>VLOOKUP($B260,'MEDIUM VARIANT'!$C$18:$AE$290,6,FALSE)</f>
        <v>95540.800000000003</v>
      </c>
      <c r="AO260">
        <f>VLOOKUP($B260,'MEDIUM VARIANT'!$C$18:$AE$290,7,FALSE)</f>
        <v>96491.145999999993</v>
      </c>
      <c r="AP260">
        <f>VLOOKUP($B260,'MEDIUM VARIANT'!$C$18:$AE$290,8,FALSE)</f>
        <v>97429.061000000002</v>
      </c>
      <c r="AQ260">
        <f>VLOOKUP($B260,'MEDIUM VARIANT'!$C$18:$AE$290,9,FALSE)</f>
        <v>98360.145000000004</v>
      </c>
      <c r="AR260">
        <f>VLOOKUP($B260,'MEDIUM VARIANT'!$C$18:$AE$290,10,FALSE)</f>
        <v>99284.145999999993</v>
      </c>
      <c r="AS260">
        <f>VLOOKUP($B260,'MEDIUM VARIANT'!$C$18:$AE$290,11,FALSE)</f>
        <v>100194.727</v>
      </c>
      <c r="AT260">
        <f>VLOOKUP($B260,'MEDIUM VARIANT'!$C$18:$AE$290,12,FALSE)</f>
        <v>101084.329</v>
      </c>
      <c r="AU260">
        <f>VLOOKUP($B260,'MEDIUM VARIANT'!$C$18:$AE$290,13,FALSE)</f>
        <v>101943.038</v>
      </c>
      <c r="AV260">
        <f>VLOOKUP($B260,'MEDIUM VARIANT'!$C$18:$AE$290,14,FALSE)</f>
        <v>102763.511</v>
      </c>
      <c r="AW260">
        <f>VLOOKUP($B260,'MEDIUM VARIANT'!$C$18:$AE$290,15,FALSE)</f>
        <v>103543.406</v>
      </c>
      <c r="AX260">
        <f>VLOOKUP($B260,'MEDIUM VARIANT'!$C$18:$AE$290,16,FALSE)</f>
        <v>104283.95699999999</v>
      </c>
      <c r="AY260">
        <f>VLOOKUP($B260,'MEDIUM VARIANT'!$C$18:$AE$290,17,FALSE)</f>
        <v>104986.02499999999</v>
      </c>
      <c r="AZ260">
        <f>VLOOKUP($B260,'MEDIUM VARIANT'!$C$18:$AE$290,18,FALSE)</f>
        <v>105651.851</v>
      </c>
      <c r="BA260">
        <f>VLOOKUP($B260,'MEDIUM VARIANT'!$C$18:$AE$290,19,FALSE)</f>
        <v>106283.637</v>
      </c>
      <c r="BB260">
        <f>VLOOKUP($B260,'MEDIUM VARIANT'!$C$18:$AE$290,20,FALSE)</f>
        <v>106881.337</v>
      </c>
      <c r="BC260">
        <f>VLOOKUP($B260,'MEDIUM VARIANT'!$C$18:$AE$290,21,FALSE)</f>
        <v>107445.789</v>
      </c>
      <c r="BD260">
        <f>VLOOKUP($B260,'MEDIUM VARIANT'!$C$18:$AE$290,22,FALSE)</f>
        <v>107981.467</v>
      </c>
      <c r="BE260">
        <f>VLOOKUP($B260,'MEDIUM VARIANT'!$C$18:$AE$290,23,FALSE)</f>
        <v>108494.17</v>
      </c>
      <c r="BF260">
        <f>VLOOKUP($B260,'MEDIUM VARIANT'!$C$18:$AE$290,24,FALSE)</f>
        <v>108988.478</v>
      </c>
      <c r="BG260">
        <f>VLOOKUP($B260,'MEDIUM VARIANT'!$C$18:$AE$290,25,FALSE)</f>
        <v>109466.143</v>
      </c>
      <c r="BH260">
        <f>VLOOKUP($B260,'MEDIUM VARIANT'!$C$18:$AE$290,26,FALSE)</f>
        <v>109927.59299999999</v>
      </c>
      <c r="BI260">
        <f>VLOOKUP($B260,'MEDIUM VARIANT'!$C$18:$AE$290,27,FALSE)</f>
        <v>110374.44100000001</v>
      </c>
      <c r="BJ260">
        <f>VLOOKUP($B260,'MEDIUM VARIANT'!$C$18:$AE$290,28,FALSE)</f>
        <v>110807.99</v>
      </c>
      <c r="BK260">
        <f>VLOOKUP($B260,'MEDIUM VARIANT'!$C$18:$AE$290,29,FALSE)</f>
        <v>111229.11199999999</v>
      </c>
      <c r="BL260">
        <f>VLOOKUP($B260,'MEDIUM VARIANT'!$C$18:$AE$290,29,FALSE)</f>
        <v>111229.11199999999</v>
      </c>
      <c r="BM260">
        <f>VLOOKUP($B260,'MEDIUM VARIANT'!$C$18:$AE$290,29,FALSE)</f>
        <v>111229.11199999999</v>
      </c>
      <c r="BN260">
        <f>VLOOKUP($B260,'MEDIUM VARIANT'!$C$18:$AE$290,29,FALSE)</f>
        <v>111229.11199999999</v>
      </c>
      <c r="BO260">
        <f>VLOOKUP($B260,'MEDIUM VARIANT'!$C$18:$AE$290,29,FALSE)</f>
        <v>111229.11199999999</v>
      </c>
      <c r="BP260">
        <f>VLOOKUP($B260,'MEDIUM VARIANT'!$C$18:$AE$290,29,FALSE)</f>
        <v>111229.11199999999</v>
      </c>
      <c r="BQ260">
        <f>VLOOKUP($B260,'MEDIUM VARIANT'!$C$18:$AE$290,29,FALSE)</f>
        <v>111229.11199999999</v>
      </c>
      <c r="BR260">
        <f>VLOOKUP($B260,'MEDIUM VARIANT'!$C$18:$AE$290,29,FALSE)</f>
        <v>111229.11199999999</v>
      </c>
      <c r="BS260">
        <f>VLOOKUP($B260,'MEDIUM VARIANT'!$C$18:$AE$290,29,FALSE)</f>
        <v>111229.11199999999</v>
      </c>
      <c r="BT260">
        <f>VLOOKUP($B260,'MEDIUM VARIANT'!$C$18:$AE$290,29,FALSE)</f>
        <v>111229.11199999999</v>
      </c>
      <c r="BU260">
        <f>VLOOKUP($B260,'MEDIUM VARIANT'!$C$18:$AE$290,29,FALSE)</f>
        <v>111229.11199999999</v>
      </c>
    </row>
    <row r="261" spans="1:73" ht="11.4" hidden="1" x14ac:dyDescent="0.2">
      <c r="A261" t="str">
        <f>VLOOKUP(B261,Codes_ISO!A$2:C$270,3,FALSE)</f>
        <v/>
      </c>
      <c r="B261" s="3" t="s">
        <v>331</v>
      </c>
      <c r="C261" s="22">
        <f>VLOOKUP($B261,ESTIMATES!$C$18:$BS$290,34,FALSE)</f>
        <v>11.234</v>
      </c>
      <c r="D261" s="22">
        <f>VLOOKUP($B261,ESTIMATES!$C$18:$BS$290,35,FALSE)</f>
        <v>11.750999999999999</v>
      </c>
      <c r="E261" s="22">
        <f>VLOOKUP($B261,ESTIMATES!$C$18:$BS$290,36,FALSE)</f>
        <v>12.273999999999999</v>
      </c>
      <c r="F261" s="22">
        <f>VLOOKUP($B261,ESTIMATES!$C$18:$BS$290,37,FALSE)</f>
        <v>12.773999999999999</v>
      </c>
      <c r="G261" s="22">
        <f>VLOOKUP($B261,ESTIMATES!$C$18:$BS$290,38,FALSE)</f>
        <v>13.207000000000001</v>
      </c>
      <c r="H261" s="22">
        <f>VLOOKUP($B261,ESTIMATES!$C$18:$BS$290,39,FALSE)</f>
        <v>13.532</v>
      </c>
      <c r="I261" s="22">
        <f>VLOOKUP($B261,ESTIMATES!$C$18:$BS$290,40,FALSE)</f>
        <v>13.74</v>
      </c>
      <c r="J261" s="22">
        <f>VLOOKUP($B261,ESTIMATES!$C$18:$BS$290,41,FALSE)</f>
        <v>13.847</v>
      </c>
      <c r="K261" s="22">
        <f>VLOOKUP($B261,ESTIMATES!$C$18:$BS$290,42,FALSE)</f>
        <v>13.863</v>
      </c>
      <c r="L261" s="22">
        <f>VLOOKUP($B261,ESTIMATES!$C$18:$BS$290,43,FALSE)</f>
        <v>13.866</v>
      </c>
      <c r="M261" s="22">
        <f>VLOOKUP($B261,ESTIMATES!$C$18:$BS$290,44,FALSE)</f>
        <v>13.878</v>
      </c>
      <c r="N261" s="22">
        <f>VLOOKUP($B261,ESTIMATES!$C$18:$BS$290,45,FALSE)</f>
        <v>13.912000000000001</v>
      </c>
      <c r="O261" s="22">
        <f>VLOOKUP($B261,ESTIMATES!$C$18:$BS$290,46,FALSE)</f>
        <v>13.955</v>
      </c>
      <c r="P261" s="22">
        <f>VLOOKUP($B261,ESTIMATES!$C$18:$BS$290,47,FALSE)</f>
        <v>14.013999999999999</v>
      </c>
      <c r="Q261" s="22">
        <f>VLOOKUP($B261,ESTIMATES!$C$18:$BS$290,48,FALSE)</f>
        <v>14.074999999999999</v>
      </c>
      <c r="R261" s="22">
        <f>VLOOKUP($B261,ESTIMATES!$C$18:$BS$290,49,FALSE)</f>
        <v>14.141999999999999</v>
      </c>
      <c r="S261" s="22">
        <f>VLOOKUP($B261,ESTIMATES!$C$18:$BS$290,50,FALSE)</f>
        <v>14.211</v>
      </c>
      <c r="T261" s="22">
        <f>VLOOKUP($B261,ESTIMATES!$C$18:$BS$290,51,FALSE)</f>
        <v>14.28</v>
      </c>
      <c r="U261" s="22">
        <f>VLOOKUP($B261,ESTIMATES!$C$18:$BS$290,52,FALSE)</f>
        <v>14.353999999999999</v>
      </c>
      <c r="V261" s="22">
        <f>VLOOKUP($B261,ESTIMATES!$C$18:$BS$290,53,FALSE)</f>
        <v>14.428000000000001</v>
      </c>
      <c r="W261" s="22">
        <f>VLOOKUP($B261,ESTIMATES!$C$18:$BS$290,54,FALSE)</f>
        <v>14.5</v>
      </c>
      <c r="X261" s="22">
        <f>VLOOKUP($B261,ESTIMATES!$C$18:$BS$290,55,FALSE)</f>
        <v>14.563000000000001</v>
      </c>
      <c r="Y261" s="22">
        <f>VLOOKUP($B261,ESTIMATES!$C$18:$BS$290,56,FALSE)</f>
        <v>14.622</v>
      </c>
      <c r="Z261" s="22">
        <f>VLOOKUP($B261,ESTIMATES!$C$18:$BS$290,57,FALSE)</f>
        <v>14.651</v>
      </c>
      <c r="AA261" s="22">
        <f>VLOOKUP($B261,ESTIMATES!$C$18:$BS$290,58,FALSE)</f>
        <v>14.643000000000001</v>
      </c>
      <c r="AB261" s="22">
        <f>VLOOKUP($B261,ESTIMATES!$C$18:$BS$290,59,FALSE)</f>
        <v>14.568</v>
      </c>
      <c r="AC261" s="22">
        <f>VLOOKUP($B261,ESTIMATES!$C$18:$BS$290,60,FALSE)</f>
        <v>14.433999999999999</v>
      </c>
      <c r="AD261" s="22">
        <f>VLOOKUP($B261,ESTIMATES!$C$18:$BS$290,61,FALSE)</f>
        <v>14.228999999999999</v>
      </c>
      <c r="AE261" s="22">
        <f>VLOOKUP($B261,ESTIMATES!$C$18:$BS$290,62,FALSE)</f>
        <v>13.984</v>
      </c>
      <c r="AF261" s="22">
        <f>VLOOKUP($B261,ESTIMATES!$C$18:$BS$290,63,FALSE)</f>
        <v>13.706</v>
      </c>
      <c r="AG261" s="22">
        <f>VLOOKUP($B261,ESTIMATES!$C$18:$BS$290,64,FALSE)</f>
        <v>13.428000000000001</v>
      </c>
      <c r="AH261" s="22">
        <f>VLOOKUP($B261,ESTIMATES!$C$18:$BS$290,65,FALSE)</f>
        <v>13.129</v>
      </c>
      <c r="AI261" s="22">
        <f>VLOOKUP($B261,ESTIMATES!$C$18:$BS$290,66,FALSE)</f>
        <v>12.836</v>
      </c>
      <c r="AJ261" s="22">
        <f>VLOOKUP($B261,ESTIMATES!$C$18:$BS$290,67,FALSE)</f>
        <v>12.551</v>
      </c>
      <c r="AK261" s="22">
        <f>VLOOKUP($B261,ESTIMATES!$C$18:$BS$290,68,FALSE)</f>
        <v>12.285</v>
      </c>
      <c r="AL261" s="22">
        <f>VLOOKUP($B261,ESTIMATES!$C$18:$BS$290,69,FALSE)</f>
        <v>12.066000000000001</v>
      </c>
      <c r="AM261">
        <f>VLOOKUP($B261,'MEDIUM VARIANT'!$C$18:$AE$290,5,FALSE)</f>
        <v>11.898999999999999</v>
      </c>
      <c r="AN261">
        <f>VLOOKUP($B261,'MEDIUM VARIANT'!$C$18:$AE$290,6,FALSE)</f>
        <v>11.773</v>
      </c>
      <c r="AO261">
        <f>VLOOKUP($B261,'MEDIUM VARIANT'!$C$18:$AE$290,7,FALSE)</f>
        <v>11.683</v>
      </c>
      <c r="AP261">
        <f>VLOOKUP($B261,'MEDIUM VARIANT'!$C$18:$AE$290,8,FALSE)</f>
        <v>11.617000000000001</v>
      </c>
      <c r="AQ261">
        <f>VLOOKUP($B261,'MEDIUM VARIANT'!$C$18:$AE$290,9,FALSE)</f>
        <v>11.551</v>
      </c>
      <c r="AR261">
        <f>VLOOKUP($B261,'MEDIUM VARIANT'!$C$18:$AE$290,10,FALSE)</f>
        <v>11.494</v>
      </c>
      <c r="AS261">
        <f>VLOOKUP($B261,'MEDIUM VARIANT'!$C$18:$AE$290,11,FALSE)</f>
        <v>11.457000000000001</v>
      </c>
      <c r="AT261">
        <f>VLOOKUP($B261,'MEDIUM VARIANT'!$C$18:$AE$290,12,FALSE)</f>
        <v>11.414999999999999</v>
      </c>
      <c r="AU261">
        <f>VLOOKUP($B261,'MEDIUM VARIANT'!$C$18:$AE$290,13,FALSE)</f>
        <v>11.384</v>
      </c>
      <c r="AV261">
        <f>VLOOKUP($B261,'MEDIUM VARIANT'!$C$18:$AE$290,14,FALSE)</f>
        <v>11.353</v>
      </c>
      <c r="AW261">
        <f>VLOOKUP($B261,'MEDIUM VARIANT'!$C$18:$AE$290,15,FALSE)</f>
        <v>11.323</v>
      </c>
      <c r="AX261">
        <f>VLOOKUP($B261,'MEDIUM VARIANT'!$C$18:$AE$290,16,FALSE)</f>
        <v>11.292</v>
      </c>
      <c r="AY261">
        <f>VLOOKUP($B261,'MEDIUM VARIANT'!$C$18:$AE$290,17,FALSE)</f>
        <v>11.269</v>
      </c>
      <c r="AZ261">
        <f>VLOOKUP($B261,'MEDIUM VARIANT'!$C$18:$AE$290,18,FALSE)</f>
        <v>11.244</v>
      </c>
      <c r="BA261">
        <f>VLOOKUP($B261,'MEDIUM VARIANT'!$C$18:$AE$290,19,FALSE)</f>
        <v>11.222</v>
      </c>
      <c r="BB261">
        <f>VLOOKUP($B261,'MEDIUM VARIANT'!$C$18:$AE$290,20,FALSE)</f>
        <v>11.211</v>
      </c>
      <c r="BC261">
        <f>VLOOKUP($B261,'MEDIUM VARIANT'!$C$18:$AE$290,21,FALSE)</f>
        <v>11.188000000000001</v>
      </c>
      <c r="BD261">
        <f>VLOOKUP($B261,'MEDIUM VARIANT'!$C$18:$AE$290,22,FALSE)</f>
        <v>11.173999999999999</v>
      </c>
      <c r="BE261">
        <f>VLOOKUP($B261,'MEDIUM VARIANT'!$C$18:$AE$290,23,FALSE)</f>
        <v>11.16</v>
      </c>
      <c r="BF261">
        <f>VLOOKUP($B261,'MEDIUM VARIANT'!$C$18:$AE$290,24,FALSE)</f>
        <v>11.148999999999999</v>
      </c>
      <c r="BG261">
        <f>VLOOKUP($B261,'MEDIUM VARIANT'!$C$18:$AE$290,25,FALSE)</f>
        <v>11.135999999999999</v>
      </c>
      <c r="BH261">
        <f>VLOOKUP($B261,'MEDIUM VARIANT'!$C$18:$AE$290,26,FALSE)</f>
        <v>11.12</v>
      </c>
      <c r="BI261">
        <f>VLOOKUP($B261,'MEDIUM VARIANT'!$C$18:$AE$290,27,FALSE)</f>
        <v>11.096</v>
      </c>
      <c r="BJ261">
        <f>VLOOKUP($B261,'MEDIUM VARIANT'!$C$18:$AE$290,28,FALSE)</f>
        <v>11.085000000000001</v>
      </c>
      <c r="BK261">
        <f>VLOOKUP($B261,'MEDIUM VARIANT'!$C$18:$AE$290,29,FALSE)</f>
        <v>11.071</v>
      </c>
      <c r="BL261">
        <f>VLOOKUP($B261,'MEDIUM VARIANT'!$C$18:$AE$290,29,FALSE)</f>
        <v>11.071</v>
      </c>
      <c r="BM261">
        <f>VLOOKUP($B261,'MEDIUM VARIANT'!$C$18:$AE$290,29,FALSE)</f>
        <v>11.071</v>
      </c>
      <c r="BN261">
        <f>VLOOKUP($B261,'MEDIUM VARIANT'!$C$18:$AE$290,29,FALSE)</f>
        <v>11.071</v>
      </c>
      <c r="BO261">
        <f>VLOOKUP($B261,'MEDIUM VARIANT'!$C$18:$AE$290,29,FALSE)</f>
        <v>11.071</v>
      </c>
      <c r="BP261">
        <f>VLOOKUP($B261,'MEDIUM VARIANT'!$C$18:$AE$290,29,FALSE)</f>
        <v>11.071</v>
      </c>
      <c r="BQ261">
        <f>VLOOKUP($B261,'MEDIUM VARIANT'!$C$18:$AE$290,29,FALSE)</f>
        <v>11.071</v>
      </c>
      <c r="BR261">
        <f>VLOOKUP($B261,'MEDIUM VARIANT'!$C$18:$AE$290,29,FALSE)</f>
        <v>11.071</v>
      </c>
      <c r="BS261">
        <f>VLOOKUP($B261,'MEDIUM VARIANT'!$C$18:$AE$290,29,FALSE)</f>
        <v>11.071</v>
      </c>
      <c r="BT261">
        <f>VLOOKUP($B261,'MEDIUM VARIANT'!$C$18:$AE$290,29,FALSE)</f>
        <v>11.071</v>
      </c>
      <c r="BU261">
        <f>VLOOKUP($B261,'MEDIUM VARIANT'!$C$18:$AE$290,29,FALSE)</f>
        <v>11.071</v>
      </c>
    </row>
    <row r="262" spans="1:73" ht="12" hidden="1" x14ac:dyDescent="0.25">
      <c r="A262" t="str">
        <f>VLOOKUP(B262,Codes_ISO!A$2:C$270,3,FALSE)</f>
        <v/>
      </c>
      <c r="B262" s="4" t="s">
        <v>122</v>
      </c>
      <c r="C262" s="22">
        <f>VLOOKUP($B262,ESTIMATES!$C$18:$BS$290,34,FALSE)</f>
        <v>137485.899</v>
      </c>
      <c r="D262" s="22">
        <f>VLOOKUP($B262,ESTIMATES!$C$18:$BS$290,35,FALSE)</f>
        <v>141338.541</v>
      </c>
      <c r="E262" s="22">
        <f>VLOOKUP($B262,ESTIMATES!$C$18:$BS$290,36,FALSE)</f>
        <v>145315.19399999999</v>
      </c>
      <c r="F262" s="22">
        <f>VLOOKUP($B262,ESTIMATES!$C$18:$BS$290,37,FALSE)</f>
        <v>149402.23000000001</v>
      </c>
      <c r="G262" s="22">
        <f>VLOOKUP($B262,ESTIMATES!$C$18:$BS$290,38,FALSE)</f>
        <v>153582.022</v>
      </c>
      <c r="H262" s="22">
        <f>VLOOKUP($B262,ESTIMATES!$C$18:$BS$290,39,FALSE)</f>
        <v>157843.11300000001</v>
      </c>
      <c r="I262" s="22">
        <f>VLOOKUP($B262,ESTIMATES!$C$18:$BS$290,40,FALSE)</f>
        <v>162178.37100000001</v>
      </c>
      <c r="J262" s="22">
        <f>VLOOKUP($B262,ESTIMATES!$C$18:$BS$290,41,FALSE)</f>
        <v>166594.11199999999</v>
      </c>
      <c r="K262" s="22">
        <f>VLOOKUP($B262,ESTIMATES!$C$18:$BS$290,42,FALSE)</f>
        <v>171108.81099999999</v>
      </c>
      <c r="L262" s="22">
        <f>VLOOKUP($B262,ESTIMATES!$C$18:$BS$290,43,FALSE)</f>
        <v>175748.889</v>
      </c>
      <c r="M262" s="22">
        <f>VLOOKUP($B262,ESTIMATES!$C$18:$BS$290,44,FALSE)</f>
        <v>180533.356</v>
      </c>
      <c r="N262" s="22">
        <f>VLOOKUP($B262,ESTIMATES!$C$18:$BS$290,45,FALSE)</f>
        <v>185471.95</v>
      </c>
      <c r="O262" s="22">
        <f>VLOOKUP($B262,ESTIMATES!$C$18:$BS$290,46,FALSE)</f>
        <v>190559.48199999999</v>
      </c>
      <c r="P262" s="22">
        <f>VLOOKUP($B262,ESTIMATES!$C$18:$BS$290,47,FALSE)</f>
        <v>195782.01300000001</v>
      </c>
      <c r="Q262" s="22">
        <f>VLOOKUP($B262,ESTIMATES!$C$18:$BS$290,48,FALSE)</f>
        <v>201118.391</v>
      </c>
      <c r="R262" s="22">
        <f>VLOOKUP($B262,ESTIMATES!$C$18:$BS$290,49,FALSE)</f>
        <v>206554.91099999999</v>
      </c>
      <c r="S262" s="22">
        <f>VLOOKUP($B262,ESTIMATES!$C$18:$BS$290,50,FALSE)</f>
        <v>212092.98499999999</v>
      </c>
      <c r="T262" s="22">
        <f>VLOOKUP($B262,ESTIMATES!$C$18:$BS$290,51,FALSE)</f>
        <v>217744.75399999999</v>
      </c>
      <c r="U262" s="22">
        <f>VLOOKUP($B262,ESTIMATES!$C$18:$BS$290,52,FALSE)</f>
        <v>223521.236</v>
      </c>
      <c r="V262" s="22">
        <f>VLOOKUP($B262,ESTIMATES!$C$18:$BS$290,53,FALSE)</f>
        <v>229437.52299999999</v>
      </c>
      <c r="W262" s="22">
        <f>VLOOKUP($B262,ESTIMATES!$C$18:$BS$290,54,FALSE)</f>
        <v>235508.29699999999</v>
      </c>
      <c r="X262" s="22">
        <f>VLOOKUP($B262,ESTIMATES!$C$18:$BS$290,55,FALSE)</f>
        <v>241736.85399999999</v>
      </c>
      <c r="Y262" s="22">
        <f>VLOOKUP($B262,ESTIMATES!$C$18:$BS$290,56,FALSE)</f>
        <v>248131.929</v>
      </c>
      <c r="Z262" s="22">
        <f>VLOOKUP($B262,ESTIMATES!$C$18:$BS$290,57,FALSE)</f>
        <v>254721.111</v>
      </c>
      <c r="AA262" s="22">
        <f>VLOOKUP($B262,ESTIMATES!$C$18:$BS$290,58,FALSE)</f>
        <v>261538.07399999999</v>
      </c>
      <c r="AB262" s="22">
        <f>VLOOKUP($B262,ESTIMATES!$C$18:$BS$290,59,FALSE)</f>
        <v>268607.64899999998</v>
      </c>
      <c r="AC262" s="22">
        <f>VLOOKUP($B262,ESTIMATES!$C$18:$BS$290,60,FALSE)</f>
        <v>275942.00699999998</v>
      </c>
      <c r="AD262" s="22">
        <f>VLOOKUP($B262,ESTIMATES!$C$18:$BS$290,61,FALSE)</f>
        <v>283538.29300000001</v>
      </c>
      <c r="AE262" s="22">
        <f>VLOOKUP($B262,ESTIMATES!$C$18:$BS$290,62,FALSE)</f>
        <v>291387.50199999998</v>
      </c>
      <c r="AF262" s="22">
        <f>VLOOKUP($B262,ESTIMATES!$C$18:$BS$290,63,FALSE)</f>
        <v>299472.82900000003</v>
      </c>
      <c r="AG262" s="22">
        <f>VLOOKUP($B262,ESTIMATES!$C$18:$BS$290,64,FALSE)</f>
        <v>307781.16399999999</v>
      </c>
      <c r="AH262" s="22">
        <f>VLOOKUP($B262,ESTIMATES!$C$18:$BS$290,65,FALSE)</f>
        <v>316312.14299999998</v>
      </c>
      <c r="AI262" s="22">
        <f>VLOOKUP($B262,ESTIMATES!$C$18:$BS$290,66,FALSE)</f>
        <v>325068.34499999997</v>
      </c>
      <c r="AJ262" s="22">
        <f>VLOOKUP($B262,ESTIMATES!$C$18:$BS$290,67,FALSE)</f>
        <v>334042.65899999999</v>
      </c>
      <c r="AK262" s="22">
        <f>VLOOKUP($B262,ESTIMATES!$C$18:$BS$290,68,FALSE)</f>
        <v>343226.61</v>
      </c>
      <c r="AL262" s="22">
        <f>VLOOKUP($B262,ESTIMATES!$C$18:$BS$290,69,FALSE)</f>
        <v>352613.86200000002</v>
      </c>
      <c r="AM262">
        <f>VLOOKUP($B262,'MEDIUM VARIANT'!$C$18:$AE$290,5,FALSE)</f>
        <v>362201.57900000003</v>
      </c>
      <c r="AN262">
        <f>VLOOKUP($B262,'MEDIUM VARIANT'!$C$18:$AE$290,6,FALSE)</f>
        <v>371990.11900000001</v>
      </c>
      <c r="AO262">
        <f>VLOOKUP($B262,'MEDIUM VARIANT'!$C$18:$AE$290,7,FALSE)</f>
        <v>381980.68800000002</v>
      </c>
      <c r="AP262">
        <f>VLOOKUP($B262,'MEDIUM VARIANT'!$C$18:$AE$290,8,FALSE)</f>
        <v>392176.114</v>
      </c>
      <c r="AQ262">
        <f>VLOOKUP($B262,'MEDIUM VARIANT'!$C$18:$AE$290,9,FALSE)</f>
        <v>402578.89199999999</v>
      </c>
      <c r="AR262">
        <f>VLOOKUP($B262,'MEDIUM VARIANT'!$C$18:$AE$290,10,FALSE)</f>
        <v>413188.66700000002</v>
      </c>
      <c r="AS262">
        <f>VLOOKUP($B262,'MEDIUM VARIANT'!$C$18:$AE$290,11,FALSE)</f>
        <v>424005.90399999998</v>
      </c>
      <c r="AT262">
        <f>VLOOKUP($B262,'MEDIUM VARIANT'!$C$18:$AE$290,12,FALSE)</f>
        <v>435035.14</v>
      </c>
      <c r="AU262">
        <f>VLOOKUP($B262,'MEDIUM VARIANT'!$C$18:$AE$290,13,FALSE)</f>
        <v>446282.19</v>
      </c>
      <c r="AV262">
        <f>VLOOKUP($B262,'MEDIUM VARIANT'!$C$18:$AE$290,14,FALSE)</f>
        <v>457751.516</v>
      </c>
      <c r="AW262">
        <f>VLOOKUP($B262,'MEDIUM VARIANT'!$C$18:$AE$290,15,FALSE)</f>
        <v>469443.70899999997</v>
      </c>
      <c r="AX262">
        <f>VLOOKUP($B262,'MEDIUM VARIANT'!$C$18:$AE$290,16,FALSE)</f>
        <v>481358.13400000002</v>
      </c>
      <c r="AY262">
        <f>VLOOKUP($B262,'MEDIUM VARIANT'!$C$18:$AE$290,17,FALSE)</f>
        <v>493496.152</v>
      </c>
      <c r="AZ262">
        <f>VLOOKUP($B262,'MEDIUM VARIANT'!$C$18:$AE$290,18,FALSE)</f>
        <v>505858.91399999999</v>
      </c>
      <c r="BA262">
        <f>VLOOKUP($B262,'MEDIUM VARIANT'!$C$18:$AE$290,19,FALSE)</f>
        <v>518446.478</v>
      </c>
      <c r="BB262">
        <f>VLOOKUP($B262,'MEDIUM VARIANT'!$C$18:$AE$290,20,FALSE)</f>
        <v>531257.45400000003</v>
      </c>
      <c r="BC262">
        <f>VLOOKUP($B262,'MEDIUM VARIANT'!$C$18:$AE$290,21,FALSE)</f>
        <v>544288.94799999997</v>
      </c>
      <c r="BD262">
        <f>VLOOKUP($B262,'MEDIUM VARIANT'!$C$18:$AE$290,22,FALSE)</f>
        <v>557536.78899999999</v>
      </c>
      <c r="BE262">
        <f>VLOOKUP($B262,'MEDIUM VARIANT'!$C$18:$AE$290,23,FALSE)</f>
        <v>570995.69200000004</v>
      </c>
      <c r="BF262">
        <f>VLOOKUP($B262,'MEDIUM VARIANT'!$C$18:$AE$290,24,FALSE)</f>
        <v>584660.20600000001</v>
      </c>
      <c r="BG262">
        <f>VLOOKUP($B262,'MEDIUM VARIANT'!$C$18:$AE$290,25,FALSE)</f>
        <v>598525.67299999995</v>
      </c>
      <c r="BH262">
        <f>VLOOKUP($B262,'MEDIUM VARIANT'!$C$18:$AE$290,26,FALSE)</f>
        <v>612586.99699999997</v>
      </c>
      <c r="BI262">
        <f>VLOOKUP($B262,'MEDIUM VARIANT'!$C$18:$AE$290,27,FALSE)</f>
        <v>626836.897</v>
      </c>
      <c r="BJ262">
        <f>VLOOKUP($B262,'MEDIUM VARIANT'!$C$18:$AE$290,28,FALSE)</f>
        <v>641267.24</v>
      </c>
      <c r="BK262">
        <f>VLOOKUP($B262,'MEDIUM VARIANT'!$C$18:$AE$290,29,FALSE)</f>
        <v>655870.06799999997</v>
      </c>
      <c r="BL262">
        <f>VLOOKUP($B262,'MEDIUM VARIANT'!$C$18:$AE$290,29,FALSE)</f>
        <v>655870.06799999997</v>
      </c>
      <c r="BM262">
        <f>VLOOKUP($B262,'MEDIUM VARIANT'!$C$18:$AE$290,29,FALSE)</f>
        <v>655870.06799999997</v>
      </c>
      <c r="BN262">
        <f>VLOOKUP($B262,'MEDIUM VARIANT'!$C$18:$AE$290,29,FALSE)</f>
        <v>655870.06799999997</v>
      </c>
      <c r="BO262">
        <f>VLOOKUP($B262,'MEDIUM VARIANT'!$C$18:$AE$290,29,FALSE)</f>
        <v>655870.06799999997</v>
      </c>
      <c r="BP262">
        <f>VLOOKUP($B262,'MEDIUM VARIANT'!$C$18:$AE$290,29,FALSE)</f>
        <v>655870.06799999997</v>
      </c>
      <c r="BQ262">
        <f>VLOOKUP($B262,'MEDIUM VARIANT'!$C$18:$AE$290,29,FALSE)</f>
        <v>655870.06799999997</v>
      </c>
      <c r="BR262">
        <f>VLOOKUP($B262,'MEDIUM VARIANT'!$C$18:$AE$290,29,FALSE)</f>
        <v>655870.06799999997</v>
      </c>
      <c r="BS262">
        <f>VLOOKUP($B262,'MEDIUM VARIANT'!$C$18:$AE$290,29,FALSE)</f>
        <v>655870.06799999997</v>
      </c>
      <c r="BT262">
        <f>VLOOKUP($B262,'MEDIUM VARIANT'!$C$18:$AE$290,29,FALSE)</f>
        <v>655870.06799999997</v>
      </c>
      <c r="BU262">
        <f>VLOOKUP($B262,'MEDIUM VARIANT'!$C$18:$AE$290,29,FALSE)</f>
        <v>655870.06799999997</v>
      </c>
    </row>
    <row r="263" spans="1:73" ht="12" hidden="1" x14ac:dyDescent="0.25">
      <c r="A263" t="str">
        <f>VLOOKUP(B263,Codes_ISO!A$2:C$270,3,FALSE)</f>
        <v/>
      </c>
      <c r="B263" s="4" t="s">
        <v>178</v>
      </c>
      <c r="C263" s="22">
        <f>VLOOKUP($B263,ESTIMATES!$C$18:$BS$290,34,FALSE)</f>
        <v>113761.16899999999</v>
      </c>
      <c r="D263" s="22">
        <f>VLOOKUP($B263,ESTIMATES!$C$18:$BS$290,35,FALSE)</f>
        <v>117077.936</v>
      </c>
      <c r="E263" s="22">
        <f>VLOOKUP($B263,ESTIMATES!$C$18:$BS$290,36,FALSE)</f>
        <v>120516.476</v>
      </c>
      <c r="F263" s="22">
        <f>VLOOKUP($B263,ESTIMATES!$C$18:$BS$290,37,FALSE)</f>
        <v>124039.43399999999</v>
      </c>
      <c r="G263" s="22">
        <f>VLOOKUP($B263,ESTIMATES!$C$18:$BS$290,38,FALSE)</f>
        <v>127595.33</v>
      </c>
      <c r="H263" s="22">
        <f>VLOOKUP($B263,ESTIMATES!$C$18:$BS$290,39,FALSE)</f>
        <v>131146.24799999999</v>
      </c>
      <c r="I263" s="22">
        <f>VLOOKUP($B263,ESTIMATES!$C$18:$BS$290,40,FALSE)</f>
        <v>134676.421</v>
      </c>
      <c r="J263" s="22">
        <f>VLOOKUP($B263,ESTIMATES!$C$18:$BS$290,41,FALSE)</f>
        <v>138192.08900000001</v>
      </c>
      <c r="K263" s="22">
        <f>VLOOKUP($B263,ESTIMATES!$C$18:$BS$290,42,FALSE)</f>
        <v>141703.74100000001</v>
      </c>
      <c r="L263" s="22">
        <f>VLOOKUP($B263,ESTIMATES!$C$18:$BS$290,43,FALSE)</f>
        <v>145231.13</v>
      </c>
      <c r="M263" s="22">
        <f>VLOOKUP($B263,ESTIMATES!$C$18:$BS$290,44,FALSE)</f>
        <v>148787.93100000001</v>
      </c>
      <c r="N263" s="22">
        <f>VLOOKUP($B263,ESTIMATES!$C$18:$BS$290,45,FALSE)</f>
        <v>152381.09899999999</v>
      </c>
      <c r="O263" s="22">
        <f>VLOOKUP($B263,ESTIMATES!$C$18:$BS$290,46,FALSE)</f>
        <v>156003.30100000001</v>
      </c>
      <c r="P263" s="22">
        <f>VLOOKUP($B263,ESTIMATES!$C$18:$BS$290,47,FALSE)</f>
        <v>159638.092</v>
      </c>
      <c r="Q263" s="22">
        <f>VLOOKUP($B263,ESTIMATES!$C$18:$BS$290,48,FALSE)</f>
        <v>163262.46900000001</v>
      </c>
      <c r="R263" s="22">
        <f>VLOOKUP($B263,ESTIMATES!$C$18:$BS$290,49,FALSE)</f>
        <v>166863.59400000001</v>
      </c>
      <c r="S263" s="22">
        <f>VLOOKUP($B263,ESTIMATES!$C$18:$BS$290,50,FALSE)</f>
        <v>170445.557</v>
      </c>
      <c r="T263" s="22">
        <f>VLOOKUP($B263,ESTIMATES!$C$18:$BS$290,51,FALSE)</f>
        <v>174027.234</v>
      </c>
      <c r="U263" s="22">
        <f>VLOOKUP($B263,ESTIMATES!$C$18:$BS$290,52,FALSE)</f>
        <v>177630.636</v>
      </c>
      <c r="V263" s="22">
        <f>VLOOKUP($B263,ESTIMATES!$C$18:$BS$290,53,FALSE)</f>
        <v>181284.96799999999</v>
      </c>
      <c r="W263" s="22">
        <f>VLOOKUP($B263,ESTIMATES!$C$18:$BS$290,54,FALSE)</f>
        <v>185018.87700000001</v>
      </c>
      <c r="X263" s="22">
        <f>VLOOKUP($B263,ESTIMATES!$C$18:$BS$290,55,FALSE)</f>
        <v>188820.35699999999</v>
      </c>
      <c r="Y263" s="22">
        <f>VLOOKUP($B263,ESTIMATES!$C$18:$BS$290,56,FALSE)</f>
        <v>192703.315</v>
      </c>
      <c r="Z263" s="22">
        <f>VLOOKUP($B263,ESTIMATES!$C$18:$BS$290,57,FALSE)</f>
        <v>196751.174</v>
      </c>
      <c r="AA263" s="22">
        <f>VLOOKUP($B263,ESTIMATES!$C$18:$BS$290,58,FALSE)</f>
        <v>201071.34700000001</v>
      </c>
      <c r="AB263" s="22">
        <f>VLOOKUP($B263,ESTIMATES!$C$18:$BS$290,59,FALSE)</f>
        <v>205730.682</v>
      </c>
      <c r="AC263" s="22">
        <f>VLOOKUP($B263,ESTIMATES!$C$18:$BS$290,60,FALSE)</f>
        <v>210765.462</v>
      </c>
      <c r="AD263" s="22">
        <f>VLOOKUP($B263,ESTIMATES!$C$18:$BS$290,61,FALSE)</f>
        <v>216126.272</v>
      </c>
      <c r="AE263" s="22">
        <f>VLOOKUP($B263,ESTIMATES!$C$18:$BS$290,62,FALSE)</f>
        <v>221686.41099999999</v>
      </c>
      <c r="AF263" s="22">
        <f>VLOOKUP($B263,ESTIMATES!$C$18:$BS$290,63,FALSE)</f>
        <v>227268.14799999999</v>
      </c>
      <c r="AG263" s="22">
        <f>VLOOKUP($B263,ESTIMATES!$C$18:$BS$290,64,FALSE)</f>
        <v>232738.024</v>
      </c>
      <c r="AH263" s="22">
        <f>VLOOKUP($B263,ESTIMATES!$C$18:$BS$290,65,FALSE)</f>
        <v>238050.85500000001</v>
      </c>
      <c r="AI263" s="22">
        <f>VLOOKUP($B263,ESTIMATES!$C$18:$BS$290,66,FALSE)</f>
        <v>243226.565</v>
      </c>
      <c r="AJ263" s="22">
        <f>VLOOKUP($B263,ESTIMATES!$C$18:$BS$290,67,FALSE)</f>
        <v>248276.353</v>
      </c>
      <c r="AK263" s="22">
        <f>VLOOKUP($B263,ESTIMATES!$C$18:$BS$290,68,FALSE)</f>
        <v>253233.89</v>
      </c>
      <c r="AL263" s="22">
        <f>VLOOKUP($B263,ESTIMATES!$C$18:$BS$290,69,FALSE)</f>
        <v>258123.91399999999</v>
      </c>
      <c r="AM263">
        <f>VLOOKUP($B263,'MEDIUM VARIANT'!$C$18:$AE$290,5,FALSE)</f>
        <v>262938.00900000002</v>
      </c>
      <c r="AN263">
        <f>VLOOKUP($B263,'MEDIUM VARIANT'!$C$18:$AE$290,6,FALSE)</f>
        <v>267659.52399999998</v>
      </c>
      <c r="AO263">
        <f>VLOOKUP($B263,'MEDIUM VARIANT'!$C$18:$AE$290,7,FALSE)</f>
        <v>272298.39899999998</v>
      </c>
      <c r="AP263">
        <f>VLOOKUP($B263,'MEDIUM VARIANT'!$C$18:$AE$290,8,FALSE)</f>
        <v>276869.00099999999</v>
      </c>
      <c r="AQ263">
        <f>VLOOKUP($B263,'MEDIUM VARIANT'!$C$18:$AE$290,9,FALSE)</f>
        <v>281382.27799999999</v>
      </c>
      <c r="AR263">
        <f>VLOOKUP($B263,'MEDIUM VARIANT'!$C$18:$AE$290,10,FALSE)</f>
        <v>285843.51699999999</v>
      </c>
      <c r="AS263">
        <f>VLOOKUP($B263,'MEDIUM VARIANT'!$C$18:$AE$290,11,FALSE)</f>
        <v>290251.74699999997</v>
      </c>
      <c r="AT263">
        <f>VLOOKUP($B263,'MEDIUM VARIANT'!$C$18:$AE$290,12,FALSE)</f>
        <v>294604.68300000002</v>
      </c>
      <c r="AU263">
        <f>VLOOKUP($B263,'MEDIUM VARIANT'!$C$18:$AE$290,13,FALSE)</f>
        <v>298897.50799999997</v>
      </c>
      <c r="AV263">
        <f>VLOOKUP($B263,'MEDIUM VARIANT'!$C$18:$AE$290,14,FALSE)</f>
        <v>303127.93900000001</v>
      </c>
      <c r="AW263">
        <f>VLOOKUP($B263,'MEDIUM VARIANT'!$C$18:$AE$290,15,FALSE)</f>
        <v>307295.66700000002</v>
      </c>
      <c r="AX263">
        <f>VLOOKUP($B263,'MEDIUM VARIANT'!$C$18:$AE$290,16,FALSE)</f>
        <v>311406.51</v>
      </c>
      <c r="AY263">
        <f>VLOOKUP($B263,'MEDIUM VARIANT'!$C$18:$AE$290,17,FALSE)</f>
        <v>315471.78999999998</v>
      </c>
      <c r="AZ263">
        <f>VLOOKUP($B263,'MEDIUM VARIANT'!$C$18:$AE$290,18,FALSE)</f>
        <v>319506.29499999998</v>
      </c>
      <c r="BA263">
        <f>VLOOKUP($B263,'MEDIUM VARIANT'!$C$18:$AE$290,19,FALSE)</f>
        <v>323520.76899999997</v>
      </c>
      <c r="BB263">
        <f>VLOOKUP($B263,'MEDIUM VARIANT'!$C$18:$AE$290,20,FALSE)</f>
        <v>327519.61599999998</v>
      </c>
      <c r="BC263">
        <f>VLOOKUP($B263,'MEDIUM VARIANT'!$C$18:$AE$290,21,FALSE)</f>
        <v>331500.66200000001</v>
      </c>
      <c r="BD263">
        <f>VLOOKUP($B263,'MEDIUM VARIANT'!$C$18:$AE$290,22,FALSE)</f>
        <v>335459.57400000002</v>
      </c>
      <c r="BE263">
        <f>VLOOKUP($B263,'MEDIUM VARIANT'!$C$18:$AE$290,23,FALSE)</f>
        <v>339389.005</v>
      </c>
      <c r="BF263">
        <f>VLOOKUP($B263,'MEDIUM VARIANT'!$C$18:$AE$290,24,FALSE)</f>
        <v>343283.11499999999</v>
      </c>
      <c r="BG263">
        <f>VLOOKUP($B263,'MEDIUM VARIANT'!$C$18:$AE$290,25,FALSE)</f>
        <v>347140.50900000002</v>
      </c>
      <c r="BH263">
        <f>VLOOKUP($B263,'MEDIUM VARIANT'!$C$18:$AE$290,26,FALSE)</f>
        <v>350961.94300000003</v>
      </c>
      <c r="BI263">
        <f>VLOOKUP($B263,'MEDIUM VARIANT'!$C$18:$AE$290,27,FALSE)</f>
        <v>354746.31900000002</v>
      </c>
      <c r="BJ263">
        <f>VLOOKUP($B263,'MEDIUM VARIANT'!$C$18:$AE$290,28,FALSE)</f>
        <v>358492.71500000003</v>
      </c>
      <c r="BK263">
        <f>VLOOKUP($B263,'MEDIUM VARIANT'!$C$18:$AE$290,29,FALSE)</f>
        <v>362199.78499999997</v>
      </c>
      <c r="BL263">
        <f>VLOOKUP($B263,'MEDIUM VARIANT'!$C$18:$AE$290,29,FALSE)</f>
        <v>362199.78499999997</v>
      </c>
      <c r="BM263">
        <f>VLOOKUP($B263,'MEDIUM VARIANT'!$C$18:$AE$290,29,FALSE)</f>
        <v>362199.78499999997</v>
      </c>
      <c r="BN263">
        <f>VLOOKUP($B263,'MEDIUM VARIANT'!$C$18:$AE$290,29,FALSE)</f>
        <v>362199.78499999997</v>
      </c>
      <c r="BO263">
        <f>VLOOKUP($B263,'MEDIUM VARIANT'!$C$18:$AE$290,29,FALSE)</f>
        <v>362199.78499999997</v>
      </c>
      <c r="BP263">
        <f>VLOOKUP($B263,'MEDIUM VARIANT'!$C$18:$AE$290,29,FALSE)</f>
        <v>362199.78499999997</v>
      </c>
      <c r="BQ263">
        <f>VLOOKUP($B263,'MEDIUM VARIANT'!$C$18:$AE$290,29,FALSE)</f>
        <v>362199.78499999997</v>
      </c>
      <c r="BR263">
        <f>VLOOKUP($B263,'MEDIUM VARIANT'!$C$18:$AE$290,29,FALSE)</f>
        <v>362199.78499999997</v>
      </c>
      <c r="BS263">
        <f>VLOOKUP($B263,'MEDIUM VARIANT'!$C$18:$AE$290,29,FALSE)</f>
        <v>362199.78499999997</v>
      </c>
      <c r="BT263">
        <f>VLOOKUP($B263,'MEDIUM VARIANT'!$C$18:$AE$290,29,FALSE)</f>
        <v>362199.78499999997</v>
      </c>
      <c r="BU263">
        <f>VLOOKUP($B263,'MEDIUM VARIANT'!$C$18:$AE$290,29,FALSE)</f>
        <v>362199.78499999997</v>
      </c>
    </row>
    <row r="264" spans="1:73" ht="12" hidden="1" x14ac:dyDescent="0.25">
      <c r="A264" t="str">
        <f>VLOOKUP(B264,Codes_ISO!A$2:C$270,3,FALSE)</f>
        <v/>
      </c>
      <c r="B264" s="4" t="s">
        <v>239</v>
      </c>
      <c r="C264" s="22">
        <f>VLOOKUP($B264,ESTIMATES!$C$18:$BS$290,34,FALSE)</f>
        <v>170718.88800000001</v>
      </c>
      <c r="D264" s="22">
        <f>VLOOKUP($B264,ESTIMATES!$C$18:$BS$290,35,FALSE)</f>
        <v>170867.06700000001</v>
      </c>
      <c r="E264" s="22">
        <f>VLOOKUP($B264,ESTIMATES!$C$18:$BS$290,36,FALSE)</f>
        <v>171040.54300000001</v>
      </c>
      <c r="F264" s="22">
        <f>VLOOKUP($B264,ESTIMATES!$C$18:$BS$290,37,FALSE)</f>
        <v>171271.53899999999</v>
      </c>
      <c r="G264" s="22">
        <f>VLOOKUP($B264,ESTIMATES!$C$18:$BS$290,38,FALSE)</f>
        <v>171596.272</v>
      </c>
      <c r="H264" s="22">
        <f>VLOOKUP($B264,ESTIMATES!$C$18:$BS$290,39,FALSE)</f>
        <v>172039.508</v>
      </c>
      <c r="I264" s="22">
        <f>VLOOKUP($B264,ESTIMATES!$C$18:$BS$290,40,FALSE)</f>
        <v>172611.00099999999</v>
      </c>
      <c r="J264" s="22">
        <f>VLOOKUP($B264,ESTIMATES!$C$18:$BS$290,41,FALSE)</f>
        <v>173302.82500000001</v>
      </c>
      <c r="K264" s="22">
        <f>VLOOKUP($B264,ESTIMATES!$C$18:$BS$290,42,FALSE)</f>
        <v>174097.84299999999</v>
      </c>
      <c r="L264" s="22">
        <f>VLOOKUP($B264,ESTIMATES!$C$18:$BS$290,43,FALSE)</f>
        <v>174968.79699999999</v>
      </c>
      <c r="M264" s="22">
        <f>VLOOKUP($B264,ESTIMATES!$C$18:$BS$290,44,FALSE)</f>
        <v>175889.96900000001</v>
      </c>
      <c r="N264" s="22">
        <f>VLOOKUP($B264,ESTIMATES!$C$18:$BS$290,45,FALSE)</f>
        <v>176864.97399999999</v>
      </c>
      <c r="O264" s="22">
        <f>VLOOKUP($B264,ESTIMATES!$C$18:$BS$290,46,FALSE)</f>
        <v>177884.15700000001</v>
      </c>
      <c r="P264" s="22">
        <f>VLOOKUP($B264,ESTIMATES!$C$18:$BS$290,47,FALSE)</f>
        <v>178892.141</v>
      </c>
      <c r="Q264" s="22">
        <f>VLOOKUP($B264,ESTIMATES!$C$18:$BS$290,48,FALSE)</f>
        <v>179818.43799999999</v>
      </c>
      <c r="R264" s="22">
        <f>VLOOKUP($B264,ESTIMATES!$C$18:$BS$290,49,FALSE)</f>
        <v>180614.87</v>
      </c>
      <c r="S264" s="22">
        <f>VLOOKUP($B264,ESTIMATES!$C$18:$BS$290,50,FALSE)</f>
        <v>181252.883</v>
      </c>
      <c r="T264" s="22">
        <f>VLOOKUP($B264,ESTIMATES!$C$18:$BS$290,51,FALSE)</f>
        <v>181750.22899999999</v>
      </c>
      <c r="U264" s="22">
        <f>VLOOKUP($B264,ESTIMATES!$C$18:$BS$290,52,FALSE)</f>
        <v>182162.98699999999</v>
      </c>
      <c r="V264" s="22">
        <f>VLOOKUP($B264,ESTIMATES!$C$18:$BS$290,53,FALSE)</f>
        <v>182573.883</v>
      </c>
      <c r="W264" s="22">
        <f>VLOOKUP($B264,ESTIMATES!$C$18:$BS$290,54,FALSE)</f>
        <v>183042.17600000001</v>
      </c>
      <c r="X264" s="22">
        <f>VLOOKUP($B264,ESTIMATES!$C$18:$BS$290,55,FALSE)</f>
        <v>183590.89499999999</v>
      </c>
      <c r="Y264" s="22">
        <f>VLOOKUP($B264,ESTIMATES!$C$18:$BS$290,56,FALSE)</f>
        <v>184200.883</v>
      </c>
      <c r="Z264" s="22">
        <f>VLOOKUP($B264,ESTIMATES!$C$18:$BS$290,57,FALSE)</f>
        <v>184838.89600000001</v>
      </c>
      <c r="AA264" s="22">
        <f>VLOOKUP($B264,ESTIMATES!$C$18:$BS$290,58,FALSE)</f>
        <v>185453.34599999999</v>
      </c>
      <c r="AB264" s="22">
        <f>VLOOKUP($B264,ESTIMATES!$C$18:$BS$290,59,FALSE)</f>
        <v>186009.62299999999</v>
      </c>
      <c r="AC264" s="22">
        <f>VLOOKUP($B264,ESTIMATES!$C$18:$BS$290,60,FALSE)</f>
        <v>186494.22500000001</v>
      </c>
      <c r="AD264" s="22">
        <f>VLOOKUP($B264,ESTIMATES!$C$18:$BS$290,61,FALSE)</f>
        <v>186927.59400000001</v>
      </c>
      <c r="AE264" s="22">
        <f>VLOOKUP($B264,ESTIMATES!$C$18:$BS$290,62,FALSE)</f>
        <v>187349.48300000001</v>
      </c>
      <c r="AF264" s="22">
        <f>VLOOKUP($B264,ESTIMATES!$C$18:$BS$290,63,FALSE)</f>
        <v>187816.12700000001</v>
      </c>
      <c r="AG264" s="22">
        <f>VLOOKUP($B264,ESTIMATES!$C$18:$BS$290,64,FALSE)</f>
        <v>188366.087</v>
      </c>
      <c r="AH264" s="22">
        <f>VLOOKUP($B264,ESTIMATES!$C$18:$BS$290,65,FALSE)</f>
        <v>189011.62899999999</v>
      </c>
      <c r="AI264" s="22">
        <f>VLOOKUP($B264,ESTIMATES!$C$18:$BS$290,66,FALSE)</f>
        <v>189734.679</v>
      </c>
      <c r="AJ264" s="22">
        <f>VLOOKUP($B264,ESTIMATES!$C$18:$BS$290,67,FALSE)</f>
        <v>190506.24900000001</v>
      </c>
      <c r="AK264" s="22">
        <f>VLOOKUP($B264,ESTIMATES!$C$18:$BS$290,68,FALSE)</f>
        <v>191283.239</v>
      </c>
      <c r="AL264" s="22">
        <f>VLOOKUP($B264,ESTIMATES!$C$18:$BS$290,69,FALSE)</f>
        <v>192032.30600000001</v>
      </c>
      <c r="AM264">
        <f>VLOOKUP($B264,'MEDIUM VARIANT'!$C$18:$AE$290,5,FALSE)</f>
        <v>192746.859</v>
      </c>
      <c r="AN264">
        <f>VLOOKUP($B264,'MEDIUM VARIANT'!$C$18:$AE$290,6,FALSE)</f>
        <v>193430.576</v>
      </c>
      <c r="AO264">
        <f>VLOOKUP($B264,'MEDIUM VARIANT'!$C$18:$AE$290,7,FALSE)</f>
        <v>194072.93299999999</v>
      </c>
      <c r="AP264">
        <f>VLOOKUP($B264,'MEDIUM VARIANT'!$C$18:$AE$290,8,FALSE)</f>
        <v>194663.99900000001</v>
      </c>
      <c r="AQ264">
        <f>VLOOKUP($B264,'MEDIUM VARIANT'!$C$18:$AE$290,9,FALSE)</f>
        <v>195197.46599999999</v>
      </c>
      <c r="AR264">
        <f>VLOOKUP($B264,'MEDIUM VARIANT'!$C$18:$AE$290,10,FALSE)</f>
        <v>195665.81899999999</v>
      </c>
      <c r="AS264">
        <f>VLOOKUP($B264,'MEDIUM VARIANT'!$C$18:$AE$290,11,FALSE)</f>
        <v>196070.88099999999</v>
      </c>
      <c r="AT264">
        <f>VLOOKUP($B264,'MEDIUM VARIANT'!$C$18:$AE$290,12,FALSE)</f>
        <v>196428.397</v>
      </c>
      <c r="AU264">
        <f>VLOOKUP($B264,'MEDIUM VARIANT'!$C$18:$AE$290,13,FALSE)</f>
        <v>196761.122</v>
      </c>
      <c r="AV264">
        <f>VLOOKUP($B264,'MEDIUM VARIANT'!$C$18:$AE$290,14,FALSE)</f>
        <v>197085.92600000001</v>
      </c>
      <c r="AW264">
        <f>VLOOKUP($B264,'MEDIUM VARIANT'!$C$18:$AE$290,15,FALSE)</f>
        <v>197407.79399999999</v>
      </c>
      <c r="AX264">
        <f>VLOOKUP($B264,'MEDIUM VARIANT'!$C$18:$AE$290,16,FALSE)</f>
        <v>197722.764</v>
      </c>
      <c r="AY264">
        <f>VLOOKUP($B264,'MEDIUM VARIANT'!$C$18:$AE$290,17,FALSE)</f>
        <v>198027.625</v>
      </c>
      <c r="AZ264">
        <f>VLOOKUP($B264,'MEDIUM VARIANT'!$C$18:$AE$290,18,FALSE)</f>
        <v>198316.155</v>
      </c>
      <c r="BA264">
        <f>VLOOKUP($B264,'MEDIUM VARIANT'!$C$18:$AE$290,19,FALSE)</f>
        <v>198583.62100000001</v>
      </c>
      <c r="BB264">
        <f>VLOOKUP($B264,'MEDIUM VARIANT'!$C$18:$AE$290,20,FALSE)</f>
        <v>198830.12</v>
      </c>
      <c r="BC264">
        <f>VLOOKUP($B264,'MEDIUM VARIANT'!$C$18:$AE$290,21,FALSE)</f>
        <v>199057.71400000001</v>
      </c>
      <c r="BD264">
        <f>VLOOKUP($B264,'MEDIUM VARIANT'!$C$18:$AE$290,22,FALSE)</f>
        <v>199265.57199999999</v>
      </c>
      <c r="BE264">
        <f>VLOOKUP($B264,'MEDIUM VARIANT'!$C$18:$AE$290,23,FALSE)</f>
        <v>199452.81099999999</v>
      </c>
      <c r="BF264">
        <f>VLOOKUP($B264,'MEDIUM VARIANT'!$C$18:$AE$290,24,FALSE)</f>
        <v>199618.67199999999</v>
      </c>
      <c r="BG264">
        <f>VLOOKUP($B264,'MEDIUM VARIANT'!$C$18:$AE$290,25,FALSE)</f>
        <v>199762.976</v>
      </c>
      <c r="BH264">
        <f>VLOOKUP($B264,'MEDIUM VARIANT'!$C$18:$AE$290,26,FALSE)</f>
        <v>199885.51300000001</v>
      </c>
      <c r="BI264">
        <f>VLOOKUP($B264,'MEDIUM VARIANT'!$C$18:$AE$290,27,FALSE)</f>
        <v>199985.53700000001</v>
      </c>
      <c r="BJ264">
        <f>VLOOKUP($B264,'MEDIUM VARIANT'!$C$18:$AE$290,28,FALSE)</f>
        <v>200062.32</v>
      </c>
      <c r="BK264">
        <f>VLOOKUP($B264,'MEDIUM VARIANT'!$C$18:$AE$290,29,FALSE)</f>
        <v>200115.375</v>
      </c>
      <c r="BL264">
        <f>VLOOKUP($B264,'MEDIUM VARIANT'!$C$18:$AE$290,29,FALSE)</f>
        <v>200115.375</v>
      </c>
      <c r="BM264">
        <f>VLOOKUP($B264,'MEDIUM VARIANT'!$C$18:$AE$290,29,FALSE)</f>
        <v>200115.375</v>
      </c>
      <c r="BN264">
        <f>VLOOKUP($B264,'MEDIUM VARIANT'!$C$18:$AE$290,29,FALSE)</f>
        <v>200115.375</v>
      </c>
      <c r="BO264">
        <f>VLOOKUP($B264,'MEDIUM VARIANT'!$C$18:$AE$290,29,FALSE)</f>
        <v>200115.375</v>
      </c>
      <c r="BP264">
        <f>VLOOKUP($B264,'MEDIUM VARIANT'!$C$18:$AE$290,29,FALSE)</f>
        <v>200115.375</v>
      </c>
      <c r="BQ264">
        <f>VLOOKUP($B264,'MEDIUM VARIANT'!$C$18:$AE$290,29,FALSE)</f>
        <v>200115.375</v>
      </c>
      <c r="BR264">
        <f>VLOOKUP($B264,'MEDIUM VARIANT'!$C$18:$AE$290,29,FALSE)</f>
        <v>200115.375</v>
      </c>
      <c r="BS264">
        <f>VLOOKUP($B264,'MEDIUM VARIANT'!$C$18:$AE$290,29,FALSE)</f>
        <v>200115.375</v>
      </c>
      <c r="BT264">
        <f>VLOOKUP($B264,'MEDIUM VARIANT'!$C$18:$AE$290,29,FALSE)</f>
        <v>200115.375</v>
      </c>
      <c r="BU264">
        <f>VLOOKUP($B264,'MEDIUM VARIANT'!$C$18:$AE$290,29,FALSE)</f>
        <v>200115.375</v>
      </c>
    </row>
    <row r="265" spans="1:73" ht="11.4" hidden="1" x14ac:dyDescent="0.2">
      <c r="A265" t="str">
        <f>VLOOKUP(B265,Codes_ISO!A$2:C$270,3,FALSE)</f>
        <v/>
      </c>
      <c r="B265" s="3" t="s">
        <v>115</v>
      </c>
      <c r="C265" s="22">
        <f>VLOOKUP($B265,ESTIMATES!$C$18:$BS$290,34,FALSE)</f>
        <v>150.87700000000001</v>
      </c>
      <c r="D265" s="22">
        <f>VLOOKUP($B265,ESTIMATES!$C$18:$BS$290,35,FALSE)</f>
        <v>161.06200000000001</v>
      </c>
      <c r="E265" s="22">
        <f>VLOOKUP($B265,ESTIMATES!$C$18:$BS$290,36,FALSE)</f>
        <v>168.05799999999999</v>
      </c>
      <c r="F265" s="22">
        <f>VLOOKUP($B265,ESTIMATES!$C$18:$BS$290,37,FALSE)</f>
        <v>172.90199999999999</v>
      </c>
      <c r="G265" s="22">
        <f>VLOOKUP($B265,ESTIMATES!$C$18:$BS$290,38,FALSE)</f>
        <v>177.273</v>
      </c>
      <c r="H265" s="22">
        <f>VLOOKUP($B265,ESTIMATES!$C$18:$BS$290,39,FALSE)</f>
        <v>182.42099999999999</v>
      </c>
      <c r="I265" s="22">
        <f>VLOOKUP($B265,ESTIMATES!$C$18:$BS$290,40,FALSE)</f>
        <v>188.608</v>
      </c>
      <c r="J265" s="22">
        <f>VLOOKUP($B265,ESTIMATES!$C$18:$BS$290,41,FALSE)</f>
        <v>195.43799999999999</v>
      </c>
      <c r="K265" s="22">
        <f>VLOOKUP($B265,ESTIMATES!$C$18:$BS$290,42,FALSE)</f>
        <v>202.726</v>
      </c>
      <c r="L265" s="22">
        <f>VLOOKUP($B265,ESTIMATES!$C$18:$BS$290,43,FALSE)</f>
        <v>210.08</v>
      </c>
      <c r="M265" s="22">
        <f>VLOOKUP($B265,ESTIMATES!$C$18:$BS$290,44,FALSE)</f>
        <v>217.25800000000001</v>
      </c>
      <c r="N265" s="22">
        <f>VLOOKUP($B265,ESTIMATES!$C$18:$BS$290,45,FALSE)</f>
        <v>224.38300000000001</v>
      </c>
      <c r="O265" s="22">
        <f>VLOOKUP($B265,ESTIMATES!$C$18:$BS$290,46,FALSE)</f>
        <v>231.727</v>
      </c>
      <c r="P265" s="22">
        <f>VLOOKUP($B265,ESTIMATES!$C$18:$BS$290,47,FALSE)</f>
        <v>239.32900000000001</v>
      </c>
      <c r="Q265" s="22">
        <f>VLOOKUP($B265,ESTIMATES!$C$18:$BS$290,48,FALSE)</f>
        <v>247.25700000000001</v>
      </c>
      <c r="R265" s="22">
        <f>VLOOKUP($B265,ESTIMATES!$C$18:$BS$290,49,FALSE)</f>
        <v>255.63399999999999</v>
      </c>
      <c r="S265" s="22">
        <f>VLOOKUP($B265,ESTIMATES!$C$18:$BS$290,50,FALSE)</f>
        <v>264.108</v>
      </c>
      <c r="T265" s="22">
        <f>VLOOKUP($B265,ESTIMATES!$C$18:$BS$290,51,FALSE)</f>
        <v>272.83999999999997</v>
      </c>
      <c r="U265" s="22">
        <f>VLOOKUP($B265,ESTIMATES!$C$18:$BS$290,52,FALSE)</f>
        <v>283.08300000000003</v>
      </c>
      <c r="V265" s="22">
        <f>VLOOKUP($B265,ESTIMATES!$C$18:$BS$290,53,FALSE)</f>
        <v>296.512</v>
      </c>
      <c r="W265" s="22">
        <f>VLOOKUP($B265,ESTIMATES!$C$18:$BS$290,54,FALSE)</f>
        <v>314.11799999999999</v>
      </c>
      <c r="X265" s="22">
        <f>VLOOKUP($B265,ESTIMATES!$C$18:$BS$290,55,FALSE)</f>
        <v>336.65100000000001</v>
      </c>
      <c r="Y265" s="22">
        <f>VLOOKUP($B265,ESTIMATES!$C$18:$BS$290,56,FALSE)</f>
        <v>363.22699999999998</v>
      </c>
      <c r="Z265" s="22">
        <f>VLOOKUP($B265,ESTIMATES!$C$18:$BS$290,57,FALSE)</f>
        <v>391.16699999999997</v>
      </c>
      <c r="AA265" s="22">
        <f>VLOOKUP($B265,ESTIMATES!$C$18:$BS$290,58,FALSE)</f>
        <v>416.79700000000003</v>
      </c>
      <c r="AB265" s="22">
        <f>VLOOKUP($B265,ESTIMATES!$C$18:$BS$290,59,FALSE)</f>
        <v>437.51499999999999</v>
      </c>
      <c r="AC265" s="22">
        <f>VLOOKUP($B265,ESTIMATES!$C$18:$BS$290,60,FALSE)</f>
        <v>452.35</v>
      </c>
      <c r="AD265" s="22">
        <f>VLOOKUP($B265,ESTIMATES!$C$18:$BS$290,61,FALSE)</f>
        <v>462.20699999999999</v>
      </c>
      <c r="AE265" s="22">
        <f>VLOOKUP($B265,ESTIMATES!$C$18:$BS$290,62,FALSE)</f>
        <v>468.63299999999998</v>
      </c>
      <c r="AF265" s="22">
        <f>VLOOKUP($B265,ESTIMATES!$C$18:$BS$290,63,FALSE)</f>
        <v>474.04399999999998</v>
      </c>
      <c r="AG265" s="22">
        <f>VLOOKUP($B265,ESTIMATES!$C$18:$BS$290,64,FALSE)</f>
        <v>480.274</v>
      </c>
      <c r="AH265" s="22">
        <f>VLOOKUP($B265,ESTIMATES!$C$18:$BS$290,65,FALSE)</f>
        <v>487.649</v>
      </c>
      <c r="AI265" s="22">
        <f>VLOOKUP($B265,ESTIMATES!$C$18:$BS$290,66,FALSE)</f>
        <v>495.77199999999999</v>
      </c>
      <c r="AJ265" s="22">
        <f>VLOOKUP($B265,ESTIMATES!$C$18:$BS$290,67,FALSE)</f>
        <v>504.85500000000002</v>
      </c>
      <c r="AK265" s="22">
        <f>VLOOKUP($B265,ESTIMATES!$C$18:$BS$290,68,FALSE)</f>
        <v>514.99099999999999</v>
      </c>
      <c r="AL265" s="22">
        <f>VLOOKUP($B265,ESTIMATES!$C$18:$BS$290,69,FALSE)</f>
        <v>526.21600000000001</v>
      </c>
      <c r="AM265">
        <f>VLOOKUP($B265,'MEDIUM VARIANT'!$C$18:$AE$290,5,FALSE)</f>
        <v>538.755</v>
      </c>
      <c r="AN265">
        <f>VLOOKUP($B265,'MEDIUM VARIANT'!$C$18:$AE$290,6,FALSE)</f>
        <v>552.62800000000004</v>
      </c>
      <c r="AO265">
        <f>VLOOKUP($B265,'MEDIUM VARIANT'!$C$18:$AE$290,7,FALSE)</f>
        <v>567.42100000000005</v>
      </c>
      <c r="AP265">
        <f>VLOOKUP($B265,'MEDIUM VARIANT'!$C$18:$AE$290,8,FALSE)</f>
        <v>582.47799999999995</v>
      </c>
      <c r="AQ265">
        <f>VLOOKUP($B265,'MEDIUM VARIANT'!$C$18:$AE$290,9,FALSE)</f>
        <v>597.33900000000006</v>
      </c>
      <c r="AR265">
        <f>VLOOKUP($B265,'MEDIUM VARIANT'!$C$18:$AE$290,10,FALSE)</f>
        <v>611.84500000000003</v>
      </c>
      <c r="AS265">
        <f>VLOOKUP($B265,'MEDIUM VARIANT'!$C$18:$AE$290,11,FALSE)</f>
        <v>626.08900000000006</v>
      </c>
      <c r="AT265">
        <f>VLOOKUP($B265,'MEDIUM VARIANT'!$C$18:$AE$290,12,FALSE)</f>
        <v>640.12800000000004</v>
      </c>
      <c r="AU265">
        <f>VLOOKUP($B265,'MEDIUM VARIANT'!$C$18:$AE$290,13,FALSE)</f>
        <v>654.08100000000002</v>
      </c>
      <c r="AV265">
        <f>VLOOKUP($B265,'MEDIUM VARIANT'!$C$18:$AE$290,14,FALSE)</f>
        <v>668.02499999999998</v>
      </c>
      <c r="AW265">
        <f>VLOOKUP($B265,'MEDIUM VARIANT'!$C$18:$AE$290,15,FALSE)</f>
        <v>681.96299999999997</v>
      </c>
      <c r="AX265">
        <f>VLOOKUP($B265,'MEDIUM VARIANT'!$C$18:$AE$290,16,FALSE)</f>
        <v>695.8</v>
      </c>
      <c r="AY265">
        <f>VLOOKUP($B265,'MEDIUM VARIANT'!$C$18:$AE$290,17,FALSE)</f>
        <v>709.53200000000004</v>
      </c>
      <c r="AZ265">
        <f>VLOOKUP($B265,'MEDIUM VARIANT'!$C$18:$AE$290,18,FALSE)</f>
        <v>723.17100000000005</v>
      </c>
      <c r="BA265">
        <f>VLOOKUP($B265,'MEDIUM VARIANT'!$C$18:$AE$290,19,FALSE)</f>
        <v>736.68299999999999</v>
      </c>
      <c r="BB265">
        <f>VLOOKUP($B265,'MEDIUM VARIANT'!$C$18:$AE$290,20,FALSE)</f>
        <v>750.07899999999995</v>
      </c>
      <c r="BC265">
        <f>VLOOKUP($B265,'MEDIUM VARIANT'!$C$18:$AE$290,21,FALSE)</f>
        <v>763.35500000000002</v>
      </c>
      <c r="BD265">
        <f>VLOOKUP($B265,'MEDIUM VARIANT'!$C$18:$AE$290,22,FALSE)</f>
        <v>776.50900000000001</v>
      </c>
      <c r="BE265">
        <f>VLOOKUP($B265,'MEDIUM VARIANT'!$C$18:$AE$290,23,FALSE)</f>
        <v>789.53499999999997</v>
      </c>
      <c r="BF265">
        <f>VLOOKUP($B265,'MEDIUM VARIANT'!$C$18:$AE$290,24,FALSE)</f>
        <v>802.43399999999997</v>
      </c>
      <c r="BG265">
        <f>VLOOKUP($B265,'MEDIUM VARIANT'!$C$18:$AE$290,25,FALSE)</f>
        <v>815.21100000000001</v>
      </c>
      <c r="BH265">
        <f>VLOOKUP($B265,'MEDIUM VARIANT'!$C$18:$AE$290,26,FALSE)</f>
        <v>827.85</v>
      </c>
      <c r="BI265">
        <f>VLOOKUP($B265,'MEDIUM VARIANT'!$C$18:$AE$290,27,FALSE)</f>
        <v>840.37800000000004</v>
      </c>
      <c r="BJ265">
        <f>VLOOKUP($B265,'MEDIUM VARIANT'!$C$18:$AE$290,28,FALSE)</f>
        <v>852.78</v>
      </c>
      <c r="BK265">
        <f>VLOOKUP($B265,'MEDIUM VARIANT'!$C$18:$AE$290,29,FALSE)</f>
        <v>865.07600000000002</v>
      </c>
      <c r="BL265">
        <f>VLOOKUP($B265,'MEDIUM VARIANT'!$C$18:$AE$290,29,FALSE)</f>
        <v>865.07600000000002</v>
      </c>
      <c r="BM265">
        <f>VLOOKUP($B265,'MEDIUM VARIANT'!$C$18:$AE$290,29,FALSE)</f>
        <v>865.07600000000002</v>
      </c>
      <c r="BN265">
        <f>VLOOKUP($B265,'MEDIUM VARIANT'!$C$18:$AE$290,29,FALSE)</f>
        <v>865.07600000000002</v>
      </c>
      <c r="BO265">
        <f>VLOOKUP($B265,'MEDIUM VARIANT'!$C$18:$AE$290,29,FALSE)</f>
        <v>865.07600000000002</v>
      </c>
      <c r="BP265">
        <f>VLOOKUP($B265,'MEDIUM VARIANT'!$C$18:$AE$290,29,FALSE)</f>
        <v>865.07600000000002</v>
      </c>
      <c r="BQ265">
        <f>VLOOKUP($B265,'MEDIUM VARIANT'!$C$18:$AE$290,29,FALSE)</f>
        <v>865.07600000000002</v>
      </c>
      <c r="BR265">
        <f>VLOOKUP($B265,'MEDIUM VARIANT'!$C$18:$AE$290,29,FALSE)</f>
        <v>865.07600000000002</v>
      </c>
      <c r="BS265">
        <f>VLOOKUP($B265,'MEDIUM VARIANT'!$C$18:$AE$290,29,FALSE)</f>
        <v>865.07600000000002</v>
      </c>
      <c r="BT265">
        <f>VLOOKUP($B265,'MEDIUM VARIANT'!$C$18:$AE$290,29,FALSE)</f>
        <v>865.07600000000002</v>
      </c>
      <c r="BU265">
        <f>VLOOKUP($B265,'MEDIUM VARIANT'!$C$18:$AE$290,29,FALSE)</f>
        <v>865.07600000000002</v>
      </c>
    </row>
    <row r="266" spans="1:73" ht="12" hidden="1" x14ac:dyDescent="0.25">
      <c r="A266" t="str">
        <f>VLOOKUP(B266,Codes_ISO!A$2:C$270,3,FALSE)</f>
        <v>WORL</v>
      </c>
      <c r="B266" s="1" t="s">
        <v>332</v>
      </c>
      <c r="C266" s="22">
        <f>VLOOKUP($B266,ESTIMATES!$C$18:$BS$290,34,FALSE)</f>
        <v>4458411.534</v>
      </c>
      <c r="D266" s="22">
        <f>VLOOKUP($B266,ESTIMATES!$C$18:$BS$290,35,FALSE)</f>
        <v>4537845.7769999998</v>
      </c>
      <c r="E266" s="22">
        <f>VLOOKUP($B266,ESTIMATES!$C$18:$BS$290,36,FALSE)</f>
        <v>4618776.1679999996</v>
      </c>
      <c r="F266" s="22">
        <f>VLOOKUP($B266,ESTIMATES!$C$18:$BS$290,37,FALSE)</f>
        <v>4701530.8430000003</v>
      </c>
      <c r="G266" s="22">
        <f>VLOOKUP($B266,ESTIMATES!$C$18:$BS$290,38,FALSE)</f>
        <v>4786483.8619999997</v>
      </c>
      <c r="H266" s="22">
        <f>VLOOKUP($B266,ESTIMATES!$C$18:$BS$290,39,FALSE)</f>
        <v>4873781.7960000001</v>
      </c>
      <c r="I266" s="22">
        <f>VLOOKUP($B266,ESTIMATES!$C$18:$BS$290,40,FALSE)</f>
        <v>4963633.2280000001</v>
      </c>
      <c r="J266" s="22">
        <f>VLOOKUP($B266,ESTIMATES!$C$18:$BS$290,41,FALSE)</f>
        <v>5055636.1320000002</v>
      </c>
      <c r="K266" s="22">
        <f>VLOOKUP($B266,ESTIMATES!$C$18:$BS$290,42,FALSE)</f>
        <v>5148556.9560000002</v>
      </c>
      <c r="L266" s="22">
        <f>VLOOKUP($B266,ESTIMATES!$C$18:$BS$290,43,FALSE)</f>
        <v>5240735.1169999996</v>
      </c>
      <c r="M266" s="22">
        <f>VLOOKUP($B266,ESTIMATES!$C$18:$BS$290,44,FALSE)</f>
        <v>5330943.46</v>
      </c>
      <c r="N266" s="22">
        <f>VLOOKUP($B266,ESTIMATES!$C$18:$BS$290,45,FALSE)</f>
        <v>5418758.8030000003</v>
      </c>
      <c r="O266" s="22">
        <f>VLOOKUP($B266,ESTIMATES!$C$18:$BS$290,46,FALSE)</f>
        <v>5504401.1490000002</v>
      </c>
      <c r="P266" s="22">
        <f>VLOOKUP($B266,ESTIMATES!$C$18:$BS$290,47,FALSE)</f>
        <v>5588094.8370000003</v>
      </c>
      <c r="Q266" s="22">
        <f>VLOOKUP($B266,ESTIMATES!$C$18:$BS$290,48,FALSE)</f>
        <v>5670319.7029999997</v>
      </c>
      <c r="R266" s="22">
        <f>VLOOKUP($B266,ESTIMATES!$C$18:$BS$290,49,FALSE)</f>
        <v>5751474.4160000002</v>
      </c>
      <c r="S266" s="22">
        <f>VLOOKUP($B266,ESTIMATES!$C$18:$BS$290,50,FALSE)</f>
        <v>5831565.0199999996</v>
      </c>
      <c r="T266" s="22">
        <f>VLOOKUP($B266,ESTIMATES!$C$18:$BS$290,51,FALSE)</f>
        <v>5910566.2949999999</v>
      </c>
      <c r="U266" s="22">
        <f>VLOOKUP($B266,ESTIMATES!$C$18:$BS$290,52,FALSE)</f>
        <v>5988846.1030000001</v>
      </c>
      <c r="V266" s="22">
        <f>VLOOKUP($B266,ESTIMATES!$C$18:$BS$290,53,FALSE)</f>
        <v>6066867.3909999998</v>
      </c>
      <c r="W266" s="22">
        <f>VLOOKUP($B266,ESTIMATES!$C$18:$BS$290,54,FALSE)</f>
        <v>6145006.9890000001</v>
      </c>
      <c r="X266" s="22">
        <f>VLOOKUP($B266,ESTIMATES!$C$18:$BS$290,55,FALSE)</f>
        <v>6223412.1579999998</v>
      </c>
      <c r="Y266" s="22">
        <f>VLOOKUP($B266,ESTIMATES!$C$18:$BS$290,56,FALSE)</f>
        <v>6302149.6390000004</v>
      </c>
      <c r="Z266" s="22">
        <f>VLOOKUP($B266,ESTIMATES!$C$18:$BS$290,57,FALSE)</f>
        <v>6381408.9869999997</v>
      </c>
      <c r="AA266" s="22">
        <f>VLOOKUP($B266,ESTIMATES!$C$18:$BS$290,58,FALSE)</f>
        <v>6461370.8650000002</v>
      </c>
      <c r="AB266" s="22">
        <f>VLOOKUP($B266,ESTIMATES!$C$18:$BS$290,59,FALSE)</f>
        <v>6542159.3830000004</v>
      </c>
      <c r="AC266" s="22">
        <f>VLOOKUP($B266,ESTIMATES!$C$18:$BS$290,60,FALSE)</f>
        <v>6623847.9129999997</v>
      </c>
      <c r="AD266" s="22">
        <f>VLOOKUP($B266,ESTIMATES!$C$18:$BS$290,61,FALSE)</f>
        <v>6706418.5930000003</v>
      </c>
      <c r="AE266" s="22">
        <f>VLOOKUP($B266,ESTIMATES!$C$18:$BS$290,62,FALSE)</f>
        <v>6789771.2530000098</v>
      </c>
      <c r="AF266" s="22">
        <f>VLOOKUP($B266,ESTIMATES!$C$18:$BS$290,63,FALSE)</f>
        <v>6873741.0539999995</v>
      </c>
      <c r="AG266" s="22">
        <f>VLOOKUP($B266,ESTIMATES!$C$18:$BS$290,64,FALSE)</f>
        <v>6958169.159</v>
      </c>
      <c r="AH266" s="22">
        <f>VLOOKUP($B266,ESTIMATES!$C$18:$BS$290,65,FALSE)</f>
        <v>7043008.5860000001</v>
      </c>
      <c r="AI266" s="22">
        <f>VLOOKUP($B266,ESTIMATES!$C$18:$BS$290,66,FALSE)</f>
        <v>7128176.9349999996</v>
      </c>
      <c r="AJ266" s="22">
        <f>VLOOKUP($B266,ESTIMATES!$C$18:$BS$290,67,FALSE)</f>
        <v>7213426.4519999996</v>
      </c>
      <c r="AK266" s="22">
        <f>VLOOKUP($B266,ESTIMATES!$C$18:$BS$290,68,FALSE)</f>
        <v>7298453.0329999998</v>
      </c>
      <c r="AL266" s="22">
        <f>VLOOKUP($B266,ESTIMATES!$C$18:$BS$290,69,FALSE)</f>
        <v>7383008.8200000003</v>
      </c>
      <c r="AM266">
        <f>VLOOKUP($B266,'MEDIUM VARIANT'!$C$18:$AE$290,5,FALSE)</f>
        <v>7466964.2800000003</v>
      </c>
      <c r="AN266">
        <f>VLOOKUP($B266,'MEDIUM VARIANT'!$C$18:$AE$290,6,FALSE)</f>
        <v>7550262.1009999998</v>
      </c>
      <c r="AO266">
        <f>VLOOKUP($B266,'MEDIUM VARIANT'!$C$18:$AE$290,7,FALSE)</f>
        <v>7632819.3250000002</v>
      </c>
      <c r="AP266">
        <f>VLOOKUP($B266,'MEDIUM VARIANT'!$C$18:$AE$290,8,FALSE)</f>
        <v>7714576.9230000004</v>
      </c>
      <c r="AQ266">
        <f>VLOOKUP($B266,'MEDIUM VARIANT'!$C$18:$AE$290,9,FALSE)</f>
        <v>7795482.3090000004</v>
      </c>
      <c r="AR266">
        <f>VLOOKUP($B266,'MEDIUM VARIANT'!$C$18:$AE$290,10,FALSE)</f>
        <v>7875464.6339999996</v>
      </c>
      <c r="AS266">
        <f>VLOOKUP($B266,'MEDIUM VARIANT'!$C$18:$AE$290,11,FALSE)</f>
        <v>7954468.9819999998</v>
      </c>
      <c r="AT266">
        <f>VLOOKUP($B266,'MEDIUM VARIANT'!$C$18:$AE$290,12,FALSE)</f>
        <v>8032487.4749999996</v>
      </c>
      <c r="AU266">
        <f>VLOOKUP($B266,'MEDIUM VARIANT'!$C$18:$AE$290,13,FALSE)</f>
        <v>8109532.8229999999</v>
      </c>
      <c r="AV266">
        <f>VLOOKUP($B266,'MEDIUM VARIANT'!$C$18:$AE$290,14,FALSE)</f>
        <v>8185613.7570000002</v>
      </c>
      <c r="AW266">
        <f>VLOOKUP($B266,'MEDIUM VARIANT'!$C$18:$AE$290,15,FALSE)</f>
        <v>8260710.1239999998</v>
      </c>
      <c r="AX266">
        <f>VLOOKUP($B266,'MEDIUM VARIANT'!$C$18:$AE$290,16,FALSE)</f>
        <v>8334801.6430000002</v>
      </c>
      <c r="AY266">
        <f>VLOOKUP($B266,'MEDIUM VARIANT'!$C$18:$AE$290,17,FALSE)</f>
        <v>8407900.352</v>
      </c>
      <c r="AZ266">
        <f>VLOOKUP($B266,'MEDIUM VARIANT'!$C$18:$AE$290,18,FALSE)</f>
        <v>8480027.3560000006</v>
      </c>
      <c r="BA266">
        <f>VLOOKUP($B266,'MEDIUM VARIANT'!$C$18:$AE$290,19,FALSE)</f>
        <v>8551198.6439999994</v>
      </c>
      <c r="BB266">
        <f>VLOOKUP($B266,'MEDIUM VARIANT'!$C$18:$AE$290,20,FALSE)</f>
        <v>8621415.7750000004</v>
      </c>
      <c r="BC266">
        <f>VLOOKUP($B266,'MEDIUM VARIANT'!$C$18:$AE$290,21,FALSE)</f>
        <v>8690673.5059999991</v>
      </c>
      <c r="BD266">
        <f>VLOOKUP($B266,'MEDIUM VARIANT'!$C$18:$AE$290,22,FALSE)</f>
        <v>8758973.1140000001</v>
      </c>
      <c r="BE266">
        <f>VLOOKUP($B266,'MEDIUM VARIANT'!$C$18:$AE$290,23,FALSE)</f>
        <v>8826315.6160000004</v>
      </c>
      <c r="BF266">
        <f>VLOOKUP($B266,'MEDIUM VARIANT'!$C$18:$AE$290,24,FALSE)</f>
        <v>8892701.9399999995</v>
      </c>
      <c r="BG266">
        <f>VLOOKUP($B266,'MEDIUM VARIANT'!$C$18:$AE$290,25,FALSE)</f>
        <v>8958126.6909999996</v>
      </c>
      <c r="BH266">
        <f>VLOOKUP($B266,'MEDIUM VARIANT'!$C$18:$AE$290,26,FALSE)</f>
        <v>9022590.0749999993</v>
      </c>
      <c r="BI266">
        <f>VLOOKUP($B266,'MEDIUM VARIANT'!$C$18:$AE$290,27,FALSE)</f>
        <v>9086103.7970000003</v>
      </c>
      <c r="BJ266">
        <f>VLOOKUP($B266,'MEDIUM VARIANT'!$C$18:$AE$290,28,FALSE)</f>
        <v>9148683.6490000002</v>
      </c>
      <c r="BK266">
        <f>VLOOKUP($B266,'MEDIUM VARIANT'!$C$18:$AE$290,29,FALSE)</f>
        <v>9210337.0040000007</v>
      </c>
      <c r="BL266">
        <f>VLOOKUP($B266,'MEDIUM VARIANT'!$C$18:$AE$290,29,FALSE)</f>
        <v>9210337.0040000007</v>
      </c>
      <c r="BM266">
        <f>VLOOKUP($B266,'MEDIUM VARIANT'!$C$18:$AE$290,29,FALSE)</f>
        <v>9210337.0040000007</v>
      </c>
      <c r="BN266">
        <f>VLOOKUP($B266,'MEDIUM VARIANT'!$C$18:$AE$290,29,FALSE)</f>
        <v>9210337.0040000007</v>
      </c>
      <c r="BO266">
        <f>VLOOKUP($B266,'MEDIUM VARIANT'!$C$18:$AE$290,29,FALSE)</f>
        <v>9210337.0040000007</v>
      </c>
      <c r="BP266">
        <f>VLOOKUP($B266,'MEDIUM VARIANT'!$C$18:$AE$290,29,FALSE)</f>
        <v>9210337.0040000007</v>
      </c>
      <c r="BQ266">
        <f>VLOOKUP($B266,'MEDIUM VARIANT'!$C$18:$AE$290,29,FALSE)</f>
        <v>9210337.0040000007</v>
      </c>
      <c r="BR266">
        <f>VLOOKUP($B266,'MEDIUM VARIANT'!$C$18:$AE$290,29,FALSE)</f>
        <v>9210337.0040000007</v>
      </c>
      <c r="BS266">
        <f>VLOOKUP($B266,'MEDIUM VARIANT'!$C$18:$AE$290,29,FALSE)</f>
        <v>9210337.0040000007</v>
      </c>
      <c r="BT266">
        <f>VLOOKUP($B266,'MEDIUM VARIANT'!$C$18:$AE$290,29,FALSE)</f>
        <v>9210337.0040000007</v>
      </c>
      <c r="BU266">
        <f>VLOOKUP($B266,'MEDIUM VARIANT'!$C$18:$AE$290,29,FALSE)</f>
        <v>9210337.0040000007</v>
      </c>
    </row>
    <row r="267" spans="1:73" ht="11.4" x14ac:dyDescent="0.2">
      <c r="A267" t="str">
        <f>VLOOKUP(B267,Codes_ISO!A$2:C$270,3,FALSE)</f>
        <v>YE</v>
      </c>
      <c r="B267" s="3" t="s">
        <v>196</v>
      </c>
      <c r="C267" s="22">
        <f>VLOOKUP($B267,ESTIMATES!$C$18:$BS$290,34,FALSE)</f>
        <v>8120.4970000000003</v>
      </c>
      <c r="D267" s="22">
        <f>VLOOKUP($B267,ESTIMATES!$C$18:$BS$290,35,FALSE)</f>
        <v>8434.0169999999998</v>
      </c>
      <c r="E267" s="22">
        <f>VLOOKUP($B267,ESTIMATES!$C$18:$BS$290,36,FALSE)</f>
        <v>8764.6209999999992</v>
      </c>
      <c r="F267" s="22">
        <f>VLOOKUP($B267,ESTIMATES!$C$18:$BS$290,37,FALSE)</f>
        <v>9111.0969999999998</v>
      </c>
      <c r="G267" s="22">
        <f>VLOOKUP($B267,ESTIMATES!$C$18:$BS$290,38,FALSE)</f>
        <v>9472.17</v>
      </c>
      <c r="H267" s="22">
        <f>VLOOKUP($B267,ESTIMATES!$C$18:$BS$290,39,FALSE)</f>
        <v>9847.8989999999994</v>
      </c>
      <c r="I267" s="22">
        <f>VLOOKUP($B267,ESTIMATES!$C$18:$BS$290,40,FALSE)</f>
        <v>10232.733</v>
      </c>
      <c r="J267" s="22">
        <f>VLOOKUP($B267,ESTIMATES!$C$18:$BS$290,41,FALSE)</f>
        <v>10628.584999999999</v>
      </c>
      <c r="K267" s="22">
        <f>VLOOKUP($B267,ESTIMATES!$C$18:$BS$290,42,FALSE)</f>
        <v>11051.504000000001</v>
      </c>
      <c r="L267" s="22">
        <f>VLOOKUP($B267,ESTIMATES!$C$18:$BS$290,43,FALSE)</f>
        <v>11523.267</v>
      </c>
      <c r="M267" s="22">
        <f>VLOOKUP($B267,ESTIMATES!$C$18:$BS$290,44,FALSE)</f>
        <v>12057.039000000001</v>
      </c>
      <c r="N267" s="22">
        <f>VLOOKUP($B267,ESTIMATES!$C$18:$BS$290,45,FALSE)</f>
        <v>12661.614</v>
      </c>
      <c r="O267" s="22">
        <f>VLOOKUP($B267,ESTIMATES!$C$18:$BS$290,46,FALSE)</f>
        <v>13325.583000000001</v>
      </c>
      <c r="P267" s="22">
        <f>VLOOKUP($B267,ESTIMATES!$C$18:$BS$290,47,FALSE)</f>
        <v>14017.239</v>
      </c>
      <c r="Q267" s="22">
        <f>VLOOKUP($B267,ESTIMATES!$C$18:$BS$290,48,FALSE)</f>
        <v>14692.686</v>
      </c>
      <c r="R267" s="22">
        <f>VLOOKUP($B267,ESTIMATES!$C$18:$BS$290,49,FALSE)</f>
        <v>15320.653</v>
      </c>
      <c r="S267" s="22">
        <f>VLOOKUP($B267,ESTIMATES!$C$18:$BS$290,50,FALSE)</f>
        <v>15889.449000000001</v>
      </c>
      <c r="T267" s="22">
        <f>VLOOKUP($B267,ESTIMATES!$C$18:$BS$290,51,FALSE)</f>
        <v>16408.954000000002</v>
      </c>
      <c r="U267" s="22">
        <f>VLOOKUP($B267,ESTIMATES!$C$18:$BS$290,52,FALSE)</f>
        <v>16896.21</v>
      </c>
      <c r="V267" s="22">
        <f>VLOOKUP($B267,ESTIMATES!$C$18:$BS$290,53,FALSE)</f>
        <v>17378.098000000002</v>
      </c>
      <c r="W267" s="22">
        <f>VLOOKUP($B267,ESTIMATES!$C$18:$BS$290,54,FALSE)</f>
        <v>17874.724999999999</v>
      </c>
      <c r="X267" s="22">
        <f>VLOOKUP($B267,ESTIMATES!$C$18:$BS$290,55,FALSE)</f>
        <v>18390.134999999998</v>
      </c>
      <c r="Y267" s="22">
        <f>VLOOKUP($B267,ESTIMATES!$C$18:$BS$290,56,FALSE)</f>
        <v>18919.179</v>
      </c>
      <c r="Z267" s="22">
        <f>VLOOKUP($B267,ESTIMATES!$C$18:$BS$290,57,FALSE)</f>
        <v>19462.085999999999</v>
      </c>
      <c r="AA267" s="22">
        <f>VLOOKUP($B267,ESTIMATES!$C$18:$BS$290,58,FALSE)</f>
        <v>20017.067999999999</v>
      </c>
      <c r="AB267" s="22">
        <f>VLOOKUP($B267,ESTIMATES!$C$18:$BS$290,59,FALSE)</f>
        <v>20582.927</v>
      </c>
      <c r="AC267" s="22">
        <f>VLOOKUP($B267,ESTIMATES!$C$18:$BS$290,60,FALSE)</f>
        <v>21160.534</v>
      </c>
      <c r="AD267" s="22">
        <f>VLOOKUP($B267,ESTIMATES!$C$18:$BS$290,61,FALSE)</f>
        <v>21751.605</v>
      </c>
      <c r="AE267" s="22">
        <f>VLOOKUP($B267,ESTIMATES!$C$18:$BS$290,62,FALSE)</f>
        <v>22356.391</v>
      </c>
      <c r="AF267" s="22">
        <f>VLOOKUP($B267,ESTIMATES!$C$18:$BS$290,63,FALSE)</f>
        <v>22974.929</v>
      </c>
      <c r="AG267" s="22">
        <f>VLOOKUP($B267,ESTIMATES!$C$18:$BS$290,64,FALSE)</f>
        <v>23606.778999999999</v>
      </c>
      <c r="AH267" s="22">
        <f>VLOOKUP($B267,ESTIMATES!$C$18:$BS$290,65,FALSE)</f>
        <v>24252.205999999998</v>
      </c>
      <c r="AI267" s="22">
        <f>VLOOKUP($B267,ESTIMATES!$C$18:$BS$290,66,FALSE)</f>
        <v>24909.969000000001</v>
      </c>
      <c r="AJ267" s="22">
        <f>VLOOKUP($B267,ESTIMATES!$C$18:$BS$290,67,FALSE)</f>
        <v>25576.322</v>
      </c>
      <c r="AK267" s="22">
        <f>VLOOKUP($B267,ESTIMATES!$C$18:$BS$290,68,FALSE)</f>
        <v>26246.327000000001</v>
      </c>
      <c r="AL267" s="22">
        <f>VLOOKUP($B267,ESTIMATES!$C$18:$BS$290,69,FALSE)</f>
        <v>26916.206999999999</v>
      </c>
      <c r="AM267">
        <f>VLOOKUP($B267,'MEDIUM VARIANT'!$C$18:$AE$290,5,FALSE)</f>
        <v>27584.213</v>
      </c>
      <c r="AN267">
        <f>VLOOKUP($B267,'MEDIUM VARIANT'!$C$18:$AE$290,6,FALSE)</f>
        <v>28250.42</v>
      </c>
      <c r="AO267">
        <f>VLOOKUP($B267,'MEDIUM VARIANT'!$C$18:$AE$290,7,FALSE)</f>
        <v>28915.284</v>
      </c>
      <c r="AP267">
        <f>VLOOKUP($B267,'MEDIUM VARIANT'!$C$18:$AE$290,8,FALSE)</f>
        <v>29579.986000000001</v>
      </c>
      <c r="AQ267">
        <f>VLOOKUP($B267,'MEDIUM VARIANT'!$C$18:$AE$290,9,FALSE)</f>
        <v>30245.305</v>
      </c>
      <c r="AR267">
        <f>VLOOKUP($B267,'MEDIUM VARIANT'!$C$18:$AE$290,10,FALSE)</f>
        <v>30910.814999999999</v>
      </c>
      <c r="AS267">
        <f>VLOOKUP($B267,'MEDIUM VARIANT'!$C$18:$AE$290,11,FALSE)</f>
        <v>31575.532999999999</v>
      </c>
      <c r="AT267">
        <f>VLOOKUP($B267,'MEDIUM VARIANT'!$C$18:$AE$290,12,FALSE)</f>
        <v>32239.043000000001</v>
      </c>
      <c r="AU267">
        <f>VLOOKUP($B267,'MEDIUM VARIANT'!$C$18:$AE$290,13,FALSE)</f>
        <v>32900.885999999999</v>
      </c>
      <c r="AV267">
        <f>VLOOKUP($B267,'MEDIUM VARIANT'!$C$18:$AE$290,14,FALSE)</f>
        <v>33560.644</v>
      </c>
      <c r="AW267">
        <f>VLOOKUP($B267,'MEDIUM VARIANT'!$C$18:$AE$290,15,FALSE)</f>
        <v>34218.019</v>
      </c>
      <c r="AX267">
        <f>VLOOKUP($B267,'MEDIUM VARIANT'!$C$18:$AE$290,16,FALSE)</f>
        <v>34872.701999999997</v>
      </c>
      <c r="AY267">
        <f>VLOOKUP($B267,'MEDIUM VARIANT'!$C$18:$AE$290,17,FALSE)</f>
        <v>35524.173000000003</v>
      </c>
      <c r="AZ267">
        <f>VLOOKUP($B267,'MEDIUM VARIANT'!$C$18:$AE$290,18,FALSE)</f>
        <v>36171.853000000003</v>
      </c>
      <c r="BA267">
        <f>VLOOKUP($B267,'MEDIUM VARIANT'!$C$18:$AE$290,19,FALSE)</f>
        <v>36815.286</v>
      </c>
      <c r="BB267">
        <f>VLOOKUP($B267,'MEDIUM VARIANT'!$C$18:$AE$290,20,FALSE)</f>
        <v>37453.909</v>
      </c>
      <c r="BC267">
        <f>VLOOKUP($B267,'MEDIUM VARIANT'!$C$18:$AE$290,21,FALSE)</f>
        <v>38087.508000000002</v>
      </c>
      <c r="BD267">
        <f>VLOOKUP($B267,'MEDIUM VARIANT'!$C$18:$AE$290,22,FALSE)</f>
        <v>38716.410000000003</v>
      </c>
      <c r="BE267">
        <f>VLOOKUP($B267,'MEDIUM VARIANT'!$C$18:$AE$290,23,FALSE)</f>
        <v>39341.197</v>
      </c>
      <c r="BF267">
        <f>VLOOKUP($B267,'MEDIUM VARIANT'!$C$18:$AE$290,24,FALSE)</f>
        <v>39962.095999999998</v>
      </c>
      <c r="BG267">
        <f>VLOOKUP($B267,'MEDIUM VARIANT'!$C$18:$AE$290,25,FALSE)</f>
        <v>40578.955999999998</v>
      </c>
      <c r="BH267">
        <f>VLOOKUP($B267,'MEDIUM VARIANT'!$C$18:$AE$290,26,FALSE)</f>
        <v>41191.012000000002</v>
      </c>
      <c r="BI267">
        <f>VLOOKUP($B267,'MEDIUM VARIANT'!$C$18:$AE$290,27,FALSE)</f>
        <v>41797.180999999997</v>
      </c>
      <c r="BJ267">
        <f>VLOOKUP($B267,'MEDIUM VARIANT'!$C$18:$AE$290,28,FALSE)</f>
        <v>42396.010999999999</v>
      </c>
      <c r="BK267">
        <f>VLOOKUP($B267,'MEDIUM VARIANT'!$C$18:$AE$290,29,FALSE)</f>
        <v>42986.334000000003</v>
      </c>
      <c r="BL267">
        <f>VLOOKUP($B267,'MEDIUM VARIANT'!$C$18:$AE$290,29,FALSE)</f>
        <v>42986.334000000003</v>
      </c>
      <c r="BM267">
        <f>VLOOKUP($B267,'MEDIUM VARIANT'!$C$18:$AE$290,29,FALSE)</f>
        <v>42986.334000000003</v>
      </c>
      <c r="BN267">
        <f>VLOOKUP($B267,'MEDIUM VARIANT'!$C$18:$AE$290,29,FALSE)</f>
        <v>42986.334000000003</v>
      </c>
      <c r="BO267">
        <f>VLOOKUP($B267,'MEDIUM VARIANT'!$C$18:$AE$290,29,FALSE)</f>
        <v>42986.334000000003</v>
      </c>
      <c r="BP267">
        <f>VLOOKUP($B267,'MEDIUM VARIANT'!$C$18:$AE$290,29,FALSE)</f>
        <v>42986.334000000003</v>
      </c>
      <c r="BQ267">
        <f>VLOOKUP($B267,'MEDIUM VARIANT'!$C$18:$AE$290,29,FALSE)</f>
        <v>42986.334000000003</v>
      </c>
      <c r="BR267">
        <f>VLOOKUP($B267,'MEDIUM VARIANT'!$C$18:$AE$290,29,FALSE)</f>
        <v>42986.334000000003</v>
      </c>
      <c r="BS267">
        <f>VLOOKUP($B267,'MEDIUM VARIANT'!$C$18:$AE$290,29,FALSE)</f>
        <v>42986.334000000003</v>
      </c>
      <c r="BT267">
        <f>VLOOKUP($B267,'MEDIUM VARIANT'!$C$18:$AE$290,29,FALSE)</f>
        <v>42986.334000000003</v>
      </c>
      <c r="BU267">
        <f>VLOOKUP($B267,'MEDIUM VARIANT'!$C$18:$AE$290,29,FALSE)</f>
        <v>42986.334000000003</v>
      </c>
    </row>
    <row r="268" spans="1:73" ht="11.4" x14ac:dyDescent="0.2">
      <c r="A268" t="str">
        <f>VLOOKUP(B268,Codes_ISO!A$2:C$270,3,FALSE)</f>
        <v>ZM</v>
      </c>
      <c r="B268" s="3" t="s">
        <v>96</v>
      </c>
      <c r="C268" s="22">
        <f>VLOOKUP($B268,ESTIMATES!$C$18:$BS$290,34,FALSE)</f>
        <v>5889.23</v>
      </c>
      <c r="D268" s="22">
        <f>VLOOKUP($B268,ESTIMATES!$C$18:$BS$290,35,FALSE)</f>
        <v>6094.2060000000001</v>
      </c>
      <c r="E268" s="22">
        <f>VLOOKUP($B268,ESTIMATES!$C$18:$BS$290,36,FALSE)</f>
        <v>6305.7089999999998</v>
      </c>
      <c r="F268" s="22">
        <f>VLOOKUP($B268,ESTIMATES!$C$18:$BS$290,37,FALSE)</f>
        <v>6521.5420000000004</v>
      </c>
      <c r="G268" s="22">
        <f>VLOOKUP($B268,ESTIMATES!$C$18:$BS$290,38,FALSE)</f>
        <v>6738.7650000000003</v>
      </c>
      <c r="H268" s="22">
        <f>VLOOKUP($B268,ESTIMATES!$C$18:$BS$290,39,FALSE)</f>
        <v>6955.2120000000004</v>
      </c>
      <c r="I268" s="22">
        <f>VLOOKUP($B268,ESTIMATES!$C$18:$BS$290,40,FALSE)</f>
        <v>7170.6559999999999</v>
      </c>
      <c r="J268" s="22">
        <f>VLOOKUP($B268,ESTIMATES!$C$18:$BS$290,41,FALSE)</f>
        <v>7385.6859999999997</v>
      </c>
      <c r="K268" s="22">
        <f>VLOOKUP($B268,ESTIMATES!$C$18:$BS$290,42,FALSE)</f>
        <v>7600.0720000000001</v>
      </c>
      <c r="L268" s="22">
        <f>VLOOKUP($B268,ESTIMATES!$C$18:$BS$290,43,FALSE)</f>
        <v>7813.808</v>
      </c>
      <c r="M268" s="22">
        <f>VLOOKUP($B268,ESTIMATES!$C$18:$BS$290,44,FALSE)</f>
        <v>8027.2529999999997</v>
      </c>
      <c r="N268" s="22">
        <f>VLOOKUP($B268,ESTIMATES!$C$18:$BS$290,45,FALSE)</f>
        <v>8239.732</v>
      </c>
      <c r="O268" s="22">
        <f>VLOOKUP($B268,ESTIMATES!$C$18:$BS$290,46,FALSE)</f>
        <v>8452.2749999999996</v>
      </c>
      <c r="P268" s="22">
        <f>VLOOKUP($B268,ESTIMATES!$C$18:$BS$290,47,FALSE)</f>
        <v>8669.1679999999997</v>
      </c>
      <c r="Q268" s="22">
        <f>VLOOKUP($B268,ESTIMATES!$C$18:$BS$290,48,FALSE)</f>
        <v>8896.1090000000004</v>
      </c>
      <c r="R268" s="22">
        <f>VLOOKUP($B268,ESTIMATES!$C$18:$BS$290,49,FALSE)</f>
        <v>9137.0769999999993</v>
      </c>
      <c r="S268" s="22">
        <f>VLOOKUP($B268,ESTIMATES!$C$18:$BS$290,50,FALSE)</f>
        <v>9394.3040000000001</v>
      </c>
      <c r="T268" s="22">
        <f>VLOOKUP($B268,ESTIMATES!$C$18:$BS$290,51,FALSE)</f>
        <v>9666.5779999999995</v>
      </c>
      <c r="U268" s="22">
        <f>VLOOKUP($B268,ESTIMATES!$C$18:$BS$290,52,FALSE)</f>
        <v>9950.2240000000002</v>
      </c>
      <c r="V268" s="22">
        <f>VLOOKUP($B268,ESTIMATES!$C$18:$BS$290,53,FALSE)</f>
        <v>10239.714</v>
      </c>
      <c r="W268" s="22">
        <f>VLOOKUP($B268,ESTIMATES!$C$18:$BS$290,54,FALSE)</f>
        <v>10531.221</v>
      </c>
      <c r="X268" s="22">
        <f>VLOOKUP($B268,ESTIMATES!$C$18:$BS$290,55,FALSE)</f>
        <v>10824.125</v>
      </c>
      <c r="Y268" s="22">
        <f>VLOOKUP($B268,ESTIMATES!$C$18:$BS$290,56,FALSE)</f>
        <v>11120.409</v>
      </c>
      <c r="Z268" s="22">
        <f>VLOOKUP($B268,ESTIMATES!$C$18:$BS$290,57,FALSE)</f>
        <v>11421.984</v>
      </c>
      <c r="AA268" s="22">
        <f>VLOOKUP($B268,ESTIMATES!$C$18:$BS$290,58,FALSE)</f>
        <v>11731.745999999999</v>
      </c>
      <c r="AB268" s="22">
        <f>VLOOKUP($B268,ESTIMATES!$C$18:$BS$290,59,FALSE)</f>
        <v>12052.156000000001</v>
      </c>
      <c r="AC268" s="22">
        <f>VLOOKUP($B268,ESTIMATES!$C$18:$BS$290,60,FALSE)</f>
        <v>12383.446</v>
      </c>
      <c r="AD268" s="22">
        <f>VLOOKUP($B268,ESTIMATES!$C$18:$BS$290,61,FALSE)</f>
        <v>12725.974</v>
      </c>
      <c r="AE268" s="22">
        <f>VLOOKUP($B268,ESTIMATES!$C$18:$BS$290,62,FALSE)</f>
        <v>13082.517</v>
      </c>
      <c r="AF268" s="22">
        <f>VLOOKUP($B268,ESTIMATES!$C$18:$BS$290,63,FALSE)</f>
        <v>13456.416999999999</v>
      </c>
      <c r="AG268" s="22">
        <f>VLOOKUP($B268,ESTIMATES!$C$18:$BS$290,64,FALSE)</f>
        <v>13850.032999999999</v>
      </c>
      <c r="AH268" s="22">
        <f>VLOOKUP($B268,ESTIMATES!$C$18:$BS$290,65,FALSE)</f>
        <v>14264.755999999999</v>
      </c>
      <c r="AI268" s="22">
        <f>VLOOKUP($B268,ESTIMATES!$C$18:$BS$290,66,FALSE)</f>
        <v>14699.937</v>
      </c>
      <c r="AJ268" s="22">
        <f>VLOOKUP($B268,ESTIMATES!$C$18:$BS$290,67,FALSE)</f>
        <v>15153.21</v>
      </c>
      <c r="AK268" s="22">
        <f>VLOOKUP($B268,ESTIMATES!$C$18:$BS$290,68,FALSE)</f>
        <v>15620.974</v>
      </c>
      <c r="AL268" s="22">
        <f>VLOOKUP($B268,ESTIMATES!$C$18:$BS$290,69,FALSE)</f>
        <v>16100.587</v>
      </c>
      <c r="AM268">
        <f>VLOOKUP($B268,'MEDIUM VARIANT'!$C$18:$AE$290,5,FALSE)</f>
        <v>16591.39</v>
      </c>
      <c r="AN268">
        <f>VLOOKUP($B268,'MEDIUM VARIANT'!$C$18:$AE$290,6,FALSE)</f>
        <v>17094.13</v>
      </c>
      <c r="AO268">
        <f>VLOOKUP($B268,'MEDIUM VARIANT'!$C$18:$AE$290,7,FALSE)</f>
        <v>17609.178</v>
      </c>
      <c r="AP268">
        <f>VLOOKUP($B268,'MEDIUM VARIANT'!$C$18:$AE$290,8,FALSE)</f>
        <v>18137.368999999999</v>
      </c>
      <c r="AQ268">
        <f>VLOOKUP($B268,'MEDIUM VARIANT'!$C$18:$AE$290,9,FALSE)</f>
        <v>18679.273000000001</v>
      </c>
      <c r="AR268">
        <f>VLOOKUP($B268,'MEDIUM VARIANT'!$C$18:$AE$290,10,FALSE)</f>
        <v>19234.791000000001</v>
      </c>
      <c r="AS268">
        <f>VLOOKUP($B268,'MEDIUM VARIANT'!$C$18:$AE$290,11,FALSE)</f>
        <v>19803.618999999999</v>
      </c>
      <c r="AT268">
        <f>VLOOKUP($B268,'MEDIUM VARIANT'!$C$18:$AE$290,12,FALSE)</f>
        <v>20386.125</v>
      </c>
      <c r="AU268">
        <f>VLOOKUP($B268,'MEDIUM VARIANT'!$C$18:$AE$290,13,FALSE)</f>
        <v>20982.763999999999</v>
      </c>
      <c r="AV268">
        <f>VLOOKUP($B268,'MEDIUM VARIANT'!$C$18:$AE$290,14,FALSE)</f>
        <v>21593.825000000001</v>
      </c>
      <c r="AW268">
        <f>VLOOKUP($B268,'MEDIUM VARIANT'!$C$18:$AE$290,15,FALSE)</f>
        <v>22219.439999999999</v>
      </c>
      <c r="AX268">
        <f>VLOOKUP($B268,'MEDIUM VARIANT'!$C$18:$AE$290,16,FALSE)</f>
        <v>22859.363000000001</v>
      </c>
      <c r="AY268">
        <f>VLOOKUP($B268,'MEDIUM VARIANT'!$C$18:$AE$290,17,FALSE)</f>
        <v>23513.109</v>
      </c>
      <c r="AZ268">
        <f>VLOOKUP($B268,'MEDIUM VARIANT'!$C$18:$AE$290,18,FALSE)</f>
        <v>24179.963</v>
      </c>
      <c r="BA268">
        <f>VLOOKUP($B268,'MEDIUM VARIANT'!$C$18:$AE$290,19,FALSE)</f>
        <v>24859.376</v>
      </c>
      <c r="BB268">
        <f>VLOOKUP($B268,'MEDIUM VARIANT'!$C$18:$AE$290,20,FALSE)</f>
        <v>25551.178</v>
      </c>
      <c r="BC268">
        <f>VLOOKUP($B268,'MEDIUM VARIANT'!$C$18:$AE$290,21,FALSE)</f>
        <v>26255.378000000001</v>
      </c>
      <c r="BD268">
        <f>VLOOKUP($B268,'MEDIUM VARIANT'!$C$18:$AE$290,22,FALSE)</f>
        <v>26971.851999999999</v>
      </c>
      <c r="BE268">
        <f>VLOOKUP($B268,'MEDIUM VARIANT'!$C$18:$AE$290,23,FALSE)</f>
        <v>27700.550999999999</v>
      </c>
      <c r="BF268">
        <f>VLOOKUP($B268,'MEDIUM VARIANT'!$C$18:$AE$290,24,FALSE)</f>
        <v>28441.399000000001</v>
      </c>
      <c r="BG268">
        <f>VLOOKUP($B268,'MEDIUM VARIANT'!$C$18:$AE$290,25,FALSE)</f>
        <v>29194.277999999998</v>
      </c>
      <c r="BH268">
        <f>VLOOKUP($B268,'MEDIUM VARIANT'!$C$18:$AE$290,26,FALSE)</f>
        <v>29959.107</v>
      </c>
      <c r="BI268">
        <f>VLOOKUP($B268,'MEDIUM VARIANT'!$C$18:$AE$290,27,FALSE)</f>
        <v>30736.002</v>
      </c>
      <c r="BJ268">
        <f>VLOOKUP($B268,'MEDIUM VARIANT'!$C$18:$AE$290,28,FALSE)</f>
        <v>31525.137999999999</v>
      </c>
      <c r="BK268">
        <f>VLOOKUP($B268,'MEDIUM VARIANT'!$C$18:$AE$290,29,FALSE)</f>
        <v>32326.616000000002</v>
      </c>
      <c r="BL268">
        <f>VLOOKUP($B268,'MEDIUM VARIANT'!$C$18:$AE$290,29,FALSE)</f>
        <v>32326.616000000002</v>
      </c>
      <c r="BM268">
        <f>VLOOKUP($B268,'MEDIUM VARIANT'!$C$18:$AE$290,29,FALSE)</f>
        <v>32326.616000000002</v>
      </c>
      <c r="BN268">
        <f>VLOOKUP($B268,'MEDIUM VARIANT'!$C$18:$AE$290,29,FALSE)</f>
        <v>32326.616000000002</v>
      </c>
      <c r="BO268">
        <f>VLOOKUP($B268,'MEDIUM VARIANT'!$C$18:$AE$290,29,FALSE)</f>
        <v>32326.616000000002</v>
      </c>
      <c r="BP268">
        <f>VLOOKUP($B268,'MEDIUM VARIANT'!$C$18:$AE$290,29,FALSE)</f>
        <v>32326.616000000002</v>
      </c>
      <c r="BQ268">
        <f>VLOOKUP($B268,'MEDIUM VARIANT'!$C$18:$AE$290,29,FALSE)</f>
        <v>32326.616000000002</v>
      </c>
      <c r="BR268">
        <f>VLOOKUP($B268,'MEDIUM VARIANT'!$C$18:$AE$290,29,FALSE)</f>
        <v>32326.616000000002</v>
      </c>
      <c r="BS268">
        <f>VLOOKUP($B268,'MEDIUM VARIANT'!$C$18:$AE$290,29,FALSE)</f>
        <v>32326.616000000002</v>
      </c>
      <c r="BT268">
        <f>VLOOKUP($B268,'MEDIUM VARIANT'!$C$18:$AE$290,29,FALSE)</f>
        <v>32326.616000000002</v>
      </c>
      <c r="BU268">
        <f>VLOOKUP($B268,'MEDIUM VARIANT'!$C$18:$AE$290,29,FALSE)</f>
        <v>32326.616000000002</v>
      </c>
    </row>
    <row r="269" spans="1:73" ht="11.4" x14ac:dyDescent="0.2">
      <c r="A269" t="str">
        <f>VLOOKUP(B269,Codes_ISO!A$2:C$270,3,FALSE)</f>
        <v>ZW</v>
      </c>
      <c r="B269" s="3" t="s">
        <v>97</v>
      </c>
      <c r="C269" s="22">
        <f>VLOOKUP($B269,ESTIMATES!$C$18:$BS$290,34,FALSE)</f>
        <v>7164.1719999999996</v>
      </c>
      <c r="D269" s="22">
        <f>VLOOKUP($B269,ESTIMATES!$C$18:$BS$290,35,FALSE)</f>
        <v>7431.94</v>
      </c>
      <c r="E269" s="22">
        <f>VLOOKUP($B269,ESTIMATES!$C$18:$BS$290,36,FALSE)</f>
        <v>7721.5360000000001</v>
      </c>
      <c r="F269" s="22">
        <f>VLOOKUP($B269,ESTIMATES!$C$18:$BS$290,37,FALSE)</f>
        <v>8027.5649999999996</v>
      </c>
      <c r="G269" s="22">
        <f>VLOOKUP($B269,ESTIMATES!$C$18:$BS$290,38,FALSE)</f>
        <v>8342.1949999999997</v>
      </c>
      <c r="H269" s="22">
        <f>VLOOKUP($B269,ESTIMATES!$C$18:$BS$290,39,FALSE)</f>
        <v>8658.857</v>
      </c>
      <c r="I269" s="22">
        <f>VLOOKUP($B269,ESTIMATES!$C$18:$BS$290,40,FALSE)</f>
        <v>8976.2049999999999</v>
      </c>
      <c r="J269" s="22">
        <f>VLOOKUP($B269,ESTIMATES!$C$18:$BS$290,41,FALSE)</f>
        <v>9293.2829999999994</v>
      </c>
      <c r="K269" s="22">
        <f>VLOOKUP($B269,ESTIMATES!$C$18:$BS$290,42,FALSE)</f>
        <v>9604.3019999999997</v>
      </c>
      <c r="L269" s="22">
        <f>VLOOKUP($B269,ESTIMATES!$C$18:$BS$290,43,FALSE)</f>
        <v>9902.5400000000009</v>
      </c>
      <c r="M269" s="22">
        <f>VLOOKUP($B269,ESTIMATES!$C$18:$BS$290,44,FALSE)</f>
        <v>10183.112999999999</v>
      </c>
      <c r="N269" s="22">
        <f>VLOOKUP($B269,ESTIMATES!$C$18:$BS$290,45,FALSE)</f>
        <v>10443.043</v>
      </c>
      <c r="O269" s="22">
        <f>VLOOKUP($B269,ESTIMATES!$C$18:$BS$290,46,FALSE)</f>
        <v>10682.868</v>
      </c>
      <c r="P269" s="22">
        <f>VLOOKUP($B269,ESTIMATES!$C$18:$BS$290,47,FALSE)</f>
        <v>10905.755999999999</v>
      </c>
      <c r="Q269" s="22">
        <f>VLOOKUP($B269,ESTIMATES!$C$18:$BS$290,48,FALSE)</f>
        <v>11116.948</v>
      </c>
      <c r="R269" s="22">
        <f>VLOOKUP($B269,ESTIMATES!$C$18:$BS$290,49,FALSE)</f>
        <v>11320.346</v>
      </c>
      <c r="S269" s="22">
        <f>VLOOKUP($B269,ESTIMATES!$C$18:$BS$290,50,FALSE)</f>
        <v>11518.262000000001</v>
      </c>
      <c r="T269" s="22">
        <f>VLOOKUP($B269,ESTIMATES!$C$18:$BS$290,51,FALSE)</f>
        <v>11709.996999999999</v>
      </c>
      <c r="U269" s="22">
        <f>VLOOKUP($B269,ESTIMATES!$C$18:$BS$290,52,FALSE)</f>
        <v>11893.272000000001</v>
      </c>
      <c r="V269" s="22">
        <f>VLOOKUP($B269,ESTIMATES!$C$18:$BS$290,53,FALSE)</f>
        <v>12064.537</v>
      </c>
      <c r="W269" s="22">
        <f>VLOOKUP($B269,ESTIMATES!$C$18:$BS$290,54,FALSE)</f>
        <v>12222.251</v>
      </c>
      <c r="X269" s="22">
        <f>VLOOKUP($B269,ESTIMATES!$C$18:$BS$290,55,FALSE)</f>
        <v>12366.165000000001</v>
      </c>
      <c r="Y269" s="22">
        <f>VLOOKUP($B269,ESTIMATES!$C$18:$BS$290,56,FALSE)</f>
        <v>12500.525</v>
      </c>
      <c r="Z269" s="22">
        <f>VLOOKUP($B269,ESTIMATES!$C$18:$BS$290,57,FALSE)</f>
        <v>12633.897000000001</v>
      </c>
      <c r="AA269" s="22">
        <f>VLOOKUP($B269,ESTIMATES!$C$18:$BS$290,58,FALSE)</f>
        <v>12777.511</v>
      </c>
      <c r="AB269" s="22">
        <f>VLOOKUP($B269,ESTIMATES!$C$18:$BS$290,59,FALSE)</f>
        <v>12940.031999999999</v>
      </c>
      <c r="AC269" s="22">
        <f>VLOOKUP($B269,ESTIMATES!$C$18:$BS$290,60,FALSE)</f>
        <v>13124.267</v>
      </c>
      <c r="AD269" s="22">
        <f>VLOOKUP($B269,ESTIMATES!$C$18:$BS$290,61,FALSE)</f>
        <v>13329.909</v>
      </c>
      <c r="AE269" s="22">
        <f>VLOOKUP($B269,ESTIMATES!$C$18:$BS$290,62,FALSE)</f>
        <v>13558.468999999999</v>
      </c>
      <c r="AF269" s="22">
        <f>VLOOKUP($B269,ESTIMATES!$C$18:$BS$290,63,FALSE)</f>
        <v>13810.599</v>
      </c>
      <c r="AG269" s="22">
        <f>VLOOKUP($B269,ESTIMATES!$C$18:$BS$290,64,FALSE)</f>
        <v>14086.316999999999</v>
      </c>
      <c r="AH269" s="22">
        <f>VLOOKUP($B269,ESTIMATES!$C$18:$BS$290,65,FALSE)</f>
        <v>14386.648999999999</v>
      </c>
      <c r="AI269" s="22">
        <f>VLOOKUP($B269,ESTIMATES!$C$18:$BS$290,66,FALSE)</f>
        <v>14710.825999999999</v>
      </c>
      <c r="AJ269" s="22">
        <f>VLOOKUP($B269,ESTIMATES!$C$18:$BS$290,67,FALSE)</f>
        <v>15054.505999999999</v>
      </c>
      <c r="AK269" s="22">
        <f>VLOOKUP($B269,ESTIMATES!$C$18:$BS$290,68,FALSE)</f>
        <v>15411.674999999999</v>
      </c>
      <c r="AL269" s="22">
        <f>VLOOKUP($B269,ESTIMATES!$C$18:$BS$290,69,FALSE)</f>
        <v>15777.450999999999</v>
      </c>
      <c r="AM269">
        <f>VLOOKUP($B269,'MEDIUM VARIANT'!$C$18:$AE$290,5,FALSE)</f>
        <v>16150.361999999999</v>
      </c>
      <c r="AN269">
        <f>VLOOKUP($B269,'MEDIUM VARIANT'!$C$18:$AE$290,6,FALSE)</f>
        <v>16529.903999999999</v>
      </c>
      <c r="AO269">
        <f>VLOOKUP($B269,'MEDIUM VARIANT'!$C$18:$AE$290,7,FALSE)</f>
        <v>16913.260999999999</v>
      </c>
      <c r="AP269">
        <f>VLOOKUP($B269,'MEDIUM VARIANT'!$C$18:$AE$290,8,FALSE)</f>
        <v>17297.494999999999</v>
      </c>
      <c r="AQ269">
        <f>VLOOKUP($B269,'MEDIUM VARIANT'!$C$18:$AE$290,9,FALSE)</f>
        <v>17680.465</v>
      </c>
      <c r="AR269">
        <f>VLOOKUP($B269,'MEDIUM VARIANT'!$C$18:$AE$290,10,FALSE)</f>
        <v>18060.453000000001</v>
      </c>
      <c r="AS269">
        <f>VLOOKUP($B269,'MEDIUM VARIANT'!$C$18:$AE$290,11,FALSE)</f>
        <v>18437.422999999999</v>
      </c>
      <c r="AT269">
        <f>VLOOKUP($B269,'MEDIUM VARIANT'!$C$18:$AE$290,12,FALSE)</f>
        <v>18813.091</v>
      </c>
      <c r="AU269">
        <f>VLOOKUP($B269,'MEDIUM VARIANT'!$C$18:$AE$290,13,FALSE)</f>
        <v>19190.300999999999</v>
      </c>
      <c r="AV269">
        <f>VLOOKUP($B269,'MEDIUM VARIANT'!$C$18:$AE$290,14,FALSE)</f>
        <v>19571.153999999999</v>
      </c>
      <c r="AW269">
        <f>VLOOKUP($B269,'MEDIUM VARIANT'!$C$18:$AE$290,15,FALSE)</f>
        <v>19955.912</v>
      </c>
      <c r="AX269">
        <f>VLOOKUP($B269,'MEDIUM VARIANT'!$C$18:$AE$290,16,FALSE)</f>
        <v>20343.863000000001</v>
      </c>
      <c r="AY269">
        <f>VLOOKUP($B269,'MEDIUM VARIANT'!$C$18:$AE$290,17,FALSE)</f>
        <v>20735.073</v>
      </c>
      <c r="AZ269">
        <f>VLOOKUP($B269,'MEDIUM VARIANT'!$C$18:$AE$290,18,FALSE)</f>
        <v>21129.447</v>
      </c>
      <c r="BA269">
        <f>VLOOKUP($B269,'MEDIUM VARIANT'!$C$18:$AE$290,19,FALSE)</f>
        <v>21526.861000000001</v>
      </c>
      <c r="BB269">
        <f>VLOOKUP($B269,'MEDIUM VARIANT'!$C$18:$AE$290,20,FALSE)</f>
        <v>21927.311000000002</v>
      </c>
      <c r="BC269">
        <f>VLOOKUP($B269,'MEDIUM VARIANT'!$C$18:$AE$290,21,FALSE)</f>
        <v>22330.754000000001</v>
      </c>
      <c r="BD269">
        <f>VLOOKUP($B269,'MEDIUM VARIANT'!$C$18:$AE$290,22,FALSE)</f>
        <v>22736.929</v>
      </c>
      <c r="BE269">
        <f>VLOOKUP($B269,'MEDIUM VARIANT'!$C$18:$AE$290,23,FALSE)</f>
        <v>23145.468000000001</v>
      </c>
      <c r="BF269">
        <f>VLOOKUP($B269,'MEDIUM VARIANT'!$C$18:$AE$290,24,FALSE)</f>
        <v>23556.026000000002</v>
      </c>
      <c r="BG269">
        <f>VLOOKUP($B269,'MEDIUM VARIANT'!$C$18:$AE$290,25,FALSE)</f>
        <v>23968.334999999999</v>
      </c>
      <c r="BH269">
        <f>VLOOKUP($B269,'MEDIUM VARIANT'!$C$18:$AE$290,26,FALSE)</f>
        <v>24382.066999999999</v>
      </c>
      <c r="BI269">
        <f>VLOOKUP($B269,'MEDIUM VARIANT'!$C$18:$AE$290,27,FALSE)</f>
        <v>24796.672999999999</v>
      </c>
      <c r="BJ269">
        <f>VLOOKUP($B269,'MEDIUM VARIANT'!$C$18:$AE$290,28,FALSE)</f>
        <v>25211.507000000001</v>
      </c>
      <c r="BK269">
        <f>VLOOKUP($B269,'MEDIUM VARIANT'!$C$18:$AE$290,29,FALSE)</f>
        <v>25625.981</v>
      </c>
      <c r="BL269">
        <f>VLOOKUP($B269,'MEDIUM VARIANT'!$C$18:$AE$290,29,FALSE)</f>
        <v>25625.981</v>
      </c>
      <c r="BM269">
        <f>VLOOKUP($B269,'MEDIUM VARIANT'!$C$18:$AE$290,29,FALSE)</f>
        <v>25625.981</v>
      </c>
      <c r="BN269">
        <f>VLOOKUP($B269,'MEDIUM VARIANT'!$C$18:$AE$290,29,FALSE)</f>
        <v>25625.981</v>
      </c>
      <c r="BO269">
        <f>VLOOKUP($B269,'MEDIUM VARIANT'!$C$18:$AE$290,29,FALSE)</f>
        <v>25625.981</v>
      </c>
      <c r="BP269">
        <f>VLOOKUP($B269,'MEDIUM VARIANT'!$C$18:$AE$290,29,FALSE)</f>
        <v>25625.981</v>
      </c>
      <c r="BQ269">
        <f>VLOOKUP($B269,'MEDIUM VARIANT'!$C$18:$AE$290,29,FALSE)</f>
        <v>25625.981</v>
      </c>
      <c r="BR269">
        <f>VLOOKUP($B269,'MEDIUM VARIANT'!$C$18:$AE$290,29,FALSE)</f>
        <v>25625.981</v>
      </c>
      <c r="BS269">
        <f>VLOOKUP($B269,'MEDIUM VARIANT'!$C$18:$AE$290,29,FALSE)</f>
        <v>25625.981</v>
      </c>
      <c r="BT269">
        <f>VLOOKUP($B269,'MEDIUM VARIANT'!$C$18:$AE$290,29,FALSE)</f>
        <v>25625.981</v>
      </c>
      <c r="BU269">
        <f>VLOOKUP($B269,'MEDIUM VARIANT'!$C$18:$AE$290,29,FALSE)</f>
        <v>25625.981</v>
      </c>
    </row>
  </sheetData>
  <autoFilter ref="A1:BK269">
    <filterColumn colId="0">
      <filters>
        <filter val="AD"/>
        <filter val="AE"/>
        <filter val="AF"/>
        <filter val="AI"/>
        <filter val="AL"/>
        <filter val="AM"/>
        <filter val="AO"/>
        <filter val="AR"/>
        <filter val="AT"/>
        <filter val="AU"/>
        <filter val="AW"/>
        <filter val="AZ"/>
        <filter val="BA"/>
        <filter val="BB"/>
        <filter val="BD"/>
        <filter val="BE"/>
        <filter val="BF"/>
        <filter val="BG"/>
        <filter val="BH"/>
        <filter val="BI"/>
        <filter val="BJ"/>
        <filter val="BM"/>
        <filter val="BN"/>
        <filter val="BO"/>
        <filter val="BR"/>
        <filter val="BS"/>
        <filter val="BT"/>
        <filter val="BW"/>
        <filter val="BY"/>
        <filter val="BZ"/>
        <filter val="CA"/>
        <filter val="CD"/>
        <filter val="CG"/>
        <filter val="CH"/>
        <filter val="CI"/>
        <filter val="CL"/>
        <filter val="CM"/>
        <filter val="CN"/>
        <filter val="CO"/>
        <filter val="CR"/>
        <filter val="CU"/>
        <filter val="CV"/>
        <filter val="CY"/>
        <filter val="CZ"/>
        <filter val="DE"/>
        <filter val="DJ"/>
        <filter val="DK"/>
        <filter val="DM"/>
        <filter val="DZ"/>
        <filter val="EC"/>
        <filter val="EE"/>
        <filter val="EG"/>
        <filter val="ER"/>
        <filter val="ES"/>
        <filter val="ET"/>
        <filter val="FI"/>
        <filter val="FJ"/>
        <filter val="FR"/>
        <filter val="GA"/>
        <filter val="GB"/>
        <filter val="GD"/>
        <filter val="GE"/>
        <filter val="GH"/>
        <filter val="GM"/>
        <filter val="GN"/>
        <filter val="GQ"/>
        <filter val="GR"/>
        <filter val="GT"/>
        <filter val="GY"/>
        <filter val="HN"/>
        <filter val="HR"/>
        <filter val="HT"/>
        <filter val="HU"/>
        <filter val="ID"/>
        <filter val="IE"/>
        <filter val="IL"/>
        <filter val="IN"/>
        <filter val="IQ"/>
        <filter val="IR"/>
        <filter val="IS"/>
        <filter val="IT"/>
        <filter val="JM"/>
        <filter val="JO"/>
        <filter val="JP"/>
        <filter val="KE"/>
        <filter val="KG"/>
        <filter val="KH"/>
        <filter val="KI"/>
        <filter val="KM"/>
        <filter val="KP"/>
        <filter val="KR"/>
        <filter val="KW"/>
        <filter val="KZ"/>
        <filter val="LA"/>
        <filter val="LB"/>
        <filter val="LK"/>
        <filter val="LR"/>
        <filter val="LS"/>
        <filter val="LT"/>
        <filter val="LU"/>
        <filter val="LV"/>
        <filter val="LY"/>
        <filter val="MA"/>
        <filter val="MD"/>
        <filter val="ME"/>
        <filter val="MG"/>
        <filter val="MK"/>
        <filter val="ML"/>
        <filter val="MM"/>
        <filter val="MN"/>
        <filter val="MR"/>
        <filter val="MT"/>
        <filter val="MU"/>
        <filter val="MV"/>
        <filter val="MW"/>
        <filter val="MX"/>
        <filter val="MY"/>
        <filter val="MZ"/>
        <filter val="NA"/>
        <filter val="NE"/>
        <filter val="NG"/>
        <filter val="NI"/>
        <filter val="NL"/>
        <filter val="NO"/>
        <filter val="NP"/>
        <filter val="NZ"/>
        <filter val="OM"/>
        <filter val="PA"/>
        <filter val="PE"/>
        <filter val="PG"/>
        <filter val="PH"/>
        <filter val="PK"/>
        <filter val="PL"/>
        <filter val="PR"/>
        <filter val="PT"/>
        <filter val="PY"/>
        <filter val="QA"/>
        <filter val="RO"/>
        <filter val="RS"/>
        <filter val="RU"/>
        <filter val="RW"/>
        <filter val="SA"/>
        <filter val="SB"/>
        <filter val="SC"/>
        <filter val="SD"/>
        <filter val="SE"/>
        <filter val="SG"/>
        <filter val="SI"/>
        <filter val="SK"/>
        <filter val="SL"/>
        <filter val="SN"/>
        <filter val="SO"/>
        <filter val="SR"/>
        <filter val="ST"/>
        <filter val="SV"/>
        <filter val="SY"/>
        <filter val="SZ"/>
        <filter val="TD"/>
        <filter val="TG"/>
        <filter val="TH"/>
        <filter val="TJ"/>
        <filter val="TM"/>
        <filter val="TN"/>
        <filter val="TO"/>
        <filter val="TR"/>
        <filter val="TT"/>
        <filter val="TZ"/>
        <filter val="UA"/>
        <filter val="UG"/>
        <filter val="US"/>
        <filter val="UY"/>
        <filter val="UZ"/>
        <filter val="VC"/>
        <filter val="VE"/>
        <filter val="VN"/>
        <filter val="VU"/>
        <filter val="WS"/>
        <filter val="YE"/>
        <filter val="ZA"/>
        <filter val="ZM"/>
        <filter val="ZW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90"/>
  <sheetViews>
    <sheetView topLeftCell="BA76" workbookViewId="0">
      <selection activeCell="BS99" sqref="BS99"/>
    </sheetView>
  </sheetViews>
  <sheetFormatPr baseColWidth="10" defaultColWidth="9.140625" defaultRowHeight="10.199999999999999" x14ac:dyDescent="0.2"/>
  <cols>
    <col min="1" max="1" width="6.85546875" customWidth="1"/>
    <col min="2" max="2" width="29.85546875" customWidth="1"/>
    <col min="3" max="3" width="61.85546875" customWidth="1"/>
    <col min="4" max="4" width="8.85546875" customWidth="1"/>
    <col min="5" max="5" width="9.85546875" customWidth="1"/>
    <col min="6" max="71" width="13.85546875" customWidth="1"/>
  </cols>
  <sheetData>
    <row r="1" spans="1:71" ht="12" x14ac:dyDescent="0.25">
      <c r="A1" s="27"/>
      <c r="B1" s="27"/>
      <c r="C1" s="27"/>
      <c r="D1" s="27"/>
      <c r="E1" s="27"/>
      <c r="F1" s="27"/>
      <c r="G1" s="27"/>
      <c r="H1" s="27"/>
      <c r="I1" s="27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</row>
    <row r="2" spans="1:71" ht="12" x14ac:dyDescent="0.25">
      <c r="A2" s="27"/>
      <c r="B2" s="27"/>
      <c r="C2" s="27"/>
      <c r="D2" s="27"/>
      <c r="E2" s="27"/>
      <c r="F2" s="27"/>
      <c r="G2" s="27"/>
      <c r="H2" s="27"/>
      <c r="I2" s="27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</row>
    <row r="3" spans="1:71" ht="12" x14ac:dyDescent="0.25">
      <c r="A3" s="27"/>
      <c r="B3" s="27"/>
      <c r="C3" s="27"/>
      <c r="D3" s="27"/>
      <c r="E3" s="27"/>
      <c r="F3" s="27"/>
      <c r="G3" s="27"/>
      <c r="H3" s="27"/>
      <c r="I3" s="27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</row>
    <row r="4" spans="1:71" ht="12" x14ac:dyDescent="0.25">
      <c r="A4" s="27"/>
      <c r="B4" s="27"/>
      <c r="C4" s="27"/>
      <c r="D4" s="27"/>
      <c r="E4" s="27"/>
      <c r="F4" s="27"/>
      <c r="G4" s="27"/>
      <c r="H4" s="27"/>
      <c r="I4" s="27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</row>
    <row r="5" spans="1:71" ht="15.6" x14ac:dyDescent="0.3">
      <c r="A5" s="28" t="s">
        <v>339</v>
      </c>
      <c r="B5" s="28"/>
      <c r="C5" s="28"/>
      <c r="D5" s="28"/>
      <c r="E5" s="28"/>
      <c r="F5" s="28"/>
      <c r="G5" s="28"/>
      <c r="H5" s="28"/>
      <c r="I5" s="28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</row>
    <row r="6" spans="1:71" ht="13.2" x14ac:dyDescent="0.25">
      <c r="A6" s="26" t="s">
        <v>340</v>
      </c>
      <c r="B6" s="26"/>
      <c r="C6" s="26"/>
      <c r="D6" s="26"/>
      <c r="E6" s="26"/>
      <c r="F6" s="26"/>
      <c r="G6" s="26"/>
      <c r="H6" s="26"/>
      <c r="I6" s="26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</row>
    <row r="7" spans="1:71" ht="13.2" x14ac:dyDescent="0.25">
      <c r="A7" s="26" t="s">
        <v>341</v>
      </c>
      <c r="B7" s="26"/>
      <c r="C7" s="26"/>
      <c r="D7" s="26"/>
      <c r="E7" s="26"/>
      <c r="F7" s="26"/>
      <c r="G7" s="26"/>
      <c r="H7" s="26"/>
      <c r="I7" s="26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</row>
    <row r="8" spans="1:71" ht="12" x14ac:dyDescent="0.25">
      <c r="A8" s="27"/>
      <c r="B8" s="27"/>
      <c r="C8" s="27"/>
      <c r="D8" s="27"/>
      <c r="E8" s="27"/>
      <c r="F8" s="27"/>
      <c r="G8" s="27"/>
      <c r="H8" s="27"/>
      <c r="I8" s="27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</row>
    <row r="9" spans="1:71" ht="13.2" x14ac:dyDescent="0.25">
      <c r="A9" s="32" t="s">
        <v>636</v>
      </c>
      <c r="B9" s="32"/>
      <c r="C9" s="32"/>
      <c r="D9" s="32"/>
      <c r="E9" s="32"/>
      <c r="F9" s="32"/>
      <c r="G9" s="32"/>
      <c r="H9" s="32"/>
      <c r="I9" s="32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</row>
    <row r="10" spans="1:71" ht="13.2" x14ac:dyDescent="0.25">
      <c r="A10" s="26" t="s">
        <v>637</v>
      </c>
      <c r="B10" s="26"/>
      <c r="C10" s="26"/>
      <c r="D10" s="26"/>
      <c r="E10" s="26"/>
      <c r="F10" s="26"/>
      <c r="G10" s="26"/>
      <c r="H10" s="26"/>
      <c r="I10" s="26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</row>
    <row r="11" spans="1:71" ht="12" x14ac:dyDescent="0.25">
      <c r="A11" s="33" t="s">
        <v>627</v>
      </c>
      <c r="B11" s="33"/>
      <c r="C11" s="33"/>
      <c r="D11" s="33"/>
      <c r="E11" s="33"/>
      <c r="F11" s="33"/>
      <c r="G11" s="33"/>
      <c r="H11" s="33"/>
      <c r="I11" s="33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</row>
    <row r="12" spans="1:71" ht="12" x14ac:dyDescent="0.25">
      <c r="A12" s="34" t="s">
        <v>638</v>
      </c>
      <c r="B12" s="34"/>
      <c r="C12" s="34"/>
      <c r="D12" s="34"/>
      <c r="E12" s="34"/>
      <c r="F12" s="34"/>
      <c r="G12" s="34"/>
      <c r="H12" s="34"/>
      <c r="I12" s="3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</row>
    <row r="13" spans="1:71" ht="12" x14ac:dyDescent="0.25">
      <c r="A13" s="29" t="s">
        <v>639</v>
      </c>
      <c r="B13" s="29"/>
      <c r="C13" s="29"/>
      <c r="D13" s="29"/>
      <c r="E13" s="29"/>
      <c r="F13" s="29"/>
      <c r="G13" s="29"/>
      <c r="H13" s="29"/>
      <c r="I13" s="29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</row>
    <row r="14" spans="1:71" ht="12" x14ac:dyDescent="0.25">
      <c r="A14" s="30" t="s">
        <v>640</v>
      </c>
      <c r="B14" s="30"/>
      <c r="C14" s="30"/>
      <c r="D14" s="30"/>
      <c r="E14" s="30"/>
      <c r="F14" s="30"/>
      <c r="G14" s="30"/>
      <c r="H14" s="30"/>
      <c r="I14" s="30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</row>
    <row r="15" spans="1:71" ht="12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</row>
    <row r="16" spans="1:71" ht="12" x14ac:dyDescent="0.25">
      <c r="A16" s="8"/>
      <c r="B16" s="8"/>
      <c r="C16" s="8"/>
      <c r="D16" s="8"/>
      <c r="E16" s="8"/>
      <c r="F16" s="9" t="s">
        <v>342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1"/>
    </row>
    <row r="17" spans="1:71" ht="24" x14ac:dyDescent="0.2">
      <c r="A17" s="12" t="s">
        <v>0</v>
      </c>
      <c r="B17" s="12" t="s">
        <v>1</v>
      </c>
      <c r="C17" s="13" t="s">
        <v>641</v>
      </c>
      <c r="D17" s="13" t="s">
        <v>2</v>
      </c>
      <c r="E17" s="14" t="s">
        <v>3</v>
      </c>
      <c r="F17" s="15" t="s">
        <v>4</v>
      </c>
      <c r="G17" s="15" t="s">
        <v>5</v>
      </c>
      <c r="H17" s="15" t="s">
        <v>6</v>
      </c>
      <c r="I17" s="15" t="s">
        <v>7</v>
      </c>
      <c r="J17" s="15" t="s">
        <v>8</v>
      </c>
      <c r="K17" s="15" t="s">
        <v>9</v>
      </c>
      <c r="L17" s="15" t="s">
        <v>10</v>
      </c>
      <c r="M17" s="15" t="s">
        <v>11</v>
      </c>
      <c r="N17" s="15" t="s">
        <v>12</v>
      </c>
      <c r="O17" s="15" t="s">
        <v>13</v>
      </c>
      <c r="P17" s="15" t="s">
        <v>14</v>
      </c>
      <c r="Q17" s="15" t="s">
        <v>15</v>
      </c>
      <c r="R17" s="15" t="s">
        <v>16</v>
      </c>
      <c r="S17" s="15" t="s">
        <v>17</v>
      </c>
      <c r="T17" s="15" t="s">
        <v>18</v>
      </c>
      <c r="U17" s="15" t="s">
        <v>19</v>
      </c>
      <c r="V17" s="15" t="s">
        <v>20</v>
      </c>
      <c r="W17" s="15" t="s">
        <v>21</v>
      </c>
      <c r="X17" s="15" t="s">
        <v>22</v>
      </c>
      <c r="Y17" s="15" t="s">
        <v>23</v>
      </c>
      <c r="Z17" s="15" t="s">
        <v>24</v>
      </c>
      <c r="AA17" s="15" t="s">
        <v>25</v>
      </c>
      <c r="AB17" s="15" t="s">
        <v>26</v>
      </c>
      <c r="AC17" s="15" t="s">
        <v>27</v>
      </c>
      <c r="AD17" s="15" t="s">
        <v>28</v>
      </c>
      <c r="AE17" s="15" t="s">
        <v>29</v>
      </c>
      <c r="AF17" s="15" t="s">
        <v>30</v>
      </c>
      <c r="AG17" s="15" t="s">
        <v>31</v>
      </c>
      <c r="AH17" s="15" t="s">
        <v>32</v>
      </c>
      <c r="AI17" s="15" t="s">
        <v>33</v>
      </c>
      <c r="AJ17" s="15" t="s">
        <v>34</v>
      </c>
      <c r="AK17" s="15" t="s">
        <v>35</v>
      </c>
      <c r="AL17" s="15" t="s">
        <v>36</v>
      </c>
      <c r="AM17" s="15" t="s">
        <v>37</v>
      </c>
      <c r="AN17" s="15" t="s">
        <v>38</v>
      </c>
      <c r="AO17" s="15" t="s">
        <v>39</v>
      </c>
      <c r="AP17" s="15" t="s">
        <v>40</v>
      </c>
      <c r="AQ17" s="15" t="s">
        <v>41</v>
      </c>
      <c r="AR17" s="15" t="s">
        <v>42</v>
      </c>
      <c r="AS17" s="15" t="s">
        <v>43</v>
      </c>
      <c r="AT17" s="15" t="s">
        <v>44</v>
      </c>
      <c r="AU17" s="15" t="s">
        <v>45</v>
      </c>
      <c r="AV17" s="15" t="s">
        <v>46</v>
      </c>
      <c r="AW17" s="15" t="s">
        <v>47</v>
      </c>
      <c r="AX17" s="15" t="s">
        <v>48</v>
      </c>
      <c r="AY17" s="15" t="s">
        <v>49</v>
      </c>
      <c r="AZ17" s="15" t="s">
        <v>50</v>
      </c>
      <c r="BA17" s="15" t="s">
        <v>51</v>
      </c>
      <c r="BB17" s="15" t="s">
        <v>52</v>
      </c>
      <c r="BC17" s="15" t="s">
        <v>53</v>
      </c>
      <c r="BD17" s="15" t="s">
        <v>54</v>
      </c>
      <c r="BE17" s="15" t="s">
        <v>55</v>
      </c>
      <c r="BF17" s="15" t="s">
        <v>56</v>
      </c>
      <c r="BG17" s="15" t="s">
        <v>57</v>
      </c>
      <c r="BH17" s="15" t="s">
        <v>58</v>
      </c>
      <c r="BI17" s="15" t="s">
        <v>59</v>
      </c>
      <c r="BJ17" s="15" t="s">
        <v>60</v>
      </c>
      <c r="BK17" s="15" t="s">
        <v>61</v>
      </c>
      <c r="BL17" s="15" t="s">
        <v>62</v>
      </c>
      <c r="BM17" s="15" t="s">
        <v>63</v>
      </c>
      <c r="BN17" s="15" t="s">
        <v>64</v>
      </c>
      <c r="BO17" s="15" t="s">
        <v>343</v>
      </c>
      <c r="BP17" s="15" t="s">
        <v>344</v>
      </c>
      <c r="BQ17" s="15" t="s">
        <v>345</v>
      </c>
      <c r="BR17" s="15" t="s">
        <v>346</v>
      </c>
      <c r="BS17" s="15" t="s">
        <v>347</v>
      </c>
    </row>
    <row r="18" spans="1:71" ht="12" x14ac:dyDescent="0.25">
      <c r="A18" s="16">
        <v>1</v>
      </c>
      <c r="B18" s="17" t="s">
        <v>65</v>
      </c>
      <c r="C18" s="18" t="s">
        <v>332</v>
      </c>
      <c r="D18" s="6"/>
      <c r="E18" s="6">
        <v>900</v>
      </c>
      <c r="F18" s="19">
        <v>2536274.7209999999</v>
      </c>
      <c r="G18" s="19">
        <v>2583816.7859999998</v>
      </c>
      <c r="H18" s="19">
        <v>2630584.3840000001</v>
      </c>
      <c r="I18" s="19">
        <v>2677230.358</v>
      </c>
      <c r="J18" s="19">
        <v>2724302.4679999999</v>
      </c>
      <c r="K18" s="19">
        <v>2772242.5350000001</v>
      </c>
      <c r="L18" s="19">
        <v>2821383.4440000001</v>
      </c>
      <c r="M18" s="19">
        <v>2871952.2779999999</v>
      </c>
      <c r="N18" s="19">
        <v>2924081.2429999998</v>
      </c>
      <c r="O18" s="19">
        <v>2977824.6860000002</v>
      </c>
      <c r="P18" s="19">
        <v>3033212.5269999998</v>
      </c>
      <c r="Q18" s="19">
        <v>3090305.2790000001</v>
      </c>
      <c r="R18" s="19">
        <v>3149244.2450000001</v>
      </c>
      <c r="S18" s="19">
        <v>3210271.352</v>
      </c>
      <c r="T18" s="19">
        <v>3273670.7719999999</v>
      </c>
      <c r="U18" s="19">
        <v>3339592.6880000001</v>
      </c>
      <c r="V18" s="19">
        <v>3408121.4049999998</v>
      </c>
      <c r="W18" s="19">
        <v>3479053.821</v>
      </c>
      <c r="X18" s="19">
        <v>3551880.7</v>
      </c>
      <c r="Y18" s="19">
        <v>3625905.514</v>
      </c>
      <c r="Z18" s="19">
        <v>3700577.65</v>
      </c>
      <c r="AA18" s="19">
        <v>3775790.9</v>
      </c>
      <c r="AB18" s="19">
        <v>3851545.1809999999</v>
      </c>
      <c r="AC18" s="19">
        <v>3927538.6949999998</v>
      </c>
      <c r="AD18" s="19">
        <v>4003448.1510000001</v>
      </c>
      <c r="AE18" s="19">
        <v>4079087.1979999999</v>
      </c>
      <c r="AF18" s="19">
        <v>4154287.594</v>
      </c>
      <c r="AG18" s="19">
        <v>4229201.2570000002</v>
      </c>
      <c r="AH18" s="19">
        <v>4304377.1119999997</v>
      </c>
      <c r="AI18" s="19">
        <v>4380585.7549999999</v>
      </c>
      <c r="AJ18" s="19">
        <v>4458411.534</v>
      </c>
      <c r="AK18" s="19">
        <v>4537845.7769999998</v>
      </c>
      <c r="AL18" s="19">
        <v>4618776.1679999996</v>
      </c>
      <c r="AM18" s="19">
        <v>4701530.8430000003</v>
      </c>
      <c r="AN18" s="19">
        <v>4786483.8619999997</v>
      </c>
      <c r="AO18" s="19">
        <v>4873781.7960000001</v>
      </c>
      <c r="AP18" s="19">
        <v>4963633.2280000001</v>
      </c>
      <c r="AQ18" s="19">
        <v>5055636.1320000002</v>
      </c>
      <c r="AR18" s="19">
        <v>5148556.9560000002</v>
      </c>
      <c r="AS18" s="19">
        <v>5240735.1169999996</v>
      </c>
      <c r="AT18" s="19">
        <v>5330943.46</v>
      </c>
      <c r="AU18" s="19">
        <v>5418758.8030000003</v>
      </c>
      <c r="AV18" s="19">
        <v>5504401.1490000002</v>
      </c>
      <c r="AW18" s="19">
        <v>5588094.8370000003</v>
      </c>
      <c r="AX18" s="19">
        <v>5670319.7029999997</v>
      </c>
      <c r="AY18" s="19">
        <v>5751474.4160000002</v>
      </c>
      <c r="AZ18" s="19">
        <v>5831565.0199999996</v>
      </c>
      <c r="BA18" s="19">
        <v>5910566.2949999999</v>
      </c>
      <c r="BB18" s="19">
        <v>5988846.1030000001</v>
      </c>
      <c r="BC18" s="19">
        <v>6066867.3909999998</v>
      </c>
      <c r="BD18" s="19">
        <v>6145006.9890000001</v>
      </c>
      <c r="BE18" s="19">
        <v>6223412.1579999998</v>
      </c>
      <c r="BF18" s="19">
        <v>6302149.6390000004</v>
      </c>
      <c r="BG18" s="19">
        <v>6381408.9869999997</v>
      </c>
      <c r="BH18" s="19">
        <v>6461370.8650000002</v>
      </c>
      <c r="BI18" s="19">
        <v>6542159.3830000004</v>
      </c>
      <c r="BJ18" s="19">
        <v>6623847.9129999997</v>
      </c>
      <c r="BK18" s="19">
        <v>6706418.5930000003</v>
      </c>
      <c r="BL18" s="19">
        <v>6789771.2530000098</v>
      </c>
      <c r="BM18" s="19">
        <v>6873741.0539999995</v>
      </c>
      <c r="BN18" s="19">
        <v>6958169.159</v>
      </c>
      <c r="BO18" s="19">
        <v>7043008.5860000001</v>
      </c>
      <c r="BP18" s="19">
        <v>7128176.9349999996</v>
      </c>
      <c r="BQ18" s="19">
        <v>7213426.4519999996</v>
      </c>
      <c r="BR18" s="19">
        <v>7298453.0329999998</v>
      </c>
      <c r="BS18" s="19">
        <v>7383008.8200000003</v>
      </c>
    </row>
    <row r="19" spans="1:71" ht="11.4" x14ac:dyDescent="0.2">
      <c r="A19" s="16">
        <v>2</v>
      </c>
      <c r="B19" s="17" t="s">
        <v>65</v>
      </c>
      <c r="C19" s="20" t="s">
        <v>66</v>
      </c>
      <c r="D19" s="6" t="s">
        <v>67</v>
      </c>
      <c r="E19" s="6">
        <v>901</v>
      </c>
      <c r="F19" s="19">
        <v>814865.06900000002</v>
      </c>
      <c r="G19" s="19">
        <v>824212.66500000004</v>
      </c>
      <c r="H19" s="19">
        <v>834074.38899999997</v>
      </c>
      <c r="I19" s="19">
        <v>844263.51500000001</v>
      </c>
      <c r="J19" s="19">
        <v>854631.777</v>
      </c>
      <c r="K19" s="19">
        <v>865069.44400000002</v>
      </c>
      <c r="L19" s="19">
        <v>875507.09100000001</v>
      </c>
      <c r="M19" s="19">
        <v>885913.89800000004</v>
      </c>
      <c r="N19" s="19">
        <v>896292.11499999999</v>
      </c>
      <c r="O19" s="19">
        <v>906668.49600000004</v>
      </c>
      <c r="P19" s="19">
        <v>917067.92</v>
      </c>
      <c r="Q19" s="19">
        <v>927484.92599999998</v>
      </c>
      <c r="R19" s="19">
        <v>937859.29599999997</v>
      </c>
      <c r="S19" s="19">
        <v>948065.41</v>
      </c>
      <c r="T19" s="19">
        <v>957942.071</v>
      </c>
      <c r="U19" s="19">
        <v>967380.88600000006</v>
      </c>
      <c r="V19" s="19">
        <v>976313.31700000004</v>
      </c>
      <c r="W19" s="19">
        <v>984784.25</v>
      </c>
      <c r="X19" s="19">
        <v>992938.76899999997</v>
      </c>
      <c r="Y19" s="19">
        <v>1000988.133</v>
      </c>
      <c r="Z19" s="19">
        <v>1009081.779</v>
      </c>
      <c r="AA19" s="19">
        <v>1017274.3590000001</v>
      </c>
      <c r="AB19" s="19">
        <v>1025510.872</v>
      </c>
      <c r="AC19" s="19">
        <v>1033699.711</v>
      </c>
      <c r="AD19" s="19">
        <v>1041700.473</v>
      </c>
      <c r="AE19" s="19">
        <v>1049413.6740000001</v>
      </c>
      <c r="AF19" s="19">
        <v>1056820.69</v>
      </c>
      <c r="AG19" s="19">
        <v>1063964.0290000001</v>
      </c>
      <c r="AH19" s="19">
        <v>1070879.4809999999</v>
      </c>
      <c r="AI19" s="19">
        <v>1077624.051</v>
      </c>
      <c r="AJ19" s="19">
        <v>1084244.071</v>
      </c>
      <c r="AK19" s="19">
        <v>1090731.49</v>
      </c>
      <c r="AL19" s="19">
        <v>1097083.5079999999</v>
      </c>
      <c r="AM19" s="19">
        <v>1103357.689</v>
      </c>
      <c r="AN19" s="19">
        <v>1109626.831</v>
      </c>
      <c r="AO19" s="19">
        <v>1115935.023</v>
      </c>
      <c r="AP19" s="19">
        <v>1122313.4240000001</v>
      </c>
      <c r="AQ19" s="19">
        <v>1128726.9979999999</v>
      </c>
      <c r="AR19" s="19">
        <v>1135070.3529999999</v>
      </c>
      <c r="AS19" s="19">
        <v>1141196.6569999999</v>
      </c>
      <c r="AT19" s="19">
        <v>1146999.1910000001</v>
      </c>
      <c r="AU19" s="19">
        <v>1152454.6040000001</v>
      </c>
      <c r="AV19" s="19">
        <v>1157593.1629999999</v>
      </c>
      <c r="AW19" s="19">
        <v>1162429.26</v>
      </c>
      <c r="AX19" s="19">
        <v>1166995.3700000001</v>
      </c>
      <c r="AY19" s="19">
        <v>1171325.4709999999</v>
      </c>
      <c r="AZ19" s="19">
        <v>1175426.24</v>
      </c>
      <c r="BA19" s="19">
        <v>1179318.726</v>
      </c>
      <c r="BB19" s="19">
        <v>1183072.825</v>
      </c>
      <c r="BC19" s="19">
        <v>1186777.0889999999</v>
      </c>
      <c r="BD19" s="19">
        <v>1190504.7350000001</v>
      </c>
      <c r="BE19" s="19">
        <v>1194258.743</v>
      </c>
      <c r="BF19" s="19">
        <v>1198050.412</v>
      </c>
      <c r="BG19" s="19">
        <v>1201966.7309999999</v>
      </c>
      <c r="BH19" s="19">
        <v>1206111.93</v>
      </c>
      <c r="BI19" s="19">
        <v>1210545.53</v>
      </c>
      <c r="BJ19" s="19">
        <v>1215324.5589999999</v>
      </c>
      <c r="BK19" s="19">
        <v>1220392.0090000001</v>
      </c>
      <c r="BL19" s="19">
        <v>1225552.166</v>
      </c>
      <c r="BM19" s="19">
        <v>1230533.8570000001</v>
      </c>
      <c r="BN19" s="19">
        <v>1235142.5060000001</v>
      </c>
      <c r="BO19" s="19">
        <v>1239297.7690000001</v>
      </c>
      <c r="BP19" s="19">
        <v>1243054.571</v>
      </c>
      <c r="BQ19" s="19">
        <v>1246519.987</v>
      </c>
      <c r="BR19" s="19">
        <v>1249863.5190000001</v>
      </c>
      <c r="BS19" s="19">
        <v>1253206.5460000001</v>
      </c>
    </row>
    <row r="20" spans="1:71" ht="11.4" x14ac:dyDescent="0.2">
      <c r="A20" s="16">
        <v>3</v>
      </c>
      <c r="B20" s="17" t="s">
        <v>65</v>
      </c>
      <c r="C20" s="20" t="s">
        <v>68</v>
      </c>
      <c r="D20" s="6" t="s">
        <v>69</v>
      </c>
      <c r="E20" s="6">
        <v>902</v>
      </c>
      <c r="F20" s="19">
        <v>1721409.652</v>
      </c>
      <c r="G20" s="19">
        <v>1759604.121</v>
      </c>
      <c r="H20" s="19">
        <v>1796509.9950000001</v>
      </c>
      <c r="I20" s="19">
        <v>1832966.8430000001</v>
      </c>
      <c r="J20" s="19">
        <v>1869670.6910000001</v>
      </c>
      <c r="K20" s="19">
        <v>1907173.091</v>
      </c>
      <c r="L20" s="19">
        <v>1945876.3529999999</v>
      </c>
      <c r="M20" s="19">
        <v>1986038.38</v>
      </c>
      <c r="N20" s="19">
        <v>2027789.128</v>
      </c>
      <c r="O20" s="19">
        <v>2071156.19</v>
      </c>
      <c r="P20" s="19">
        <v>2116144.6069999998</v>
      </c>
      <c r="Q20" s="19">
        <v>2162820.3530000001</v>
      </c>
      <c r="R20" s="19">
        <v>2211384.949</v>
      </c>
      <c r="S20" s="19">
        <v>2262205.9419999998</v>
      </c>
      <c r="T20" s="19">
        <v>2315728.7009999999</v>
      </c>
      <c r="U20" s="19">
        <v>2372211.8020000001</v>
      </c>
      <c r="V20" s="19">
        <v>2431808.088</v>
      </c>
      <c r="W20" s="19">
        <v>2494269.571</v>
      </c>
      <c r="X20" s="19">
        <v>2558941.9309999999</v>
      </c>
      <c r="Y20" s="19">
        <v>2624917.3810000001</v>
      </c>
      <c r="Z20" s="19">
        <v>2691495.8709999998</v>
      </c>
      <c r="AA20" s="19">
        <v>2758516.5410000002</v>
      </c>
      <c r="AB20" s="19">
        <v>2826034.3089999999</v>
      </c>
      <c r="AC20" s="19">
        <v>2893838.9840000002</v>
      </c>
      <c r="AD20" s="19">
        <v>2961747.6779999998</v>
      </c>
      <c r="AE20" s="19">
        <v>3029673.5240000002</v>
      </c>
      <c r="AF20" s="19">
        <v>3097466.9040000001</v>
      </c>
      <c r="AG20" s="19">
        <v>3165237.2280000001</v>
      </c>
      <c r="AH20" s="19">
        <v>3233497.6310000001</v>
      </c>
      <c r="AI20" s="19">
        <v>3302961.7039999999</v>
      </c>
      <c r="AJ20" s="19">
        <v>3374167.463</v>
      </c>
      <c r="AK20" s="19">
        <v>3447114.287</v>
      </c>
      <c r="AL20" s="19">
        <v>3521692.66</v>
      </c>
      <c r="AM20" s="19">
        <v>3598173.1540000001</v>
      </c>
      <c r="AN20" s="19">
        <v>3676857.031</v>
      </c>
      <c r="AO20" s="19">
        <v>3757846.773</v>
      </c>
      <c r="AP20" s="19">
        <v>3841319.804</v>
      </c>
      <c r="AQ20" s="19">
        <v>3926909.1340000001</v>
      </c>
      <c r="AR20" s="19">
        <v>4013486.6030000001</v>
      </c>
      <c r="AS20" s="19">
        <v>4099538.46</v>
      </c>
      <c r="AT20" s="19">
        <v>4183944.2689999999</v>
      </c>
      <c r="AU20" s="19">
        <v>4266304.199</v>
      </c>
      <c r="AV20" s="19">
        <v>4346807.9859999996</v>
      </c>
      <c r="AW20" s="19">
        <v>4425665.5769999996</v>
      </c>
      <c r="AX20" s="19">
        <v>4503324.3329999996</v>
      </c>
      <c r="AY20" s="19">
        <v>4580148.9450000003</v>
      </c>
      <c r="AZ20" s="19">
        <v>4656138.78</v>
      </c>
      <c r="BA20" s="19">
        <v>4731247.5690000001</v>
      </c>
      <c r="BB20" s="19">
        <v>4805773.2779999999</v>
      </c>
      <c r="BC20" s="19">
        <v>4880090.3020000001</v>
      </c>
      <c r="BD20" s="19">
        <v>4954502.2539999997</v>
      </c>
      <c r="BE20" s="19">
        <v>5029153.415</v>
      </c>
      <c r="BF20" s="19">
        <v>5104099.227</v>
      </c>
      <c r="BG20" s="19">
        <v>5179442.2560000001</v>
      </c>
      <c r="BH20" s="19">
        <v>5255258.9349999996</v>
      </c>
      <c r="BI20" s="19">
        <v>5331613.8530000001</v>
      </c>
      <c r="BJ20" s="19">
        <v>5408523.3540000003</v>
      </c>
      <c r="BK20" s="19">
        <v>5486026.5839999998</v>
      </c>
      <c r="BL20" s="19">
        <v>5564219.0870000003</v>
      </c>
      <c r="BM20" s="19">
        <v>5643207.1969999997</v>
      </c>
      <c r="BN20" s="19">
        <v>5723026.6529999999</v>
      </c>
      <c r="BO20" s="19">
        <v>5803710.8169999998</v>
      </c>
      <c r="BP20" s="19">
        <v>5885122.3640000001</v>
      </c>
      <c r="BQ20" s="19">
        <v>5966906.4649999999</v>
      </c>
      <c r="BR20" s="19">
        <v>6048589.5140000004</v>
      </c>
      <c r="BS20" s="19">
        <v>6129802.2740000002</v>
      </c>
    </row>
    <row r="21" spans="1:71" ht="11.4" x14ac:dyDescent="0.2">
      <c r="A21" s="16">
        <v>4</v>
      </c>
      <c r="B21" s="17" t="s">
        <v>65</v>
      </c>
      <c r="C21" s="7" t="s">
        <v>70</v>
      </c>
      <c r="D21" s="6" t="s">
        <v>71</v>
      </c>
      <c r="E21" s="6">
        <v>941</v>
      </c>
      <c r="F21" s="19">
        <v>195259.05600000001</v>
      </c>
      <c r="G21" s="19">
        <v>199052.136</v>
      </c>
      <c r="H21" s="19">
        <v>202904.86</v>
      </c>
      <c r="I21" s="19">
        <v>206885.02</v>
      </c>
      <c r="J21" s="19">
        <v>211045.05799999999</v>
      </c>
      <c r="K21" s="19">
        <v>215421.06299999999</v>
      </c>
      <c r="L21" s="19">
        <v>220033.00399999999</v>
      </c>
      <c r="M21" s="19">
        <v>224884.92300000001</v>
      </c>
      <c r="N21" s="19">
        <v>229967.07699999999</v>
      </c>
      <c r="O21" s="19">
        <v>235259.47200000001</v>
      </c>
      <c r="P21" s="19">
        <v>240742.196</v>
      </c>
      <c r="Q21" s="19">
        <v>246406.47</v>
      </c>
      <c r="R21" s="19">
        <v>252264.34099999999</v>
      </c>
      <c r="S21" s="19">
        <v>258352.723</v>
      </c>
      <c r="T21" s="19">
        <v>264721.83600000001</v>
      </c>
      <c r="U21" s="19">
        <v>271400.50199999998</v>
      </c>
      <c r="V21" s="19">
        <v>278419.92599999998</v>
      </c>
      <c r="W21" s="19">
        <v>285751.54100000003</v>
      </c>
      <c r="X21" s="19">
        <v>293292.81800000003</v>
      </c>
      <c r="Y21" s="19">
        <v>300902.58399999997</v>
      </c>
      <c r="Z21" s="19">
        <v>308486.37300000002</v>
      </c>
      <c r="AA21" s="19">
        <v>316004.63199999998</v>
      </c>
      <c r="AB21" s="19">
        <v>323506.50199999998</v>
      </c>
      <c r="AC21" s="19">
        <v>331095.22899999999</v>
      </c>
      <c r="AD21" s="19">
        <v>338920.29499999998</v>
      </c>
      <c r="AE21" s="19">
        <v>347093.12599999999</v>
      </c>
      <c r="AF21" s="19">
        <v>355653.61</v>
      </c>
      <c r="AG21" s="19">
        <v>364581.15399999998</v>
      </c>
      <c r="AH21" s="19">
        <v>373854.41600000003</v>
      </c>
      <c r="AI21" s="19">
        <v>383429.85600000003</v>
      </c>
      <c r="AJ21" s="19">
        <v>393279.30300000001</v>
      </c>
      <c r="AK21" s="19">
        <v>403408.68099999998</v>
      </c>
      <c r="AL21" s="19">
        <v>413846.59899999999</v>
      </c>
      <c r="AM21" s="19">
        <v>424613.91700000002</v>
      </c>
      <c r="AN21" s="19">
        <v>435737.69</v>
      </c>
      <c r="AO21" s="19">
        <v>447240.98100000003</v>
      </c>
      <c r="AP21" s="19">
        <v>459115.73499999999</v>
      </c>
      <c r="AQ21" s="19">
        <v>471364.93800000002</v>
      </c>
      <c r="AR21" s="19">
        <v>484033.065</v>
      </c>
      <c r="AS21" s="19">
        <v>497176.87699999998</v>
      </c>
      <c r="AT21" s="19">
        <v>510827.576</v>
      </c>
      <c r="AU21" s="19">
        <v>525020.36800000002</v>
      </c>
      <c r="AV21" s="19">
        <v>539720.44999999995</v>
      </c>
      <c r="AW21" s="19">
        <v>554804.18099999998</v>
      </c>
      <c r="AX21" s="19">
        <v>570101.95799999998</v>
      </c>
      <c r="AY21" s="19">
        <v>585496.17500000005</v>
      </c>
      <c r="AZ21" s="19">
        <v>600926.16200000001</v>
      </c>
      <c r="BA21" s="19">
        <v>616437.04799999995</v>
      </c>
      <c r="BB21" s="19">
        <v>632146.821</v>
      </c>
      <c r="BC21" s="19">
        <v>648229.11199999996</v>
      </c>
      <c r="BD21" s="19">
        <v>664804.76300000004</v>
      </c>
      <c r="BE21" s="19">
        <v>681932.22600000002</v>
      </c>
      <c r="BF21" s="19">
        <v>699560.73899999994</v>
      </c>
      <c r="BG21" s="19">
        <v>717572.89199999999</v>
      </c>
      <c r="BH21" s="19">
        <v>735796.58299999998</v>
      </c>
      <c r="BI21" s="19">
        <v>754118.07200000004</v>
      </c>
      <c r="BJ21" s="19">
        <v>772488.96600000001</v>
      </c>
      <c r="BK21" s="19">
        <v>790978.14099999995</v>
      </c>
      <c r="BL21" s="19">
        <v>809730.99699999997</v>
      </c>
      <c r="BM21" s="19">
        <v>828953.32</v>
      </c>
      <c r="BN21" s="19">
        <v>848791.96200000006</v>
      </c>
      <c r="BO21" s="19">
        <v>869298.10600000003</v>
      </c>
      <c r="BP21" s="19">
        <v>890423.47400000005</v>
      </c>
      <c r="BQ21" s="19">
        <v>912093.99600000004</v>
      </c>
      <c r="BR21" s="19">
        <v>934192.321</v>
      </c>
      <c r="BS21" s="19">
        <v>956631.10800000001</v>
      </c>
    </row>
    <row r="22" spans="1:71" ht="11.4" x14ac:dyDescent="0.2">
      <c r="A22" s="16">
        <v>5</v>
      </c>
      <c r="B22" s="17" t="s">
        <v>65</v>
      </c>
      <c r="C22" s="7" t="s">
        <v>72</v>
      </c>
      <c r="D22" s="6" t="s">
        <v>73</v>
      </c>
      <c r="E22" s="6">
        <v>934</v>
      </c>
      <c r="F22" s="19">
        <v>1526150.5959999999</v>
      </c>
      <c r="G22" s="19">
        <v>1560551.9850000001</v>
      </c>
      <c r="H22" s="19">
        <v>1593605.135</v>
      </c>
      <c r="I22" s="19">
        <v>1626081.8230000001</v>
      </c>
      <c r="J22" s="19">
        <v>1658625.6329999999</v>
      </c>
      <c r="K22" s="19">
        <v>1691752.0279999999</v>
      </c>
      <c r="L22" s="19">
        <v>1725843.3489999999</v>
      </c>
      <c r="M22" s="19">
        <v>1761153.4569999999</v>
      </c>
      <c r="N22" s="19">
        <v>1797822.051</v>
      </c>
      <c r="O22" s="19">
        <v>1835896.7180000001</v>
      </c>
      <c r="P22" s="19">
        <v>1875402.4110000001</v>
      </c>
      <c r="Q22" s="19">
        <v>1916413.8829999999</v>
      </c>
      <c r="R22" s="19">
        <v>1959120.608</v>
      </c>
      <c r="S22" s="19">
        <v>2003853.219</v>
      </c>
      <c r="T22" s="19">
        <v>2051006.865</v>
      </c>
      <c r="U22" s="19">
        <v>2100811.2999999998</v>
      </c>
      <c r="V22" s="19">
        <v>2153388.162</v>
      </c>
      <c r="W22" s="19">
        <v>2208518.0299999998</v>
      </c>
      <c r="X22" s="19">
        <v>2265649.1129999999</v>
      </c>
      <c r="Y22" s="19">
        <v>2324014.7969999998</v>
      </c>
      <c r="Z22" s="19">
        <v>2383009.4980000001</v>
      </c>
      <c r="AA22" s="19">
        <v>2442511.909</v>
      </c>
      <c r="AB22" s="19">
        <v>2502527.807</v>
      </c>
      <c r="AC22" s="19">
        <v>2562743.7549999999</v>
      </c>
      <c r="AD22" s="19">
        <v>2622827.3829999999</v>
      </c>
      <c r="AE22" s="19">
        <v>2682580.398</v>
      </c>
      <c r="AF22" s="19">
        <v>2741813.2940000002</v>
      </c>
      <c r="AG22" s="19">
        <v>2800656.074</v>
      </c>
      <c r="AH22" s="19">
        <v>2859643.2149999999</v>
      </c>
      <c r="AI22" s="19">
        <v>2919531.8480000002</v>
      </c>
      <c r="AJ22" s="19">
        <v>2980888.16</v>
      </c>
      <c r="AK22" s="19">
        <v>3043705.6060000001</v>
      </c>
      <c r="AL22" s="19">
        <v>3107846.0610000002</v>
      </c>
      <c r="AM22" s="19">
        <v>3173559.2370000002</v>
      </c>
      <c r="AN22" s="19">
        <v>3241119.341</v>
      </c>
      <c r="AO22" s="19">
        <v>3310605.7919999999</v>
      </c>
      <c r="AP22" s="19">
        <v>3382204.0690000001</v>
      </c>
      <c r="AQ22" s="19">
        <v>3455544.196</v>
      </c>
      <c r="AR22" s="19">
        <v>3529453.5380000002</v>
      </c>
      <c r="AS22" s="19">
        <v>3602361.5830000001</v>
      </c>
      <c r="AT22" s="19">
        <v>3673116.693</v>
      </c>
      <c r="AU22" s="19">
        <v>3741283.8309999998</v>
      </c>
      <c r="AV22" s="19">
        <v>3807087.5359999998</v>
      </c>
      <c r="AW22" s="19">
        <v>3870861.3960000002</v>
      </c>
      <c r="AX22" s="19">
        <v>3933222.375</v>
      </c>
      <c r="AY22" s="19">
        <v>3994652.77</v>
      </c>
      <c r="AZ22" s="19">
        <v>4055212.6179999998</v>
      </c>
      <c r="BA22" s="19">
        <v>4114810.5210000002</v>
      </c>
      <c r="BB22" s="19">
        <v>4173626.4569999999</v>
      </c>
      <c r="BC22" s="19">
        <v>4231861.1900000004</v>
      </c>
      <c r="BD22" s="19">
        <v>4289697.4910000004</v>
      </c>
      <c r="BE22" s="19">
        <v>4347221.1890000002</v>
      </c>
      <c r="BF22" s="19">
        <v>4404538.4879999999</v>
      </c>
      <c r="BG22" s="19">
        <v>4461869.3640000001</v>
      </c>
      <c r="BH22" s="19">
        <v>4519462.352</v>
      </c>
      <c r="BI22" s="19">
        <v>4577495.7810000004</v>
      </c>
      <c r="BJ22" s="19">
        <v>4636034.3880000003</v>
      </c>
      <c r="BK22" s="19">
        <v>4695048.443</v>
      </c>
      <c r="BL22" s="19">
        <v>4754488.09</v>
      </c>
      <c r="BM22" s="19">
        <v>4814253.8770000003</v>
      </c>
      <c r="BN22" s="19">
        <v>4874234.6909999996</v>
      </c>
      <c r="BO22" s="19">
        <v>4934412.7110000001</v>
      </c>
      <c r="BP22" s="19">
        <v>4994698.8899999997</v>
      </c>
      <c r="BQ22" s="19">
        <v>5054812.4689999996</v>
      </c>
      <c r="BR22" s="19">
        <v>5114397.193</v>
      </c>
      <c r="BS22" s="19">
        <v>5173171.1660000002</v>
      </c>
    </row>
    <row r="23" spans="1:71" ht="11.4" x14ac:dyDescent="0.2">
      <c r="A23" s="16">
        <v>6</v>
      </c>
      <c r="B23" s="17" t="s">
        <v>65</v>
      </c>
      <c r="C23" s="20" t="s">
        <v>74</v>
      </c>
      <c r="D23" s="6"/>
      <c r="E23" s="6">
        <v>948</v>
      </c>
      <c r="F23" s="19">
        <v>1157196.5360000001</v>
      </c>
      <c r="G23" s="19">
        <v>1179836.18</v>
      </c>
      <c r="H23" s="19">
        <v>1203955.385</v>
      </c>
      <c r="I23" s="19">
        <v>1229495.321</v>
      </c>
      <c r="J23" s="19">
        <v>1256404.335</v>
      </c>
      <c r="K23" s="19">
        <v>1284636.9480000001</v>
      </c>
      <c r="L23" s="19">
        <v>1314154.92</v>
      </c>
      <c r="M23" s="19">
        <v>1344926.32</v>
      </c>
      <c r="N23" s="19">
        <v>1376925.4890000001</v>
      </c>
      <c r="O23" s="19">
        <v>1410131.19</v>
      </c>
      <c r="P23" s="19">
        <v>1444523.7679999999</v>
      </c>
      <c r="Q23" s="19">
        <v>1480080.622</v>
      </c>
      <c r="R23" s="19">
        <v>1516773.659</v>
      </c>
      <c r="S23" s="19">
        <v>1554566.9</v>
      </c>
      <c r="T23" s="19">
        <v>1593421.6910000001</v>
      </c>
      <c r="U23" s="19">
        <v>1633307.449</v>
      </c>
      <c r="V23" s="19">
        <v>1674213.068</v>
      </c>
      <c r="W23" s="19">
        <v>1716134.5560000001</v>
      </c>
      <c r="X23" s="19">
        <v>1759060.148</v>
      </c>
      <c r="Y23" s="19">
        <v>1802980.5079999999</v>
      </c>
      <c r="Z23" s="19">
        <v>1847894.9539999999</v>
      </c>
      <c r="AA23" s="19">
        <v>1893810.4</v>
      </c>
      <c r="AB23" s="19">
        <v>1940746.1129999999</v>
      </c>
      <c r="AC23" s="19">
        <v>1988732.74</v>
      </c>
      <c r="AD23" s="19">
        <v>2037809.8629999999</v>
      </c>
      <c r="AE23" s="19">
        <v>2088018.139</v>
      </c>
      <c r="AF23" s="19">
        <v>2139324.2850000001</v>
      </c>
      <c r="AG23" s="19">
        <v>2191749.753</v>
      </c>
      <c r="AH23" s="19">
        <v>2245451.2650000001</v>
      </c>
      <c r="AI23" s="19">
        <v>2300633.5690000001</v>
      </c>
      <c r="AJ23" s="19">
        <v>2357419.196</v>
      </c>
      <c r="AK23" s="19">
        <v>2415840.781</v>
      </c>
      <c r="AL23" s="19">
        <v>2475780.9789999998</v>
      </c>
      <c r="AM23" s="19">
        <v>2537020.105</v>
      </c>
      <c r="AN23" s="19">
        <v>2599254.1150000002</v>
      </c>
      <c r="AO23" s="19">
        <v>2662232.088</v>
      </c>
      <c r="AP23" s="19">
        <v>2725864.13</v>
      </c>
      <c r="AQ23" s="19">
        <v>2790108.7629999998</v>
      </c>
      <c r="AR23" s="19">
        <v>2854819.7439999999</v>
      </c>
      <c r="AS23" s="19">
        <v>2919844.6970000002</v>
      </c>
      <c r="AT23" s="19">
        <v>2985061.977</v>
      </c>
      <c r="AU23" s="19">
        <v>3050394.0249999999</v>
      </c>
      <c r="AV23" s="19">
        <v>3115805.6529999999</v>
      </c>
      <c r="AW23" s="19">
        <v>3181279.86</v>
      </c>
      <c r="AX23" s="19">
        <v>3246825.3020000001</v>
      </c>
      <c r="AY23" s="19">
        <v>3312454.642</v>
      </c>
      <c r="AZ23" s="19">
        <v>3378157.8319999999</v>
      </c>
      <c r="BA23" s="19">
        <v>3443939.0529999998</v>
      </c>
      <c r="BB23" s="19">
        <v>3509852.73</v>
      </c>
      <c r="BC23" s="19">
        <v>3575973.8620000002</v>
      </c>
      <c r="BD23" s="19">
        <v>3642371.4160000002</v>
      </c>
      <c r="BE23" s="19">
        <v>3709070.0970000001</v>
      </c>
      <c r="BF23" s="19">
        <v>3776100.926</v>
      </c>
      <c r="BG23" s="19">
        <v>3843549.2889999999</v>
      </c>
      <c r="BH23" s="19">
        <v>3911515.0329999998</v>
      </c>
      <c r="BI23" s="19">
        <v>3980077.1570000001</v>
      </c>
      <c r="BJ23" s="19">
        <v>4049235.0860000001</v>
      </c>
      <c r="BK23" s="19">
        <v>4118990.8450000002</v>
      </c>
      <c r="BL23" s="19">
        <v>4189420.6630000002</v>
      </c>
      <c r="BM23" s="19">
        <v>4260613.466</v>
      </c>
      <c r="BN23" s="19">
        <v>4332606.9550000001</v>
      </c>
      <c r="BO23" s="19">
        <v>4405430.2889999999</v>
      </c>
      <c r="BP23" s="19">
        <v>4478990.9179999996</v>
      </c>
      <c r="BQ23" s="19">
        <v>4553048.983</v>
      </c>
      <c r="BR23" s="19">
        <v>4627282.13</v>
      </c>
      <c r="BS23" s="19">
        <v>4701441.3229999999</v>
      </c>
    </row>
    <row r="24" spans="1:71" ht="11.4" x14ac:dyDescent="0.2">
      <c r="A24" s="16">
        <v>7</v>
      </c>
      <c r="B24" s="17" t="s">
        <v>65</v>
      </c>
      <c r="C24" s="20" t="s">
        <v>628</v>
      </c>
      <c r="D24" s="6" t="s">
        <v>76</v>
      </c>
      <c r="E24" s="6">
        <v>1503</v>
      </c>
      <c r="F24" s="19">
        <v>672895.95799999998</v>
      </c>
      <c r="G24" s="19">
        <v>680630.36</v>
      </c>
      <c r="H24" s="19">
        <v>688858.96499999997</v>
      </c>
      <c r="I24" s="19">
        <v>697440.32700000005</v>
      </c>
      <c r="J24" s="19">
        <v>706262.03799999994</v>
      </c>
      <c r="K24" s="19">
        <v>715241.14500000002</v>
      </c>
      <c r="L24" s="19">
        <v>724324.98100000003</v>
      </c>
      <c r="M24" s="19">
        <v>733489.97499999998</v>
      </c>
      <c r="N24" s="19">
        <v>742737.73600000003</v>
      </c>
      <c r="O24" s="19">
        <v>752087.82</v>
      </c>
      <c r="P24" s="19">
        <v>761557.60900000005</v>
      </c>
      <c r="Q24" s="19">
        <v>771139.58499999996</v>
      </c>
      <c r="R24" s="19">
        <v>780782.69499999995</v>
      </c>
      <c r="S24" s="19">
        <v>790383.61399999994</v>
      </c>
      <c r="T24" s="19">
        <v>799810.46799999999</v>
      </c>
      <c r="U24" s="19">
        <v>808971.47499999998</v>
      </c>
      <c r="V24" s="19">
        <v>817808.88300000003</v>
      </c>
      <c r="W24" s="19">
        <v>826349.65899999999</v>
      </c>
      <c r="X24" s="19">
        <v>834691.64</v>
      </c>
      <c r="Y24" s="19">
        <v>842980.93700000003</v>
      </c>
      <c r="Z24" s="19">
        <v>851319.125</v>
      </c>
      <c r="AA24" s="19">
        <v>859742.93400000001</v>
      </c>
      <c r="AB24" s="19">
        <v>868206.24300000002</v>
      </c>
      <c r="AC24" s="19">
        <v>876629.00300000003</v>
      </c>
      <c r="AD24" s="19">
        <v>884892.94200000004</v>
      </c>
      <c r="AE24" s="19">
        <v>892915.20700000005</v>
      </c>
      <c r="AF24" s="19">
        <v>900675.53200000001</v>
      </c>
      <c r="AG24" s="19">
        <v>908209.21299999999</v>
      </c>
      <c r="AH24" s="19">
        <v>915557.576</v>
      </c>
      <c r="AI24" s="19">
        <v>922784.08799999999</v>
      </c>
      <c r="AJ24" s="19">
        <v>929939.16500000004</v>
      </c>
      <c r="AK24" s="19">
        <v>937034.82400000002</v>
      </c>
      <c r="AL24" s="19">
        <v>944069.28599999996</v>
      </c>
      <c r="AM24" s="19">
        <v>951063.48300000001</v>
      </c>
      <c r="AN24" s="19">
        <v>958038.84299999999</v>
      </c>
      <c r="AO24" s="19">
        <v>965012.85499999998</v>
      </c>
      <c r="AP24" s="19">
        <v>971995.21400000004</v>
      </c>
      <c r="AQ24" s="19">
        <v>978991.35600000003</v>
      </c>
      <c r="AR24" s="19">
        <v>986007.24699999997</v>
      </c>
      <c r="AS24" s="19">
        <v>993046.32200000004</v>
      </c>
      <c r="AT24" s="19">
        <v>1000109.343</v>
      </c>
      <c r="AU24" s="19">
        <v>1007209.921</v>
      </c>
      <c r="AV24" s="19">
        <v>1014346.222</v>
      </c>
      <c r="AW24" s="19">
        <v>1021484.2070000001</v>
      </c>
      <c r="AX24" s="19">
        <v>1028577.09</v>
      </c>
      <c r="AY24" s="19">
        <v>1035594.964</v>
      </c>
      <c r="AZ24" s="19">
        <v>1042533.877</v>
      </c>
      <c r="BA24" s="19">
        <v>1049417.709</v>
      </c>
      <c r="BB24" s="19">
        <v>1056280.706</v>
      </c>
      <c r="BC24" s="19">
        <v>1063171.0160000001</v>
      </c>
      <c r="BD24" s="19">
        <v>1070130.2239999999</v>
      </c>
      <c r="BE24" s="19">
        <v>1077128.7</v>
      </c>
      <c r="BF24" s="19">
        <v>1084169.1980000001</v>
      </c>
      <c r="BG24" s="19">
        <v>1091360.7560000001</v>
      </c>
      <c r="BH24" s="19">
        <v>1098845.2990000001</v>
      </c>
      <c r="BI24" s="19">
        <v>1106701.844</v>
      </c>
      <c r="BJ24" s="19">
        <v>1114996.07</v>
      </c>
      <c r="BK24" s="19">
        <v>1123635.564</v>
      </c>
      <c r="BL24" s="19">
        <v>1132346.7420000001</v>
      </c>
      <c r="BM24" s="19">
        <v>1140755.1070000001</v>
      </c>
      <c r="BN24" s="19">
        <v>1148592.3929999999</v>
      </c>
      <c r="BO24" s="19">
        <v>1155747.2849999999</v>
      </c>
      <c r="BP24" s="19">
        <v>1162295.1640000001</v>
      </c>
      <c r="BQ24" s="19">
        <v>1168383.9939999999</v>
      </c>
      <c r="BR24" s="19">
        <v>1174248.8929999999</v>
      </c>
      <c r="BS24" s="19">
        <v>1180060.9569999999</v>
      </c>
    </row>
    <row r="25" spans="1:71" ht="11.4" x14ac:dyDescent="0.2">
      <c r="A25" s="16">
        <v>8</v>
      </c>
      <c r="B25" s="17" t="s">
        <v>65</v>
      </c>
      <c r="C25" s="20" t="s">
        <v>629</v>
      </c>
      <c r="D25" s="6" t="s">
        <v>76</v>
      </c>
      <c r="E25" s="6">
        <v>1517</v>
      </c>
      <c r="F25" s="19">
        <v>1734480.8419999999</v>
      </c>
      <c r="G25" s="19">
        <v>1772394.3430000001</v>
      </c>
      <c r="H25" s="19">
        <v>1808889.4879999999</v>
      </c>
      <c r="I25" s="19">
        <v>1844730.274</v>
      </c>
      <c r="J25" s="19">
        <v>1880558.365</v>
      </c>
      <c r="K25" s="19">
        <v>1916892.378</v>
      </c>
      <c r="L25" s="19">
        <v>1954124.307</v>
      </c>
      <c r="M25" s="19">
        <v>1992523.405</v>
      </c>
      <c r="N25" s="19">
        <v>2032248.8370000001</v>
      </c>
      <c r="O25" s="19">
        <v>2073370.392</v>
      </c>
      <c r="P25" s="19">
        <v>2115931.1940000001</v>
      </c>
      <c r="Q25" s="19">
        <v>2160014.4070000001</v>
      </c>
      <c r="R25" s="19">
        <v>2205801.8050000002</v>
      </c>
      <c r="S25" s="19">
        <v>2253598.2790000001</v>
      </c>
      <c r="T25" s="19">
        <v>2303761.7439999999</v>
      </c>
      <c r="U25" s="19">
        <v>2356493.838</v>
      </c>
      <c r="V25" s="19">
        <v>2411923.7629999998</v>
      </c>
      <c r="W25" s="19">
        <v>2469839.2710000002</v>
      </c>
      <c r="X25" s="19">
        <v>2529661.2089999998</v>
      </c>
      <c r="Y25" s="19">
        <v>2590588.7990000001</v>
      </c>
      <c r="Z25" s="19">
        <v>2652001.3650000002</v>
      </c>
      <c r="AA25" s="19">
        <v>2713763.4890000001</v>
      </c>
      <c r="AB25" s="19">
        <v>2775915.2390000001</v>
      </c>
      <c r="AC25" s="19">
        <v>2838237.81</v>
      </c>
      <c r="AD25" s="19">
        <v>2900525.9730000002</v>
      </c>
      <c r="AE25" s="19">
        <v>2962675.7940000002</v>
      </c>
      <c r="AF25" s="19">
        <v>3024530.7919999999</v>
      </c>
      <c r="AG25" s="19">
        <v>3086205.9559999998</v>
      </c>
      <c r="AH25" s="19">
        <v>3148221.7439999999</v>
      </c>
      <c r="AI25" s="19">
        <v>3211302.6809999999</v>
      </c>
      <c r="AJ25" s="19">
        <v>3275987.7009999999</v>
      </c>
      <c r="AK25" s="19">
        <v>3342257.4670000002</v>
      </c>
      <c r="AL25" s="19">
        <v>3409973.017</v>
      </c>
      <c r="AM25" s="19">
        <v>3479379.2370000002</v>
      </c>
      <c r="AN25" s="19">
        <v>3550746.6869999999</v>
      </c>
      <c r="AO25" s="19">
        <v>3624140.52</v>
      </c>
      <c r="AP25" s="19">
        <v>3699744.233</v>
      </c>
      <c r="AQ25" s="19">
        <v>3777150.727</v>
      </c>
      <c r="AR25" s="19">
        <v>3855094.0720000002</v>
      </c>
      <c r="AS25" s="19">
        <v>3931884.6179999998</v>
      </c>
      <c r="AT25" s="19">
        <v>4006282.3169999998</v>
      </c>
      <c r="AU25" s="19">
        <v>4077818.4070000001</v>
      </c>
      <c r="AV25" s="19">
        <v>4146729.057</v>
      </c>
      <c r="AW25" s="19">
        <v>4213363.8650000002</v>
      </c>
      <c r="AX25" s="19">
        <v>4278375.6100000003</v>
      </c>
      <c r="AY25" s="19">
        <v>4342278.3509999998</v>
      </c>
      <c r="AZ25" s="19">
        <v>4405121.3140000002</v>
      </c>
      <c r="BA25" s="19">
        <v>4466813.9450000003</v>
      </c>
      <c r="BB25" s="19">
        <v>4527594.9160000002</v>
      </c>
      <c r="BC25" s="19">
        <v>4587741.55</v>
      </c>
      <c r="BD25" s="19">
        <v>4647489.693</v>
      </c>
      <c r="BE25" s="19">
        <v>4706978.5939999996</v>
      </c>
      <c r="BF25" s="19">
        <v>4766301.5240000002</v>
      </c>
      <c r="BG25" s="19">
        <v>4825586.517</v>
      </c>
      <c r="BH25" s="19">
        <v>4884948.7419999996</v>
      </c>
      <c r="BI25" s="19">
        <v>4944485.7290000003</v>
      </c>
      <c r="BJ25" s="19">
        <v>5004220.7860000003</v>
      </c>
      <c r="BK25" s="19">
        <v>5064199.9110000003</v>
      </c>
      <c r="BL25" s="19">
        <v>5124552.3159999996</v>
      </c>
      <c r="BM25" s="19">
        <v>5185424.3229999999</v>
      </c>
      <c r="BN25" s="19">
        <v>5246881.5089999996</v>
      </c>
      <c r="BO25" s="19">
        <v>5308974.4160000002</v>
      </c>
      <c r="BP25" s="19">
        <v>5371564.898</v>
      </c>
      <c r="BQ25" s="19">
        <v>5434287.5839999998</v>
      </c>
      <c r="BR25" s="19">
        <v>5496648.665</v>
      </c>
      <c r="BS25" s="19">
        <v>5558263.9790000003</v>
      </c>
    </row>
    <row r="26" spans="1:71" ht="11.4" x14ac:dyDescent="0.2">
      <c r="A26" s="16">
        <v>9</v>
      </c>
      <c r="B26" s="17" t="s">
        <v>65</v>
      </c>
      <c r="C26" s="7" t="s">
        <v>630</v>
      </c>
      <c r="D26" s="6" t="s">
        <v>76</v>
      </c>
      <c r="E26" s="6">
        <v>1502</v>
      </c>
      <c r="F26" s="19">
        <v>956203.65599999996</v>
      </c>
      <c r="G26" s="19">
        <v>980195.34299999999</v>
      </c>
      <c r="H26" s="19">
        <v>1001876.475</v>
      </c>
      <c r="I26" s="19">
        <v>1022053.675</v>
      </c>
      <c r="J26" s="19">
        <v>1041402.171</v>
      </c>
      <c r="K26" s="19">
        <v>1060465.45</v>
      </c>
      <c r="L26" s="19">
        <v>1079650.98</v>
      </c>
      <c r="M26" s="19">
        <v>1099234.6040000001</v>
      </c>
      <c r="N26" s="19">
        <v>1119374.513</v>
      </c>
      <c r="O26" s="19">
        <v>1140134.4269999999</v>
      </c>
      <c r="P26" s="19">
        <v>1161552.939</v>
      </c>
      <c r="Q26" s="19">
        <v>1183717.713</v>
      </c>
      <c r="R26" s="19">
        <v>1206830.398</v>
      </c>
      <c r="S26" s="19">
        <v>1231234.0349999999</v>
      </c>
      <c r="T26" s="19">
        <v>1257334.8529999999</v>
      </c>
      <c r="U26" s="19">
        <v>1285370.379</v>
      </c>
      <c r="V26" s="19">
        <v>1315473.851</v>
      </c>
      <c r="W26" s="19">
        <v>1347426.2949999999</v>
      </c>
      <c r="X26" s="19">
        <v>1380657.7709999999</v>
      </c>
      <c r="Y26" s="19">
        <v>1414374.976</v>
      </c>
      <c r="Z26" s="19">
        <v>1447954.2679999999</v>
      </c>
      <c r="AA26" s="19">
        <v>1481258.584</v>
      </c>
      <c r="AB26" s="19">
        <v>1514301.9369999999</v>
      </c>
      <c r="AC26" s="19">
        <v>1546804.7649999999</v>
      </c>
      <c r="AD26" s="19">
        <v>1578482.953</v>
      </c>
      <c r="AE26" s="19">
        <v>1609167.236</v>
      </c>
      <c r="AF26" s="19">
        <v>1638713.5090000001</v>
      </c>
      <c r="AG26" s="19">
        <v>1667231.797</v>
      </c>
      <c r="AH26" s="19">
        <v>1695143.966</v>
      </c>
      <c r="AI26" s="19">
        <v>1723051.199</v>
      </c>
      <c r="AJ26" s="19">
        <v>1751425.3740000001</v>
      </c>
      <c r="AK26" s="19">
        <v>1780224.9979999999</v>
      </c>
      <c r="AL26" s="19">
        <v>1809399.9979999999</v>
      </c>
      <c r="AM26" s="19">
        <v>1839382.0160000001</v>
      </c>
      <c r="AN26" s="19">
        <v>1870696.209</v>
      </c>
      <c r="AO26" s="19">
        <v>1903614.7450000001</v>
      </c>
      <c r="AP26" s="19">
        <v>1938403.3389999999</v>
      </c>
      <c r="AQ26" s="19">
        <v>1974683.0789999999</v>
      </c>
      <c r="AR26" s="19">
        <v>2011276.7150000001</v>
      </c>
      <c r="AS26" s="19">
        <v>2046577.1839999999</v>
      </c>
      <c r="AT26" s="19">
        <v>2079414.4639999999</v>
      </c>
      <c r="AU26" s="19">
        <v>2109374.466</v>
      </c>
      <c r="AV26" s="19">
        <v>2136733.4580000001</v>
      </c>
      <c r="AW26" s="19">
        <v>2161870.983</v>
      </c>
      <c r="AX26" s="19">
        <v>2185457.5410000002</v>
      </c>
      <c r="AY26" s="19">
        <v>2208017.3420000002</v>
      </c>
      <c r="AZ26" s="19">
        <v>2229621.0869999998</v>
      </c>
      <c r="BA26" s="19">
        <v>2250178.4720000001</v>
      </c>
      <c r="BB26" s="19">
        <v>2269885.5260000001</v>
      </c>
      <c r="BC26" s="19">
        <v>2288957.0550000002</v>
      </c>
      <c r="BD26" s="19">
        <v>2307578.0619999999</v>
      </c>
      <c r="BE26" s="19">
        <v>2325879.3480000002</v>
      </c>
      <c r="BF26" s="19">
        <v>2343952.537</v>
      </c>
      <c r="BG26" s="19">
        <v>2361889.3029999998</v>
      </c>
      <c r="BH26" s="19">
        <v>2379763.3169999998</v>
      </c>
      <c r="BI26" s="19">
        <v>2397643.625</v>
      </c>
      <c r="BJ26" s="19">
        <v>2415538.091</v>
      </c>
      <c r="BK26" s="19">
        <v>2433501.344</v>
      </c>
      <c r="BL26" s="19">
        <v>2451690.2349999999</v>
      </c>
      <c r="BM26" s="19">
        <v>2470293.5469999998</v>
      </c>
      <c r="BN26" s="19">
        <v>2489411.1230000001</v>
      </c>
      <c r="BO26" s="19">
        <v>2509105.054</v>
      </c>
      <c r="BP26" s="19">
        <v>2529239.0690000001</v>
      </c>
      <c r="BQ26" s="19">
        <v>2549461.8470000001</v>
      </c>
      <c r="BR26" s="19">
        <v>2569293.4759999998</v>
      </c>
      <c r="BS26" s="19">
        <v>2588362.98</v>
      </c>
    </row>
    <row r="27" spans="1:71" ht="11.4" x14ac:dyDescent="0.2">
      <c r="A27" s="16">
        <v>10</v>
      </c>
      <c r="B27" s="17" t="s">
        <v>65</v>
      </c>
      <c r="C27" s="7" t="s">
        <v>631</v>
      </c>
      <c r="D27" s="6" t="s">
        <v>76</v>
      </c>
      <c r="E27" s="6">
        <v>1501</v>
      </c>
      <c r="F27" s="19">
        <v>778277.18599999999</v>
      </c>
      <c r="G27" s="19">
        <v>792199</v>
      </c>
      <c r="H27" s="19">
        <v>807013.01300000004</v>
      </c>
      <c r="I27" s="19">
        <v>822676.59900000005</v>
      </c>
      <c r="J27" s="19">
        <v>839156.19400000002</v>
      </c>
      <c r="K27" s="19">
        <v>856426.92799999996</v>
      </c>
      <c r="L27" s="19">
        <v>874473.32700000005</v>
      </c>
      <c r="M27" s="19">
        <v>893288.80099999998</v>
      </c>
      <c r="N27" s="19">
        <v>912874.32400000002</v>
      </c>
      <c r="O27" s="19">
        <v>933235.96499999997</v>
      </c>
      <c r="P27" s="19">
        <v>954378.255</v>
      </c>
      <c r="Q27" s="19">
        <v>976296.69400000002</v>
      </c>
      <c r="R27" s="19">
        <v>998971.40700000001</v>
      </c>
      <c r="S27" s="19">
        <v>1022364.2439999999</v>
      </c>
      <c r="T27" s="19">
        <v>1046426.8909999999</v>
      </c>
      <c r="U27" s="19">
        <v>1071123.459</v>
      </c>
      <c r="V27" s="19">
        <v>1096449.912</v>
      </c>
      <c r="W27" s="19">
        <v>1122412.976</v>
      </c>
      <c r="X27" s="19">
        <v>1149003.4380000001</v>
      </c>
      <c r="Y27" s="19">
        <v>1176213.8230000001</v>
      </c>
      <c r="Z27" s="19">
        <v>1204047.0970000001</v>
      </c>
      <c r="AA27" s="19">
        <v>1232504.905</v>
      </c>
      <c r="AB27" s="19">
        <v>1261613.3019999999</v>
      </c>
      <c r="AC27" s="19">
        <v>1291433.0449999999</v>
      </c>
      <c r="AD27" s="19">
        <v>1322043.02</v>
      </c>
      <c r="AE27" s="19">
        <v>1353508.558</v>
      </c>
      <c r="AF27" s="19">
        <v>1385817.2830000001</v>
      </c>
      <c r="AG27" s="19">
        <v>1418974.159</v>
      </c>
      <c r="AH27" s="19">
        <v>1453077.7779999999</v>
      </c>
      <c r="AI27" s="19">
        <v>1488251.4820000001</v>
      </c>
      <c r="AJ27" s="19">
        <v>1524562.327</v>
      </c>
      <c r="AK27" s="19">
        <v>1562032.469</v>
      </c>
      <c r="AL27" s="19">
        <v>1600573.0190000001</v>
      </c>
      <c r="AM27" s="19">
        <v>1639997.2209999999</v>
      </c>
      <c r="AN27" s="19">
        <v>1680050.4779999999</v>
      </c>
      <c r="AO27" s="19">
        <v>1720525.7749999999</v>
      </c>
      <c r="AP27" s="19">
        <v>1761340.8940000001</v>
      </c>
      <c r="AQ27" s="19">
        <v>1802467.648</v>
      </c>
      <c r="AR27" s="19">
        <v>1843817.3570000001</v>
      </c>
      <c r="AS27" s="19">
        <v>1885307.4339999999</v>
      </c>
      <c r="AT27" s="19">
        <v>1926867.8529999999</v>
      </c>
      <c r="AU27" s="19">
        <v>1968443.9410000001</v>
      </c>
      <c r="AV27" s="19">
        <v>2009995.5989999999</v>
      </c>
      <c r="AW27" s="19">
        <v>2051492.882</v>
      </c>
      <c r="AX27" s="19">
        <v>2092918.0689999999</v>
      </c>
      <c r="AY27" s="19">
        <v>2134261.0090000001</v>
      </c>
      <c r="AZ27" s="19">
        <v>2175500.227</v>
      </c>
      <c r="BA27" s="19">
        <v>2216635.4730000002</v>
      </c>
      <c r="BB27" s="19">
        <v>2257709.39</v>
      </c>
      <c r="BC27" s="19">
        <v>2298784.4950000001</v>
      </c>
      <c r="BD27" s="19">
        <v>2339911.6310000001</v>
      </c>
      <c r="BE27" s="19">
        <v>2381099.2459999998</v>
      </c>
      <c r="BF27" s="19">
        <v>2422348.9870000002</v>
      </c>
      <c r="BG27" s="19">
        <v>2463697.2140000002</v>
      </c>
      <c r="BH27" s="19">
        <v>2505185.4249999998</v>
      </c>
      <c r="BI27" s="19">
        <v>2546842.1039999998</v>
      </c>
      <c r="BJ27" s="19">
        <v>2588682.6949999998</v>
      </c>
      <c r="BK27" s="19">
        <v>2630698.5669999998</v>
      </c>
      <c r="BL27" s="19">
        <v>2672862.0809999998</v>
      </c>
      <c r="BM27" s="19">
        <v>2715130.7760000001</v>
      </c>
      <c r="BN27" s="19">
        <v>2757470.3859999999</v>
      </c>
      <c r="BO27" s="19">
        <v>2799869.3620000002</v>
      </c>
      <c r="BP27" s="19">
        <v>2842325.8289999999</v>
      </c>
      <c r="BQ27" s="19">
        <v>2884825.7370000002</v>
      </c>
      <c r="BR27" s="19">
        <v>2927355.1889999998</v>
      </c>
      <c r="BS27" s="19">
        <v>2969900.9989999998</v>
      </c>
    </row>
    <row r="28" spans="1:71" ht="11.4" x14ac:dyDescent="0.2">
      <c r="A28" s="16">
        <v>11</v>
      </c>
      <c r="B28" s="17" t="s">
        <v>65</v>
      </c>
      <c r="C28" s="20" t="s">
        <v>632</v>
      </c>
      <c r="D28" s="6" t="s">
        <v>76</v>
      </c>
      <c r="E28" s="6">
        <v>1500</v>
      </c>
      <c r="F28" s="19">
        <v>128096.648</v>
      </c>
      <c r="G28" s="19">
        <v>129969.107</v>
      </c>
      <c r="H28" s="19">
        <v>131991.799</v>
      </c>
      <c r="I28" s="19">
        <v>134194.00599999999</v>
      </c>
      <c r="J28" s="19">
        <v>136593.546</v>
      </c>
      <c r="K28" s="19">
        <v>139196.07999999999</v>
      </c>
      <c r="L28" s="19">
        <v>141995.133</v>
      </c>
      <c r="M28" s="19">
        <v>144972.22700000001</v>
      </c>
      <c r="N28" s="19">
        <v>148099.27299999999</v>
      </c>
      <c r="O28" s="19">
        <v>151341.932</v>
      </c>
      <c r="P28" s="19">
        <v>154670.163</v>
      </c>
      <c r="Q28" s="19">
        <v>158069.258</v>
      </c>
      <c r="R28" s="19">
        <v>161549.71799999999</v>
      </c>
      <c r="S28" s="19">
        <v>165151.36900000001</v>
      </c>
      <c r="T28" s="19">
        <v>168931.46400000001</v>
      </c>
      <c r="U28" s="19">
        <v>172929.95199999999</v>
      </c>
      <c r="V28" s="19">
        <v>177159.065</v>
      </c>
      <c r="W28" s="19">
        <v>181601.57</v>
      </c>
      <c r="X28" s="19">
        <v>186231.92499999999</v>
      </c>
      <c r="Y28" s="19">
        <v>191011.43100000001</v>
      </c>
      <c r="Z28" s="19">
        <v>195910.639</v>
      </c>
      <c r="AA28" s="19">
        <v>200923.15700000001</v>
      </c>
      <c r="AB28" s="19">
        <v>206053.60500000001</v>
      </c>
      <c r="AC28" s="19">
        <v>211296.08300000001</v>
      </c>
      <c r="AD28" s="19">
        <v>216646.37100000001</v>
      </c>
      <c r="AE28" s="19">
        <v>222101.799</v>
      </c>
      <c r="AF28" s="19">
        <v>227669.815</v>
      </c>
      <c r="AG28" s="19">
        <v>233352.815</v>
      </c>
      <c r="AH28" s="19">
        <v>239138.889</v>
      </c>
      <c r="AI28" s="19">
        <v>245012.264</v>
      </c>
      <c r="AJ28" s="19">
        <v>250969.22</v>
      </c>
      <c r="AK28" s="19">
        <v>257008.63699999999</v>
      </c>
      <c r="AL28" s="19">
        <v>263158.391</v>
      </c>
      <c r="AM28" s="19">
        <v>269480.79100000003</v>
      </c>
      <c r="AN28" s="19">
        <v>276057.603</v>
      </c>
      <c r="AO28" s="19">
        <v>282952.71399999998</v>
      </c>
      <c r="AP28" s="19">
        <v>290181.43099999998</v>
      </c>
      <c r="AQ28" s="19">
        <v>297743.62</v>
      </c>
      <c r="AR28" s="19">
        <v>305666.48</v>
      </c>
      <c r="AS28" s="19">
        <v>313976.44400000002</v>
      </c>
      <c r="AT28" s="19">
        <v>322686.24300000002</v>
      </c>
      <c r="AU28" s="19">
        <v>331828.071</v>
      </c>
      <c r="AV28" s="19">
        <v>341387.30300000001</v>
      </c>
      <c r="AW28" s="19">
        <v>351272.29300000001</v>
      </c>
      <c r="AX28" s="19">
        <v>361356.18099999998</v>
      </c>
      <c r="AY28" s="19">
        <v>371552.946</v>
      </c>
      <c r="AZ28" s="19">
        <v>381823.685</v>
      </c>
      <c r="BA28" s="19">
        <v>392209.88900000002</v>
      </c>
      <c r="BB28" s="19">
        <v>402805.25599999999</v>
      </c>
      <c r="BC28" s="19">
        <v>413745.647</v>
      </c>
      <c r="BD28" s="19">
        <v>425129.55200000003</v>
      </c>
      <c r="BE28" s="19">
        <v>436993.81400000001</v>
      </c>
      <c r="BF28" s="19">
        <v>449310.18400000001</v>
      </c>
      <c r="BG28" s="19">
        <v>462034.38900000002</v>
      </c>
      <c r="BH28" s="19">
        <v>475094.38799999998</v>
      </c>
      <c r="BI28" s="19">
        <v>488440.913</v>
      </c>
      <c r="BJ28" s="19">
        <v>502059.41100000002</v>
      </c>
      <c r="BK28" s="19">
        <v>515977.45699999999</v>
      </c>
      <c r="BL28" s="19">
        <v>530237.54799999995</v>
      </c>
      <c r="BM28" s="19">
        <v>544900.28399999999</v>
      </c>
      <c r="BN28" s="19">
        <v>560007.44400000002</v>
      </c>
      <c r="BO28" s="19">
        <v>575572.51500000001</v>
      </c>
      <c r="BP28" s="19">
        <v>591576.16200000001</v>
      </c>
      <c r="BQ28" s="19">
        <v>607987.35100000002</v>
      </c>
      <c r="BR28" s="19">
        <v>624759.91399999999</v>
      </c>
      <c r="BS28" s="19">
        <v>641858.60800000001</v>
      </c>
    </row>
    <row r="29" spans="1:71" ht="12" x14ac:dyDescent="0.25">
      <c r="A29" s="16">
        <v>12</v>
      </c>
      <c r="B29" s="17" t="s">
        <v>65</v>
      </c>
      <c r="C29" s="18" t="s">
        <v>75</v>
      </c>
      <c r="D29" s="6" t="s">
        <v>633</v>
      </c>
      <c r="E29" s="6">
        <v>947</v>
      </c>
      <c r="F29" s="19">
        <v>179621.076</v>
      </c>
      <c r="G29" s="19">
        <v>183039.18</v>
      </c>
      <c r="H29" s="19">
        <v>186625.519</v>
      </c>
      <c r="I29" s="19">
        <v>190377.65</v>
      </c>
      <c r="J29" s="19">
        <v>194295.351</v>
      </c>
      <c r="K29" s="19">
        <v>198379.92499999999</v>
      </c>
      <c r="L29" s="19">
        <v>202635.05300000001</v>
      </c>
      <c r="M29" s="19">
        <v>207066.07699999999</v>
      </c>
      <c r="N29" s="19">
        <v>211680.109</v>
      </c>
      <c r="O29" s="19">
        <v>216485.36</v>
      </c>
      <c r="P29" s="19">
        <v>221490.11799999999</v>
      </c>
      <c r="Q29" s="19">
        <v>226700.747</v>
      </c>
      <c r="R29" s="19">
        <v>232121.17</v>
      </c>
      <c r="S29" s="19">
        <v>237751.56599999999</v>
      </c>
      <c r="T29" s="19">
        <v>243590.43299999999</v>
      </c>
      <c r="U29" s="19">
        <v>249638.962</v>
      </c>
      <c r="V29" s="19">
        <v>255902.85800000001</v>
      </c>
      <c r="W29" s="19">
        <v>262391.571</v>
      </c>
      <c r="X29" s="19">
        <v>269114.891</v>
      </c>
      <c r="Y29" s="19">
        <v>276083.88799999998</v>
      </c>
      <c r="Z29" s="19">
        <v>283310.11700000003</v>
      </c>
      <c r="AA29" s="19">
        <v>290797.88699999999</v>
      </c>
      <c r="AB29" s="19">
        <v>298556.283</v>
      </c>
      <c r="AC29" s="19">
        <v>306606.77500000002</v>
      </c>
      <c r="AD29" s="19">
        <v>314975.28499999997</v>
      </c>
      <c r="AE29" s="19">
        <v>323680.87099999998</v>
      </c>
      <c r="AF29" s="19">
        <v>332734.21799999999</v>
      </c>
      <c r="AG29" s="19">
        <v>342134.087</v>
      </c>
      <c r="AH29" s="19">
        <v>351872.33799999999</v>
      </c>
      <c r="AI29" s="19">
        <v>361934.46399999998</v>
      </c>
      <c r="AJ29" s="19">
        <v>372309.527</v>
      </c>
      <c r="AK29" s="19">
        <v>382994.79100000003</v>
      </c>
      <c r="AL29" s="19">
        <v>393993.65899999999</v>
      </c>
      <c r="AM29" s="19">
        <v>405308.495</v>
      </c>
      <c r="AN29" s="19">
        <v>416943.30599999998</v>
      </c>
      <c r="AO29" s="19">
        <v>428899.69699999999</v>
      </c>
      <c r="AP29" s="19">
        <v>441182.57699999999</v>
      </c>
      <c r="AQ29" s="19">
        <v>453787.31199999998</v>
      </c>
      <c r="AR29" s="19">
        <v>466695.17099999997</v>
      </c>
      <c r="AS29" s="19">
        <v>479881.04100000003</v>
      </c>
      <c r="AT29" s="19">
        <v>493329.02</v>
      </c>
      <c r="AU29" s="19">
        <v>507039.54</v>
      </c>
      <c r="AV29" s="19">
        <v>521025.78600000002</v>
      </c>
      <c r="AW29" s="19">
        <v>535302.14199999999</v>
      </c>
      <c r="AX29" s="19">
        <v>549889.01199999999</v>
      </c>
      <c r="AY29" s="19">
        <v>564806.652</v>
      </c>
      <c r="AZ29" s="19">
        <v>580072.826</v>
      </c>
      <c r="BA29" s="19">
        <v>595704.22</v>
      </c>
      <c r="BB29" s="19">
        <v>611721.66299999994</v>
      </c>
      <c r="BC29" s="19">
        <v>628147.49300000002</v>
      </c>
      <c r="BD29" s="19">
        <v>645007.13399999996</v>
      </c>
      <c r="BE29" s="19">
        <v>662312.07999999996</v>
      </c>
      <c r="BF29" s="19">
        <v>680090.43200000003</v>
      </c>
      <c r="BG29" s="19">
        <v>698404.73199999996</v>
      </c>
      <c r="BH29" s="19">
        <v>717330.82299999997</v>
      </c>
      <c r="BI29" s="19">
        <v>736925.45299999998</v>
      </c>
      <c r="BJ29" s="19">
        <v>757212.87199999997</v>
      </c>
      <c r="BK29" s="19">
        <v>778189.56900000002</v>
      </c>
      <c r="BL29" s="19">
        <v>799848.67599999998</v>
      </c>
      <c r="BM29" s="19">
        <v>822170.42500000005</v>
      </c>
      <c r="BN29" s="19">
        <v>845136.15399999998</v>
      </c>
      <c r="BO29" s="19">
        <v>868747.94</v>
      </c>
      <c r="BP29" s="19">
        <v>893001.48499999999</v>
      </c>
      <c r="BQ29" s="19">
        <v>917862.12699999998</v>
      </c>
      <c r="BR29" s="19">
        <v>943284.90800000005</v>
      </c>
      <c r="BS29" s="19">
        <v>969234.25100000005</v>
      </c>
    </row>
    <row r="30" spans="1:71" ht="12" x14ac:dyDescent="0.25">
      <c r="A30" s="16">
        <v>13</v>
      </c>
      <c r="B30" s="17" t="s">
        <v>65</v>
      </c>
      <c r="C30" s="18" t="s">
        <v>333</v>
      </c>
      <c r="D30" s="6"/>
      <c r="E30" s="6">
        <v>903</v>
      </c>
      <c r="F30" s="19">
        <v>228670.019</v>
      </c>
      <c r="G30" s="19">
        <v>233277.049</v>
      </c>
      <c r="H30" s="19">
        <v>238113.12100000001</v>
      </c>
      <c r="I30" s="19">
        <v>243177.791</v>
      </c>
      <c r="J30" s="19">
        <v>248471.497</v>
      </c>
      <c r="K30" s="19">
        <v>253995.02499999999</v>
      </c>
      <c r="L30" s="19">
        <v>259750.19500000001</v>
      </c>
      <c r="M30" s="19">
        <v>265739.28100000002</v>
      </c>
      <c r="N30" s="19">
        <v>271965.261</v>
      </c>
      <c r="O30" s="19">
        <v>278431.54499999998</v>
      </c>
      <c r="P30" s="19">
        <v>285142.00599999999</v>
      </c>
      <c r="Q30" s="19">
        <v>292100.07900000003</v>
      </c>
      <c r="R30" s="19">
        <v>299309.23100000003</v>
      </c>
      <c r="S30" s="19">
        <v>306772.11200000002</v>
      </c>
      <c r="T30" s="19">
        <v>314491.391</v>
      </c>
      <c r="U30" s="19">
        <v>322470.63400000002</v>
      </c>
      <c r="V30" s="19">
        <v>330720.40700000001</v>
      </c>
      <c r="W30" s="19">
        <v>339247.87800000003</v>
      </c>
      <c r="X30" s="19">
        <v>348049.88099999999</v>
      </c>
      <c r="Y30" s="19">
        <v>357119.79399999999</v>
      </c>
      <c r="Z30" s="19">
        <v>366458.929</v>
      </c>
      <c r="AA30" s="19">
        <v>376067.25699999998</v>
      </c>
      <c r="AB30" s="19">
        <v>385965.16100000002</v>
      </c>
      <c r="AC30" s="19">
        <v>396198.875</v>
      </c>
      <c r="AD30" s="19">
        <v>406828.20600000001</v>
      </c>
      <c r="AE30" s="19">
        <v>417898.07400000002</v>
      </c>
      <c r="AF30" s="19">
        <v>429424.761</v>
      </c>
      <c r="AG30" s="19">
        <v>441404.179</v>
      </c>
      <c r="AH30" s="19">
        <v>453834.79200000002</v>
      </c>
      <c r="AI30" s="19">
        <v>466707.33100000001</v>
      </c>
      <c r="AJ30" s="19">
        <v>480012.20899999997</v>
      </c>
      <c r="AK30" s="19">
        <v>493747.69900000002</v>
      </c>
      <c r="AL30" s="19">
        <v>507910.46500000003</v>
      </c>
      <c r="AM30" s="19">
        <v>522485.55</v>
      </c>
      <c r="AN30" s="19">
        <v>537453.70299999998</v>
      </c>
      <c r="AO30" s="19">
        <v>552796.228</v>
      </c>
      <c r="AP30" s="19">
        <v>568505.61100000003</v>
      </c>
      <c r="AQ30" s="19">
        <v>584569.18599999999</v>
      </c>
      <c r="AR30" s="19">
        <v>600956.701</v>
      </c>
      <c r="AS30" s="19">
        <v>617632.01199999999</v>
      </c>
      <c r="AT30" s="19">
        <v>634567.04399999999</v>
      </c>
      <c r="AU30" s="19">
        <v>651763.10600000003</v>
      </c>
      <c r="AV30" s="19">
        <v>669221.34199999995</v>
      </c>
      <c r="AW30" s="19">
        <v>686916.86199999996</v>
      </c>
      <c r="AX30" s="19">
        <v>704820.799</v>
      </c>
      <c r="AY30" s="19">
        <v>722921.96100000001</v>
      </c>
      <c r="AZ30" s="19">
        <v>741220.51899999997</v>
      </c>
      <c r="BA30" s="19">
        <v>759752.78899999999</v>
      </c>
      <c r="BB30" s="19">
        <v>778592.23600000003</v>
      </c>
      <c r="BC30" s="19">
        <v>797836.027</v>
      </c>
      <c r="BD30" s="19">
        <v>817566.00399999996</v>
      </c>
      <c r="BE30" s="19">
        <v>837820.92799999996</v>
      </c>
      <c r="BF30" s="19">
        <v>858622.59699999995</v>
      </c>
      <c r="BG30" s="19">
        <v>880016.86600000004</v>
      </c>
      <c r="BH30" s="19">
        <v>902048.60100000002</v>
      </c>
      <c r="BI30" s="19">
        <v>924757.70799999998</v>
      </c>
      <c r="BJ30" s="19">
        <v>948156.16599999997</v>
      </c>
      <c r="BK30" s="19">
        <v>972265.96100000001</v>
      </c>
      <c r="BL30" s="19">
        <v>997144.67</v>
      </c>
      <c r="BM30" s="19">
        <v>1022858.654</v>
      </c>
      <c r="BN30" s="19">
        <v>1049446.344</v>
      </c>
      <c r="BO30" s="19">
        <v>1076933.8130000001</v>
      </c>
      <c r="BP30" s="19">
        <v>1105285.2679999999</v>
      </c>
      <c r="BQ30" s="19">
        <v>1134398.192</v>
      </c>
      <c r="BR30" s="19">
        <v>1164129.7890000001</v>
      </c>
      <c r="BS30" s="19">
        <v>1194369.9080000001</v>
      </c>
    </row>
    <row r="31" spans="1:71" ht="12" x14ac:dyDescent="0.25">
      <c r="A31" s="16">
        <v>14</v>
      </c>
      <c r="B31" s="17" t="s">
        <v>65</v>
      </c>
      <c r="C31" s="21" t="s">
        <v>77</v>
      </c>
      <c r="D31" s="6"/>
      <c r="E31" s="6">
        <v>910</v>
      </c>
      <c r="F31" s="19">
        <v>66758.254000000001</v>
      </c>
      <c r="G31" s="19">
        <v>68208.356</v>
      </c>
      <c r="H31" s="19">
        <v>69711.520000000004</v>
      </c>
      <c r="I31" s="19">
        <v>71272.418000000005</v>
      </c>
      <c r="J31" s="19">
        <v>72895.737999999998</v>
      </c>
      <c r="K31" s="19">
        <v>74585.805999999997</v>
      </c>
      <c r="L31" s="19">
        <v>76346.981</v>
      </c>
      <c r="M31" s="19">
        <v>78183.384999999995</v>
      </c>
      <c r="N31" s="19">
        <v>80098.967000000004</v>
      </c>
      <c r="O31" s="19">
        <v>82097.498000000007</v>
      </c>
      <c r="P31" s="19">
        <v>84182.468999999997</v>
      </c>
      <c r="Q31" s="19">
        <v>86356.933999999994</v>
      </c>
      <c r="R31" s="19">
        <v>88623.623999999996</v>
      </c>
      <c r="S31" s="19">
        <v>90984.649000000005</v>
      </c>
      <c r="T31" s="19">
        <v>93441.751000000004</v>
      </c>
      <c r="U31" s="19">
        <v>95996.653000000006</v>
      </c>
      <c r="V31" s="19">
        <v>98653.150999999998</v>
      </c>
      <c r="W31" s="19">
        <v>101413.36599999999</v>
      </c>
      <c r="X31" s="19">
        <v>104275.291</v>
      </c>
      <c r="Y31" s="19">
        <v>107235.23699999999</v>
      </c>
      <c r="Z31" s="19">
        <v>110292.07</v>
      </c>
      <c r="AA31" s="19">
        <v>113445.20600000001</v>
      </c>
      <c r="AB31" s="19">
        <v>116700.014</v>
      </c>
      <c r="AC31" s="19">
        <v>120068.43700000001</v>
      </c>
      <c r="AD31" s="19">
        <v>123566.004</v>
      </c>
      <c r="AE31" s="19">
        <v>127204.27</v>
      </c>
      <c r="AF31" s="19">
        <v>130990.072</v>
      </c>
      <c r="AG31" s="19">
        <v>134922.28</v>
      </c>
      <c r="AH31" s="19">
        <v>138994.30600000001</v>
      </c>
      <c r="AI31" s="19">
        <v>143195.46400000001</v>
      </c>
      <c r="AJ31" s="19">
        <v>147518.89000000001</v>
      </c>
      <c r="AK31" s="19">
        <v>151952.43799999999</v>
      </c>
      <c r="AL31" s="19">
        <v>156499.89499999999</v>
      </c>
      <c r="AM31" s="19">
        <v>161188.53700000001</v>
      </c>
      <c r="AN31" s="19">
        <v>166055.965</v>
      </c>
      <c r="AO31" s="19">
        <v>171123.08</v>
      </c>
      <c r="AP31" s="19">
        <v>176421.56099999999</v>
      </c>
      <c r="AQ31" s="19">
        <v>181929.18700000001</v>
      </c>
      <c r="AR31" s="19">
        <v>187549.42</v>
      </c>
      <c r="AS31" s="19">
        <v>193150.02100000001</v>
      </c>
      <c r="AT31" s="19">
        <v>198645.93700000001</v>
      </c>
      <c r="AU31" s="19">
        <v>203990.50599999999</v>
      </c>
      <c r="AV31" s="19">
        <v>209239.37599999999</v>
      </c>
      <c r="AW31" s="19">
        <v>214535.842</v>
      </c>
      <c r="AX31" s="19">
        <v>220081.611</v>
      </c>
      <c r="AY31" s="19">
        <v>226021.03400000001</v>
      </c>
      <c r="AZ31" s="19">
        <v>232413.44399999999</v>
      </c>
      <c r="BA31" s="19">
        <v>239215.71799999999</v>
      </c>
      <c r="BB31" s="19">
        <v>246345.989</v>
      </c>
      <c r="BC31" s="19">
        <v>253675.516</v>
      </c>
      <c r="BD31" s="19">
        <v>261113.89</v>
      </c>
      <c r="BE31" s="19">
        <v>268638.61200000002</v>
      </c>
      <c r="BF31" s="19">
        <v>276291.511</v>
      </c>
      <c r="BG31" s="19">
        <v>284122.79300000001</v>
      </c>
      <c r="BH31" s="19">
        <v>292207.49200000003</v>
      </c>
      <c r="BI31" s="19">
        <v>300599.70600000001</v>
      </c>
      <c r="BJ31" s="19">
        <v>309313.054</v>
      </c>
      <c r="BK31" s="19">
        <v>318329.03200000001</v>
      </c>
      <c r="BL31" s="19">
        <v>327631.03200000001</v>
      </c>
      <c r="BM31" s="19">
        <v>337191.04300000001</v>
      </c>
      <c r="BN31" s="19">
        <v>346987.49800000002</v>
      </c>
      <c r="BO31" s="19">
        <v>357015.56300000002</v>
      </c>
      <c r="BP31" s="19">
        <v>367279.16399999999</v>
      </c>
      <c r="BQ31" s="19">
        <v>377775.44300000003</v>
      </c>
      <c r="BR31" s="19">
        <v>388502.71600000001</v>
      </c>
      <c r="BS31" s="19">
        <v>399458.02600000001</v>
      </c>
    </row>
    <row r="32" spans="1:71" ht="11.4" x14ac:dyDescent="0.2">
      <c r="A32" s="16">
        <v>15</v>
      </c>
      <c r="B32" s="17" t="s">
        <v>65</v>
      </c>
      <c r="C32" s="7" t="s">
        <v>78</v>
      </c>
      <c r="D32" s="6"/>
      <c r="E32" s="6">
        <v>108</v>
      </c>
      <c r="F32" s="19">
        <v>2308.92</v>
      </c>
      <c r="G32" s="19">
        <v>2359.123</v>
      </c>
      <c r="H32" s="19">
        <v>2403.511</v>
      </c>
      <c r="I32" s="19">
        <v>2445.42</v>
      </c>
      <c r="J32" s="19">
        <v>2487.39</v>
      </c>
      <c r="K32" s="19">
        <v>2531.1840000000002</v>
      </c>
      <c r="L32" s="19">
        <v>2577.7350000000001</v>
      </c>
      <c r="M32" s="19">
        <v>2627.2330000000002</v>
      </c>
      <c r="N32" s="19">
        <v>2679.1410000000001</v>
      </c>
      <c r="O32" s="19">
        <v>2732.4380000000001</v>
      </c>
      <c r="P32" s="19">
        <v>2786.1060000000002</v>
      </c>
      <c r="Q32" s="19">
        <v>2839.6660000000002</v>
      </c>
      <c r="R32" s="19">
        <v>2893.6689999999999</v>
      </c>
      <c r="S32" s="19">
        <v>2949.9259999999999</v>
      </c>
      <c r="T32" s="19">
        <v>3010.8589999999999</v>
      </c>
      <c r="U32" s="19">
        <v>3077.8760000000002</v>
      </c>
      <c r="V32" s="19">
        <v>3152.723</v>
      </c>
      <c r="W32" s="19">
        <v>3234.0230000000001</v>
      </c>
      <c r="X32" s="19">
        <v>3316.2330000000002</v>
      </c>
      <c r="Y32" s="19">
        <v>3391.7530000000002</v>
      </c>
      <c r="Z32" s="19">
        <v>3455.6060000000002</v>
      </c>
      <c r="AA32" s="19">
        <v>3505.3910000000001</v>
      </c>
      <c r="AB32" s="19">
        <v>3544.047</v>
      </c>
      <c r="AC32" s="19">
        <v>3578.49</v>
      </c>
      <c r="AD32" s="19">
        <v>3618.585</v>
      </c>
      <c r="AE32" s="19">
        <v>3671.4940000000001</v>
      </c>
      <c r="AF32" s="19">
        <v>3739.6590000000001</v>
      </c>
      <c r="AG32" s="19">
        <v>3821.194</v>
      </c>
      <c r="AH32" s="19">
        <v>3913.768</v>
      </c>
      <c r="AI32" s="19">
        <v>4013.31</v>
      </c>
      <c r="AJ32" s="19">
        <v>4116.817</v>
      </c>
      <c r="AK32" s="19">
        <v>4223.1949999999997</v>
      </c>
      <c r="AL32" s="19">
        <v>4333.3860000000004</v>
      </c>
      <c r="AM32" s="19">
        <v>4448.7280000000001</v>
      </c>
      <c r="AN32" s="19">
        <v>4571.2920000000004</v>
      </c>
      <c r="AO32" s="19">
        <v>4702.0659999999998</v>
      </c>
      <c r="AP32" s="19">
        <v>4841.5649999999996</v>
      </c>
      <c r="AQ32" s="19">
        <v>4987.7359999999999</v>
      </c>
      <c r="AR32" s="19">
        <v>5135.9560000000001</v>
      </c>
      <c r="AS32" s="19">
        <v>5280.0240000000003</v>
      </c>
      <c r="AT32" s="19">
        <v>5415.415</v>
      </c>
      <c r="AU32" s="19">
        <v>5542.0479999999998</v>
      </c>
      <c r="AV32" s="19">
        <v>5661.1390000000001</v>
      </c>
      <c r="AW32" s="19">
        <v>5771.3980000000001</v>
      </c>
      <c r="AX32" s="19">
        <v>5871.607</v>
      </c>
      <c r="AY32" s="19">
        <v>5962.058</v>
      </c>
      <c r="AZ32" s="19">
        <v>6041.1120000000001</v>
      </c>
      <c r="BA32" s="19">
        <v>6112.0969999999998</v>
      </c>
      <c r="BB32" s="19">
        <v>6186.3519999999999</v>
      </c>
      <c r="BC32" s="19">
        <v>6278.94</v>
      </c>
      <c r="BD32" s="19">
        <v>6400.7060000000001</v>
      </c>
      <c r="BE32" s="19">
        <v>6555.8289999999997</v>
      </c>
      <c r="BF32" s="19">
        <v>6741.5690000000004</v>
      </c>
      <c r="BG32" s="19">
        <v>6953.1130000000003</v>
      </c>
      <c r="BH32" s="19">
        <v>7182.451</v>
      </c>
      <c r="BI32" s="19">
        <v>7423.2889999999998</v>
      </c>
      <c r="BJ32" s="19">
        <v>7675.3379999999997</v>
      </c>
      <c r="BK32" s="19">
        <v>7939.5730000000003</v>
      </c>
      <c r="BL32" s="19">
        <v>8212.2639999999992</v>
      </c>
      <c r="BM32" s="19">
        <v>8489.0310000000009</v>
      </c>
      <c r="BN32" s="19">
        <v>8766.93</v>
      </c>
      <c r="BO32" s="19">
        <v>9043.5079999999998</v>
      </c>
      <c r="BP32" s="19">
        <v>9319.7099999999991</v>
      </c>
      <c r="BQ32" s="19">
        <v>9600.1859999999997</v>
      </c>
      <c r="BR32" s="19">
        <v>9891.7900000000009</v>
      </c>
      <c r="BS32" s="19">
        <v>10199.27</v>
      </c>
    </row>
    <row r="33" spans="1:71" ht="11.4" x14ac:dyDescent="0.2">
      <c r="A33" s="16">
        <v>16</v>
      </c>
      <c r="B33" s="17" t="s">
        <v>65</v>
      </c>
      <c r="C33" s="7" t="s">
        <v>79</v>
      </c>
      <c r="D33" s="6"/>
      <c r="E33" s="6">
        <v>174</v>
      </c>
      <c r="F33" s="19">
        <v>159.459</v>
      </c>
      <c r="G33" s="19">
        <v>163.13900000000001</v>
      </c>
      <c r="H33" s="19">
        <v>166.541</v>
      </c>
      <c r="I33" s="19">
        <v>169.75200000000001</v>
      </c>
      <c r="J33" s="19">
        <v>172.85300000000001</v>
      </c>
      <c r="K33" s="19">
        <v>175.90299999999999</v>
      </c>
      <c r="L33" s="19">
        <v>178.946</v>
      </c>
      <c r="M33" s="19">
        <v>181.99199999999999</v>
      </c>
      <c r="N33" s="19">
        <v>185.04300000000001</v>
      </c>
      <c r="O33" s="19">
        <v>188.09700000000001</v>
      </c>
      <c r="P33" s="19">
        <v>191.12100000000001</v>
      </c>
      <c r="Q33" s="19">
        <v>194.13900000000001</v>
      </c>
      <c r="R33" s="19">
        <v>197.19800000000001</v>
      </c>
      <c r="S33" s="19">
        <v>200.37200000000001</v>
      </c>
      <c r="T33" s="19">
        <v>203.75299999999999</v>
      </c>
      <c r="U33" s="19">
        <v>207.42400000000001</v>
      </c>
      <c r="V33" s="19">
        <v>211.47800000000001</v>
      </c>
      <c r="W33" s="19">
        <v>215.89699999999999</v>
      </c>
      <c r="X33" s="19">
        <v>220.57499999999999</v>
      </c>
      <c r="Y33" s="19">
        <v>225.32499999999999</v>
      </c>
      <c r="Z33" s="19">
        <v>230.054</v>
      </c>
      <c r="AA33" s="19">
        <v>234.64400000000001</v>
      </c>
      <c r="AB33" s="19">
        <v>239.23500000000001</v>
      </c>
      <c r="AC33" s="19">
        <v>244.208</v>
      </c>
      <c r="AD33" s="19">
        <v>250.10400000000001</v>
      </c>
      <c r="AE33" s="19">
        <v>257.29000000000002</v>
      </c>
      <c r="AF33" s="19">
        <v>265.95299999999997</v>
      </c>
      <c r="AG33" s="19">
        <v>275.89999999999998</v>
      </c>
      <c r="AH33" s="19">
        <v>286.63400000000001</v>
      </c>
      <c r="AI33" s="19">
        <v>297.447</v>
      </c>
      <c r="AJ33" s="19">
        <v>307.82900000000001</v>
      </c>
      <c r="AK33" s="19">
        <v>317.60599999999999</v>
      </c>
      <c r="AL33" s="19">
        <v>326.94600000000003</v>
      </c>
      <c r="AM33" s="19">
        <v>336.096</v>
      </c>
      <c r="AN33" s="19">
        <v>345.46600000000001</v>
      </c>
      <c r="AO33" s="19">
        <v>355.33699999999999</v>
      </c>
      <c r="AP33" s="19">
        <v>365.76</v>
      </c>
      <c r="AQ33" s="19">
        <v>376.654</v>
      </c>
      <c r="AR33" s="19">
        <v>387.96300000000002</v>
      </c>
      <c r="AS33" s="19">
        <v>399.63200000000001</v>
      </c>
      <c r="AT33" s="19">
        <v>411.59399999999999</v>
      </c>
      <c r="AU33" s="19">
        <v>423.87200000000001</v>
      </c>
      <c r="AV33" s="19">
        <v>436.44799999999998</v>
      </c>
      <c r="AW33" s="19">
        <v>449.274</v>
      </c>
      <c r="AX33" s="19">
        <v>462.27699999999999</v>
      </c>
      <c r="AY33" s="19">
        <v>475.39400000000001</v>
      </c>
      <c r="AZ33" s="19">
        <v>488.62700000000001</v>
      </c>
      <c r="BA33" s="19">
        <v>501.95299999999997</v>
      </c>
      <c r="BB33" s="19">
        <v>515.38499999999999</v>
      </c>
      <c r="BC33" s="19">
        <v>528.84799999999996</v>
      </c>
      <c r="BD33" s="19">
        <v>542.35699999999997</v>
      </c>
      <c r="BE33" s="19">
        <v>555.88800000000003</v>
      </c>
      <c r="BF33" s="19">
        <v>569.47900000000004</v>
      </c>
      <c r="BG33" s="19">
        <v>583.21100000000001</v>
      </c>
      <c r="BH33" s="19">
        <v>597.22799999999995</v>
      </c>
      <c r="BI33" s="19">
        <v>611.62699999999995</v>
      </c>
      <c r="BJ33" s="19">
        <v>626.42499999999995</v>
      </c>
      <c r="BK33" s="19">
        <v>641.62</v>
      </c>
      <c r="BL33" s="19">
        <v>657.22900000000004</v>
      </c>
      <c r="BM33" s="19">
        <v>673.25199999999995</v>
      </c>
      <c r="BN33" s="19">
        <v>689.69200000000001</v>
      </c>
      <c r="BO33" s="19">
        <v>706.56899999999996</v>
      </c>
      <c r="BP33" s="19">
        <v>723.86800000000005</v>
      </c>
      <c r="BQ33" s="19">
        <v>741.5</v>
      </c>
      <c r="BR33" s="19">
        <v>759.38499999999999</v>
      </c>
      <c r="BS33" s="19">
        <v>777.42399999999998</v>
      </c>
    </row>
    <row r="34" spans="1:71" ht="11.4" x14ac:dyDescent="0.2">
      <c r="A34" s="16">
        <v>17</v>
      </c>
      <c r="B34" s="17" t="s">
        <v>65</v>
      </c>
      <c r="C34" s="7" t="s">
        <v>80</v>
      </c>
      <c r="D34" s="6"/>
      <c r="E34" s="6">
        <v>262</v>
      </c>
      <c r="F34" s="19">
        <v>62.000999999999998</v>
      </c>
      <c r="G34" s="19">
        <v>63.305999999999997</v>
      </c>
      <c r="H34" s="19">
        <v>64.75</v>
      </c>
      <c r="I34" s="19">
        <v>66.269000000000005</v>
      </c>
      <c r="J34" s="19">
        <v>67.872</v>
      </c>
      <c r="K34" s="19">
        <v>69.588999999999999</v>
      </c>
      <c r="L34" s="19">
        <v>71.497</v>
      </c>
      <c r="M34" s="19">
        <v>73.701999999999998</v>
      </c>
      <c r="N34" s="19">
        <v>76.352999999999994</v>
      </c>
      <c r="O34" s="19">
        <v>79.611999999999995</v>
      </c>
      <c r="P34" s="19">
        <v>83.635999999999996</v>
      </c>
      <c r="Q34" s="19">
        <v>88.498000000000005</v>
      </c>
      <c r="R34" s="19">
        <v>94.203999999999994</v>
      </c>
      <c r="S34" s="19">
        <v>100.628</v>
      </c>
      <c r="T34" s="19">
        <v>107.583</v>
      </c>
      <c r="U34" s="19">
        <v>114.96299999999999</v>
      </c>
      <c r="V34" s="19">
        <v>122.866</v>
      </c>
      <c r="W34" s="19">
        <v>131.39699999999999</v>
      </c>
      <c r="X34" s="19">
        <v>140.46199999999999</v>
      </c>
      <c r="Y34" s="19">
        <v>149.887</v>
      </c>
      <c r="Z34" s="19">
        <v>159.65899999999999</v>
      </c>
      <c r="AA34" s="19">
        <v>169.37200000000001</v>
      </c>
      <c r="AB34" s="19">
        <v>179.22399999999999</v>
      </c>
      <c r="AC34" s="19">
        <v>190.56800000000001</v>
      </c>
      <c r="AD34" s="19">
        <v>205.18100000000001</v>
      </c>
      <c r="AE34" s="19">
        <v>224.18299999999999</v>
      </c>
      <c r="AF34" s="19">
        <v>248.55600000000001</v>
      </c>
      <c r="AG34" s="19">
        <v>277.47899999999998</v>
      </c>
      <c r="AH34" s="19">
        <v>308.00799999999998</v>
      </c>
      <c r="AI34" s="19">
        <v>336.08499999999998</v>
      </c>
      <c r="AJ34" s="19">
        <v>358.96</v>
      </c>
      <c r="AK34" s="19">
        <v>374.93700000000001</v>
      </c>
      <c r="AL34" s="19">
        <v>385.27100000000002</v>
      </c>
      <c r="AM34" s="19">
        <v>393.80200000000002</v>
      </c>
      <c r="AN34" s="19">
        <v>406.017</v>
      </c>
      <c r="AO34" s="19">
        <v>425.613</v>
      </c>
      <c r="AP34" s="19">
        <v>454.36099999999999</v>
      </c>
      <c r="AQ34" s="19">
        <v>490.33</v>
      </c>
      <c r="AR34" s="19">
        <v>528.99900000000002</v>
      </c>
      <c r="AS34" s="19">
        <v>563.86400000000003</v>
      </c>
      <c r="AT34" s="19">
        <v>590.39800000000002</v>
      </c>
      <c r="AU34" s="19">
        <v>606.84400000000005</v>
      </c>
      <c r="AV34" s="19">
        <v>615.05399999999997</v>
      </c>
      <c r="AW34" s="19">
        <v>618.495</v>
      </c>
      <c r="AX34" s="19">
        <v>622.36599999999999</v>
      </c>
      <c r="AY34" s="19">
        <v>630.38800000000003</v>
      </c>
      <c r="AZ34" s="19">
        <v>643.68200000000002</v>
      </c>
      <c r="BA34" s="19">
        <v>660.95299999999997</v>
      </c>
      <c r="BB34" s="19">
        <v>680.61199999999997</v>
      </c>
      <c r="BC34" s="19">
        <v>700.09900000000005</v>
      </c>
      <c r="BD34" s="19">
        <v>717.58399999999995</v>
      </c>
      <c r="BE34" s="19">
        <v>732.71100000000001</v>
      </c>
      <c r="BF34" s="19">
        <v>746.221</v>
      </c>
      <c r="BG34" s="19">
        <v>758.61500000000001</v>
      </c>
      <c r="BH34" s="19">
        <v>770.75199999999995</v>
      </c>
      <c r="BI34" s="19">
        <v>783.25400000000002</v>
      </c>
      <c r="BJ34" s="19">
        <v>796.20799999999997</v>
      </c>
      <c r="BK34" s="19">
        <v>809.40200000000004</v>
      </c>
      <c r="BL34" s="19">
        <v>822.93399999999997</v>
      </c>
      <c r="BM34" s="19">
        <v>836.84</v>
      </c>
      <c r="BN34" s="19">
        <v>851.14599999999996</v>
      </c>
      <c r="BO34" s="19">
        <v>865.93700000000001</v>
      </c>
      <c r="BP34" s="19">
        <v>881.18499999999995</v>
      </c>
      <c r="BQ34" s="19">
        <v>896.68799999999999</v>
      </c>
      <c r="BR34" s="19">
        <v>912.16399999999999</v>
      </c>
      <c r="BS34" s="19">
        <v>927.41399999999999</v>
      </c>
    </row>
    <row r="35" spans="1:71" ht="11.4" x14ac:dyDescent="0.2">
      <c r="A35" s="16">
        <v>18</v>
      </c>
      <c r="B35" s="17" t="s">
        <v>65</v>
      </c>
      <c r="C35" s="7" t="s">
        <v>81</v>
      </c>
      <c r="D35" s="6"/>
      <c r="E35" s="6">
        <v>232</v>
      </c>
      <c r="F35" s="19">
        <v>1142.1479999999999</v>
      </c>
      <c r="G35" s="19">
        <v>1159.798</v>
      </c>
      <c r="H35" s="19">
        <v>1179.537</v>
      </c>
      <c r="I35" s="19">
        <v>1201.124</v>
      </c>
      <c r="J35" s="19">
        <v>1224.384</v>
      </c>
      <c r="K35" s="19">
        <v>1249.193</v>
      </c>
      <c r="L35" s="19">
        <v>1275.5340000000001</v>
      </c>
      <c r="M35" s="19">
        <v>1303.42</v>
      </c>
      <c r="N35" s="19">
        <v>1332.953</v>
      </c>
      <c r="O35" s="19">
        <v>1364.2760000000001</v>
      </c>
      <c r="P35" s="19">
        <v>1397.491</v>
      </c>
      <c r="Q35" s="19">
        <v>1432.64</v>
      </c>
      <c r="R35" s="19">
        <v>1469.645</v>
      </c>
      <c r="S35" s="19">
        <v>1508.2729999999999</v>
      </c>
      <c r="T35" s="19">
        <v>1548.1869999999999</v>
      </c>
      <c r="U35" s="19">
        <v>1589.1790000000001</v>
      </c>
      <c r="V35" s="19">
        <v>1631.1469999999999</v>
      </c>
      <c r="W35" s="19">
        <v>1674.204</v>
      </c>
      <c r="X35" s="19">
        <v>1718.5250000000001</v>
      </c>
      <c r="Y35" s="19">
        <v>1764.3430000000001</v>
      </c>
      <c r="Z35" s="19">
        <v>1811.8779999999999</v>
      </c>
      <c r="AA35" s="19">
        <v>1861.1990000000001</v>
      </c>
      <c r="AB35" s="19">
        <v>1912.3019999999999</v>
      </c>
      <c r="AC35" s="19">
        <v>1965.16</v>
      </c>
      <c r="AD35" s="19">
        <v>2019.7170000000001</v>
      </c>
      <c r="AE35" s="19">
        <v>2075.9650000000001</v>
      </c>
      <c r="AF35" s="19">
        <v>2133.723</v>
      </c>
      <c r="AG35" s="19">
        <v>2193.0680000000002</v>
      </c>
      <c r="AH35" s="19">
        <v>2254.4499999999998</v>
      </c>
      <c r="AI35" s="19">
        <v>2318.4949999999999</v>
      </c>
      <c r="AJ35" s="19">
        <v>2385.54</v>
      </c>
      <c r="AK35" s="19">
        <v>2454.7660000000001</v>
      </c>
      <c r="AL35" s="19">
        <v>2525.5210000000002</v>
      </c>
      <c r="AM35" s="19">
        <v>2598.41</v>
      </c>
      <c r="AN35" s="19">
        <v>2674.2890000000002</v>
      </c>
      <c r="AO35" s="19">
        <v>2753.1509999999998</v>
      </c>
      <c r="AP35" s="19">
        <v>2837.1109999999999</v>
      </c>
      <c r="AQ35" s="19">
        <v>2924.3490000000002</v>
      </c>
      <c r="AR35" s="19">
        <v>3006.3609999999999</v>
      </c>
      <c r="AS35" s="19">
        <v>3071.7710000000002</v>
      </c>
      <c r="AT35" s="19">
        <v>3113.3110000000001</v>
      </c>
      <c r="AU35" s="19">
        <v>3127.297</v>
      </c>
      <c r="AV35" s="19">
        <v>3118.5819999999999</v>
      </c>
      <c r="AW35" s="19">
        <v>3099.047</v>
      </c>
      <c r="AX35" s="19">
        <v>3085.4430000000002</v>
      </c>
      <c r="AY35" s="19">
        <v>3090.1590000000001</v>
      </c>
      <c r="AZ35" s="19">
        <v>3116.3789999999999</v>
      </c>
      <c r="BA35" s="19">
        <v>3161.35</v>
      </c>
      <c r="BB35" s="19">
        <v>3224.223</v>
      </c>
      <c r="BC35" s="19">
        <v>3302.2629999999999</v>
      </c>
      <c r="BD35" s="19">
        <v>3392.8009999999999</v>
      </c>
      <c r="BE35" s="19">
        <v>3497.1239999999998</v>
      </c>
      <c r="BF35" s="19">
        <v>3614.6390000000001</v>
      </c>
      <c r="BG35" s="19">
        <v>3738.2649999999999</v>
      </c>
      <c r="BH35" s="19">
        <v>3858.623</v>
      </c>
      <c r="BI35" s="19">
        <v>3969.0070000000001</v>
      </c>
      <c r="BJ35" s="19">
        <v>4066.6480000000001</v>
      </c>
      <c r="BK35" s="19">
        <v>4153.3320000000003</v>
      </c>
      <c r="BL35" s="19">
        <v>4232.6360000000004</v>
      </c>
      <c r="BM35" s="19">
        <v>4310.3339999999998</v>
      </c>
      <c r="BN35" s="19">
        <v>4390.84</v>
      </c>
      <c r="BO35" s="19">
        <v>4474.6899999999996</v>
      </c>
      <c r="BP35" s="19">
        <v>4560.9769999999999</v>
      </c>
      <c r="BQ35" s="19">
        <v>4650.9979999999996</v>
      </c>
      <c r="BR35" s="19">
        <v>4746.0450000000001</v>
      </c>
      <c r="BS35" s="19">
        <v>4846.9759999999997</v>
      </c>
    </row>
    <row r="36" spans="1:71" ht="11.4" x14ac:dyDescent="0.2">
      <c r="A36" s="16">
        <v>19</v>
      </c>
      <c r="B36" s="17" t="s">
        <v>65</v>
      </c>
      <c r="C36" s="7" t="s">
        <v>82</v>
      </c>
      <c r="D36" s="6"/>
      <c r="E36" s="6">
        <v>231</v>
      </c>
      <c r="F36" s="19">
        <v>18128.034</v>
      </c>
      <c r="G36" s="19">
        <v>18466.968000000001</v>
      </c>
      <c r="H36" s="19">
        <v>18819.7</v>
      </c>
      <c r="I36" s="19">
        <v>19184.292000000001</v>
      </c>
      <c r="J36" s="19">
        <v>19560.016</v>
      </c>
      <c r="K36" s="19">
        <v>19947.292000000001</v>
      </c>
      <c r="L36" s="19">
        <v>20347.812999999998</v>
      </c>
      <c r="M36" s="19">
        <v>20764.45</v>
      </c>
      <c r="N36" s="19">
        <v>21201.034</v>
      </c>
      <c r="O36" s="19">
        <v>21661.995999999999</v>
      </c>
      <c r="P36" s="19">
        <v>22151.277999999998</v>
      </c>
      <c r="Q36" s="19">
        <v>22671.19</v>
      </c>
      <c r="R36" s="19">
        <v>23221.388999999999</v>
      </c>
      <c r="S36" s="19">
        <v>23798.429</v>
      </c>
      <c r="T36" s="19">
        <v>24397.024000000001</v>
      </c>
      <c r="U36" s="19">
        <v>25013.626</v>
      </c>
      <c r="V36" s="19">
        <v>25641.376</v>
      </c>
      <c r="W36" s="19">
        <v>26281.207999999999</v>
      </c>
      <c r="X36" s="19">
        <v>26946.079000000002</v>
      </c>
      <c r="Y36" s="19">
        <v>27654.161</v>
      </c>
      <c r="Z36" s="19">
        <v>28415.077000000001</v>
      </c>
      <c r="AA36" s="19">
        <v>29245.206999999999</v>
      </c>
      <c r="AB36" s="19">
        <v>30132.58</v>
      </c>
      <c r="AC36" s="19">
        <v>31025.115000000002</v>
      </c>
      <c r="AD36" s="19">
        <v>31851.707999999999</v>
      </c>
      <c r="AE36" s="19">
        <v>32566.821</v>
      </c>
      <c r="AF36" s="19">
        <v>33146.891000000003</v>
      </c>
      <c r="AG36" s="19">
        <v>33622.39</v>
      </c>
      <c r="AH36" s="19">
        <v>34068.315999999999</v>
      </c>
      <c r="AI36" s="19">
        <v>34590.226000000002</v>
      </c>
      <c r="AJ36" s="19">
        <v>35264.898000000001</v>
      </c>
      <c r="AK36" s="19">
        <v>36120.288</v>
      </c>
      <c r="AL36" s="19">
        <v>37136.847999999998</v>
      </c>
      <c r="AM36" s="19">
        <v>38285.883000000002</v>
      </c>
      <c r="AN36" s="19">
        <v>39518.800999999999</v>
      </c>
      <c r="AO36" s="19">
        <v>40800.343000000001</v>
      </c>
      <c r="AP36" s="19">
        <v>42120.73</v>
      </c>
      <c r="AQ36" s="19">
        <v>43493.283000000003</v>
      </c>
      <c r="AR36" s="19">
        <v>44932.063999999998</v>
      </c>
      <c r="AS36" s="19">
        <v>46458.913</v>
      </c>
      <c r="AT36" s="19">
        <v>48086.516000000003</v>
      </c>
      <c r="AU36" s="19">
        <v>49821.082999999999</v>
      </c>
      <c r="AV36" s="19">
        <v>51647.767999999996</v>
      </c>
      <c r="AW36" s="19">
        <v>53532.955999999998</v>
      </c>
      <c r="AX36" s="19">
        <v>55431.123</v>
      </c>
      <c r="AY36" s="19">
        <v>57309.88</v>
      </c>
      <c r="AZ36" s="19">
        <v>59155.148000000001</v>
      </c>
      <c r="BA36" s="19">
        <v>60976.45</v>
      </c>
      <c r="BB36" s="19">
        <v>62794.150999999998</v>
      </c>
      <c r="BC36" s="19">
        <v>64640.053999999996</v>
      </c>
      <c r="BD36" s="19">
        <v>66537.331000000006</v>
      </c>
      <c r="BE36" s="19">
        <v>68492.256999999998</v>
      </c>
      <c r="BF36" s="19">
        <v>70497.191999999995</v>
      </c>
      <c r="BG36" s="19">
        <v>72545.144</v>
      </c>
      <c r="BH36" s="19">
        <v>74624.404999999999</v>
      </c>
      <c r="BI36" s="19">
        <v>76727.082999999999</v>
      </c>
      <c r="BJ36" s="19">
        <v>78850.688999999998</v>
      </c>
      <c r="BK36" s="19">
        <v>81000.409</v>
      </c>
      <c r="BL36" s="19">
        <v>83184.892000000007</v>
      </c>
      <c r="BM36" s="19">
        <v>85416.252999999997</v>
      </c>
      <c r="BN36" s="19">
        <v>87702.67</v>
      </c>
      <c r="BO36" s="19">
        <v>90046.755999999994</v>
      </c>
      <c r="BP36" s="19">
        <v>92444.183000000005</v>
      </c>
      <c r="BQ36" s="19">
        <v>94887.724000000002</v>
      </c>
      <c r="BR36" s="19">
        <v>97366.774000000005</v>
      </c>
      <c r="BS36" s="19">
        <v>99873.032999999996</v>
      </c>
    </row>
    <row r="37" spans="1:71" ht="11.4" x14ac:dyDescent="0.2">
      <c r="A37" s="16">
        <v>20</v>
      </c>
      <c r="B37" s="17" t="s">
        <v>65</v>
      </c>
      <c r="C37" s="7" t="s">
        <v>83</v>
      </c>
      <c r="D37" s="6"/>
      <c r="E37" s="6">
        <v>404</v>
      </c>
      <c r="F37" s="19">
        <v>6076.7579999999998</v>
      </c>
      <c r="G37" s="19">
        <v>6240.1629999999996</v>
      </c>
      <c r="H37" s="19">
        <v>6412.3630000000003</v>
      </c>
      <c r="I37" s="19">
        <v>6593.1090000000004</v>
      </c>
      <c r="J37" s="19">
        <v>6782.2870000000003</v>
      </c>
      <c r="K37" s="19">
        <v>6979.9309999999996</v>
      </c>
      <c r="L37" s="19">
        <v>7186.2110000000002</v>
      </c>
      <c r="M37" s="19">
        <v>7401.4210000000003</v>
      </c>
      <c r="N37" s="19">
        <v>7625.9949999999999</v>
      </c>
      <c r="O37" s="19">
        <v>7860.4750000000004</v>
      </c>
      <c r="P37" s="19">
        <v>8105.44</v>
      </c>
      <c r="Q37" s="19">
        <v>8361.4410000000007</v>
      </c>
      <c r="R37" s="19">
        <v>8628.9719999999998</v>
      </c>
      <c r="S37" s="19">
        <v>8908.4220000000005</v>
      </c>
      <c r="T37" s="19">
        <v>9200.1569999999992</v>
      </c>
      <c r="U37" s="19">
        <v>9504.7029999999995</v>
      </c>
      <c r="V37" s="19">
        <v>9822.4989999999998</v>
      </c>
      <c r="W37" s="19">
        <v>10154.484</v>
      </c>
      <c r="X37" s="19">
        <v>10502.245000000001</v>
      </c>
      <c r="Y37" s="19">
        <v>10867.716</v>
      </c>
      <c r="Z37" s="19">
        <v>11252.492</v>
      </c>
      <c r="AA37" s="19">
        <v>11657.513999999999</v>
      </c>
      <c r="AB37" s="19">
        <v>12083.188</v>
      </c>
      <c r="AC37" s="19">
        <v>12529.852000000001</v>
      </c>
      <c r="AD37" s="19">
        <v>12997.594999999999</v>
      </c>
      <c r="AE37" s="19">
        <v>13486.629000000001</v>
      </c>
      <c r="AF37" s="19">
        <v>13996.704</v>
      </c>
      <c r="AG37" s="19">
        <v>14528.293</v>
      </c>
      <c r="AH37" s="19">
        <v>15082.994000000001</v>
      </c>
      <c r="AI37" s="19">
        <v>15662.852000000001</v>
      </c>
      <c r="AJ37" s="19">
        <v>16268.99</v>
      </c>
      <c r="AK37" s="19">
        <v>16901.677</v>
      </c>
      <c r="AL37" s="19">
        <v>17559.43</v>
      </c>
      <c r="AM37" s="19">
        <v>18239.403999999999</v>
      </c>
      <c r="AN37" s="19">
        <v>18937.738000000001</v>
      </c>
      <c r="AO37" s="19">
        <v>19651.224999999999</v>
      </c>
      <c r="AP37" s="19">
        <v>20378.626</v>
      </c>
      <c r="AQ37" s="19">
        <v>21119.317999999999</v>
      </c>
      <c r="AR37" s="19">
        <v>21871.441999999999</v>
      </c>
      <c r="AS37" s="19">
        <v>22633.022000000001</v>
      </c>
      <c r="AT37" s="19">
        <v>23402.507000000001</v>
      </c>
      <c r="AU37" s="19">
        <v>24179.598000000002</v>
      </c>
      <c r="AV37" s="19">
        <v>24963.953000000001</v>
      </c>
      <c r="AW37" s="19">
        <v>25754.114000000001</v>
      </c>
      <c r="AX37" s="19">
        <v>26548.486000000001</v>
      </c>
      <c r="AY37" s="19">
        <v>27346.455999999998</v>
      </c>
      <c r="AZ37" s="19">
        <v>28147.734</v>
      </c>
      <c r="BA37" s="19">
        <v>28954.114000000001</v>
      </c>
      <c r="BB37" s="19">
        <v>29769.803</v>
      </c>
      <c r="BC37" s="19">
        <v>30600.397000000001</v>
      </c>
      <c r="BD37" s="19">
        <v>31450.483</v>
      </c>
      <c r="BE37" s="19">
        <v>32321.482</v>
      </c>
      <c r="BF37" s="19">
        <v>33214.008999999998</v>
      </c>
      <c r="BG37" s="19">
        <v>34130.851999999999</v>
      </c>
      <c r="BH37" s="19">
        <v>35074.930999999997</v>
      </c>
      <c r="BI37" s="19">
        <v>36048.288</v>
      </c>
      <c r="BJ37" s="19">
        <v>37052.050000000003</v>
      </c>
      <c r="BK37" s="19">
        <v>38085.909</v>
      </c>
      <c r="BL37" s="19">
        <v>39148.415999999997</v>
      </c>
      <c r="BM37" s="19">
        <v>40237.203999999998</v>
      </c>
      <c r="BN37" s="19">
        <v>41350.152000000002</v>
      </c>
      <c r="BO37" s="19">
        <v>42486.839</v>
      </c>
      <c r="BP37" s="19">
        <v>43646.629000000001</v>
      </c>
      <c r="BQ37" s="19">
        <v>44826.849000000002</v>
      </c>
      <c r="BR37" s="19">
        <v>46024.25</v>
      </c>
      <c r="BS37" s="19">
        <v>47236.258999999998</v>
      </c>
    </row>
    <row r="38" spans="1:71" ht="11.4" x14ac:dyDescent="0.2">
      <c r="A38" s="16">
        <v>21</v>
      </c>
      <c r="B38" s="17" t="s">
        <v>65</v>
      </c>
      <c r="C38" s="7" t="s">
        <v>84</v>
      </c>
      <c r="D38" s="6"/>
      <c r="E38" s="6">
        <v>450</v>
      </c>
      <c r="F38" s="19">
        <v>4083.5540000000001</v>
      </c>
      <c r="G38" s="19">
        <v>4168.3860000000004</v>
      </c>
      <c r="H38" s="19">
        <v>4256.7700000000004</v>
      </c>
      <c r="I38" s="19">
        <v>4348.72</v>
      </c>
      <c r="J38" s="19">
        <v>4444.2879999999996</v>
      </c>
      <c r="K38" s="19">
        <v>4543.5420000000004</v>
      </c>
      <c r="L38" s="19">
        <v>4646.576</v>
      </c>
      <c r="M38" s="19">
        <v>4753.5230000000001</v>
      </c>
      <c r="N38" s="19">
        <v>4864.5240000000003</v>
      </c>
      <c r="O38" s="19">
        <v>4979.7529999999997</v>
      </c>
      <c r="P38" s="19">
        <v>5099.3729999999996</v>
      </c>
      <c r="Q38" s="19">
        <v>5223.5680000000002</v>
      </c>
      <c r="R38" s="19">
        <v>5352.5029999999997</v>
      </c>
      <c r="S38" s="19">
        <v>5486.3190000000004</v>
      </c>
      <c r="T38" s="19">
        <v>5625.1639999999998</v>
      </c>
      <c r="U38" s="19">
        <v>5769.2179999999998</v>
      </c>
      <c r="V38" s="19">
        <v>5918.5950000000003</v>
      </c>
      <c r="W38" s="19">
        <v>6073.5259999999998</v>
      </c>
      <c r="X38" s="19">
        <v>6234.4650000000001</v>
      </c>
      <c r="Y38" s="19">
        <v>6401.9210000000003</v>
      </c>
      <c r="Z38" s="19">
        <v>6576.3050000000003</v>
      </c>
      <c r="AA38" s="19">
        <v>6757.85</v>
      </c>
      <c r="AB38" s="19">
        <v>6946.62</v>
      </c>
      <c r="AC38" s="19">
        <v>7142.6270000000004</v>
      </c>
      <c r="AD38" s="19">
        <v>7345.78</v>
      </c>
      <c r="AE38" s="19">
        <v>7556.0259999999998</v>
      </c>
      <c r="AF38" s="19">
        <v>7773.4489999999996</v>
      </c>
      <c r="AG38" s="19">
        <v>7998.1639999999998</v>
      </c>
      <c r="AH38" s="19">
        <v>8230.2180000000008</v>
      </c>
      <c r="AI38" s="19">
        <v>8469.6720000000005</v>
      </c>
      <c r="AJ38" s="19">
        <v>8716.5529999999999</v>
      </c>
      <c r="AK38" s="19">
        <v>8971.3449999999993</v>
      </c>
      <c r="AL38" s="19">
        <v>9234.1290000000008</v>
      </c>
      <c r="AM38" s="19">
        <v>9504.2810000000009</v>
      </c>
      <c r="AN38" s="19">
        <v>9780.8719999999994</v>
      </c>
      <c r="AO38" s="19">
        <v>10063.495000000001</v>
      </c>
      <c r="AP38" s="19">
        <v>10352.120000000001</v>
      </c>
      <c r="AQ38" s="19">
        <v>10647.754000000001</v>
      </c>
      <c r="AR38" s="19">
        <v>10952.395</v>
      </c>
      <c r="AS38" s="19">
        <v>11268.657999999999</v>
      </c>
      <c r="AT38" s="19">
        <v>11598.633</v>
      </c>
      <c r="AU38" s="19">
        <v>11942.819</v>
      </c>
      <c r="AV38" s="19">
        <v>12301.335999999999</v>
      </c>
      <c r="AW38" s="19">
        <v>12675.46</v>
      </c>
      <c r="AX38" s="19">
        <v>13066.543</v>
      </c>
      <c r="AY38" s="19">
        <v>13475.4</v>
      </c>
      <c r="AZ38" s="19">
        <v>13902.688</v>
      </c>
      <c r="BA38" s="19">
        <v>14347.853999999999</v>
      </c>
      <c r="BB38" s="19">
        <v>14808.790999999999</v>
      </c>
      <c r="BC38" s="19">
        <v>15282.521000000001</v>
      </c>
      <c r="BD38" s="19">
        <v>15766.806</v>
      </c>
      <c r="BE38" s="19">
        <v>16260.932000000001</v>
      </c>
      <c r="BF38" s="19">
        <v>16765.116999999998</v>
      </c>
      <c r="BG38" s="19">
        <v>17279.141</v>
      </c>
      <c r="BH38" s="19">
        <v>17802.996999999999</v>
      </c>
      <c r="BI38" s="19">
        <v>18336.723999999998</v>
      </c>
      <c r="BJ38" s="19">
        <v>18880.268</v>
      </c>
      <c r="BK38" s="19">
        <v>19433.523000000001</v>
      </c>
      <c r="BL38" s="19">
        <v>19996.469000000001</v>
      </c>
      <c r="BM38" s="19">
        <v>20569.120999999999</v>
      </c>
      <c r="BN38" s="19">
        <v>21151.64</v>
      </c>
      <c r="BO38" s="19">
        <v>21743.949000000001</v>
      </c>
      <c r="BP38" s="19">
        <v>22346.573</v>
      </c>
      <c r="BQ38" s="19">
        <v>22961.146000000001</v>
      </c>
      <c r="BR38" s="19">
        <v>23589.800999999999</v>
      </c>
      <c r="BS38" s="19">
        <v>24234.088</v>
      </c>
    </row>
    <row r="39" spans="1:71" ht="11.4" x14ac:dyDescent="0.2">
      <c r="A39" s="16">
        <v>22</v>
      </c>
      <c r="B39" s="17" t="s">
        <v>65</v>
      </c>
      <c r="C39" s="7" t="s">
        <v>85</v>
      </c>
      <c r="D39" s="6"/>
      <c r="E39" s="6">
        <v>454</v>
      </c>
      <c r="F39" s="19">
        <v>2953.8710000000001</v>
      </c>
      <c r="G39" s="19">
        <v>3008.067</v>
      </c>
      <c r="H39" s="19">
        <v>3065.0340000000001</v>
      </c>
      <c r="I39" s="19">
        <v>3124.7339999999999</v>
      </c>
      <c r="J39" s="19">
        <v>3187.1729999999998</v>
      </c>
      <c r="K39" s="19">
        <v>3252.3319999999999</v>
      </c>
      <c r="L39" s="19">
        <v>3320.22</v>
      </c>
      <c r="M39" s="19">
        <v>3390.797</v>
      </c>
      <c r="N39" s="19">
        <v>3464.047</v>
      </c>
      <c r="O39" s="19">
        <v>3539.97</v>
      </c>
      <c r="P39" s="19">
        <v>3618.5949999999998</v>
      </c>
      <c r="Q39" s="19">
        <v>3700.0230000000001</v>
      </c>
      <c r="R39" s="19">
        <v>3784.4389999999999</v>
      </c>
      <c r="S39" s="19">
        <v>3872.1179999999999</v>
      </c>
      <c r="T39" s="19">
        <v>3963.4169999999999</v>
      </c>
      <c r="U39" s="19">
        <v>4058.6729999999998</v>
      </c>
      <c r="V39" s="19">
        <v>4158.1239999999998</v>
      </c>
      <c r="W39" s="19">
        <v>4262.0050000000001</v>
      </c>
      <c r="X39" s="19">
        <v>4370.6499999999996</v>
      </c>
      <c r="Y39" s="19">
        <v>4484.4390000000003</v>
      </c>
      <c r="Z39" s="19">
        <v>4603.723</v>
      </c>
      <c r="AA39" s="19">
        <v>4728.7030000000004</v>
      </c>
      <c r="AB39" s="19">
        <v>4859.6099999999997</v>
      </c>
      <c r="AC39" s="19">
        <v>4996.9399999999996</v>
      </c>
      <c r="AD39" s="19">
        <v>5141.2020000000002</v>
      </c>
      <c r="AE39" s="19">
        <v>5292.808</v>
      </c>
      <c r="AF39" s="19">
        <v>5454.7049999999999</v>
      </c>
      <c r="AG39" s="19">
        <v>5627.5330000000004</v>
      </c>
      <c r="AH39" s="19">
        <v>5806.8450000000003</v>
      </c>
      <c r="AI39" s="19">
        <v>5986.3320000000003</v>
      </c>
      <c r="AJ39" s="19">
        <v>6163.08</v>
      </c>
      <c r="AK39" s="19">
        <v>6327.5690000000004</v>
      </c>
      <c r="AL39" s="19">
        <v>6484.4520000000002</v>
      </c>
      <c r="AM39" s="19">
        <v>6661.3580000000002</v>
      </c>
      <c r="AN39" s="19">
        <v>6895.9279999999999</v>
      </c>
      <c r="AO39" s="19">
        <v>7211.1049999999996</v>
      </c>
      <c r="AP39" s="19">
        <v>7625.3050000000003</v>
      </c>
      <c r="AQ39" s="19">
        <v>8120.0929999999998</v>
      </c>
      <c r="AR39" s="19">
        <v>8636.9349999999995</v>
      </c>
      <c r="AS39" s="19">
        <v>9094.6710000000003</v>
      </c>
      <c r="AT39" s="19">
        <v>9437.5529999999999</v>
      </c>
      <c r="AU39" s="19">
        <v>9641.1530000000002</v>
      </c>
      <c r="AV39" s="19">
        <v>9729.7170000000006</v>
      </c>
      <c r="AW39" s="19">
        <v>9755.857</v>
      </c>
      <c r="AX39" s="19">
        <v>9796.9760000000006</v>
      </c>
      <c r="AY39" s="19">
        <v>9909.0879999999997</v>
      </c>
      <c r="AZ39" s="19">
        <v>10109.789000000001</v>
      </c>
      <c r="BA39" s="19">
        <v>10381.861999999999</v>
      </c>
      <c r="BB39" s="19">
        <v>10704.744000000001</v>
      </c>
      <c r="BC39" s="19">
        <v>11044.356</v>
      </c>
      <c r="BD39" s="19">
        <v>11376.172</v>
      </c>
      <c r="BE39" s="19">
        <v>11695.862999999999</v>
      </c>
      <c r="BF39" s="19">
        <v>12013.710999999999</v>
      </c>
      <c r="BG39" s="19">
        <v>12336.687</v>
      </c>
      <c r="BH39" s="19">
        <v>12676.038</v>
      </c>
      <c r="BI39" s="19">
        <v>13039.710999999999</v>
      </c>
      <c r="BJ39" s="19">
        <v>13429.262000000001</v>
      </c>
      <c r="BK39" s="19">
        <v>13840.968999999999</v>
      </c>
      <c r="BL39" s="19">
        <v>14271.234</v>
      </c>
      <c r="BM39" s="19">
        <v>14714.602000000001</v>
      </c>
      <c r="BN39" s="19">
        <v>15167.094999999999</v>
      </c>
      <c r="BO39" s="19">
        <v>15627.618</v>
      </c>
      <c r="BP39" s="19">
        <v>16097.305</v>
      </c>
      <c r="BQ39" s="19">
        <v>16577.147000000001</v>
      </c>
      <c r="BR39" s="19">
        <v>17068.838</v>
      </c>
      <c r="BS39" s="19">
        <v>17573.607</v>
      </c>
    </row>
    <row r="40" spans="1:71" ht="11.4" x14ac:dyDescent="0.2">
      <c r="A40" s="16">
        <v>23</v>
      </c>
      <c r="B40" s="17" t="s">
        <v>65</v>
      </c>
      <c r="C40" s="7" t="s">
        <v>86</v>
      </c>
      <c r="D40" s="6">
        <v>1</v>
      </c>
      <c r="E40" s="6">
        <v>480</v>
      </c>
      <c r="F40" s="19">
        <v>493.255</v>
      </c>
      <c r="G40" s="19">
        <v>506.43299999999999</v>
      </c>
      <c r="H40" s="19">
        <v>521.18799999999999</v>
      </c>
      <c r="I40" s="19">
        <v>537.04700000000003</v>
      </c>
      <c r="J40" s="19">
        <v>553.62599999999998</v>
      </c>
      <c r="K40" s="19">
        <v>570.64800000000002</v>
      </c>
      <c r="L40" s="19">
        <v>587.952</v>
      </c>
      <c r="M40" s="19">
        <v>605.48699999999997</v>
      </c>
      <c r="N40" s="19">
        <v>623.27599999999995</v>
      </c>
      <c r="O40" s="19">
        <v>641.428</v>
      </c>
      <c r="P40" s="19">
        <v>660.02300000000002</v>
      </c>
      <c r="Q40" s="19">
        <v>679.04499999999996</v>
      </c>
      <c r="R40" s="19">
        <v>698.303</v>
      </c>
      <c r="S40" s="19">
        <v>717.41499999999996</v>
      </c>
      <c r="T40" s="19">
        <v>735.86</v>
      </c>
      <c r="U40" s="19">
        <v>753.28499999999997</v>
      </c>
      <c r="V40" s="19">
        <v>769.553</v>
      </c>
      <c r="W40" s="19">
        <v>784.78</v>
      </c>
      <c r="X40" s="19">
        <v>799.13599999999997</v>
      </c>
      <c r="Y40" s="19">
        <v>812.94600000000003</v>
      </c>
      <c r="Z40" s="19">
        <v>826.44100000000003</v>
      </c>
      <c r="AA40" s="19">
        <v>839.59799999999996</v>
      </c>
      <c r="AB40" s="19">
        <v>852.4</v>
      </c>
      <c r="AC40" s="19">
        <v>865.16899999999998</v>
      </c>
      <c r="AD40" s="19">
        <v>878.35500000000002</v>
      </c>
      <c r="AE40" s="19">
        <v>892.21100000000001</v>
      </c>
      <c r="AF40" s="19">
        <v>906.92899999999997</v>
      </c>
      <c r="AG40" s="19">
        <v>922.32</v>
      </c>
      <c r="AH40" s="19">
        <v>937.82100000000003</v>
      </c>
      <c r="AI40" s="19">
        <v>952.58799999999997</v>
      </c>
      <c r="AJ40" s="19">
        <v>966.03099999999995</v>
      </c>
      <c r="AK40" s="19">
        <v>978.06899999999996</v>
      </c>
      <c r="AL40" s="19">
        <v>988.89200000000005</v>
      </c>
      <c r="AM40" s="19">
        <v>998.63099999999997</v>
      </c>
      <c r="AN40" s="19">
        <v>1007.501</v>
      </c>
      <c r="AO40" s="19">
        <v>1015.7619999999999</v>
      </c>
      <c r="AP40" s="19">
        <v>1023.279</v>
      </c>
      <c r="AQ40" s="19">
        <v>1030.1780000000001</v>
      </c>
      <c r="AR40" s="19">
        <v>1037.26</v>
      </c>
      <c r="AS40" s="19">
        <v>1045.5920000000001</v>
      </c>
      <c r="AT40" s="19">
        <v>1055.8679999999999</v>
      </c>
      <c r="AU40" s="19">
        <v>1068.4390000000001</v>
      </c>
      <c r="AV40" s="19">
        <v>1082.9559999999999</v>
      </c>
      <c r="AW40" s="19">
        <v>1098.5920000000001</v>
      </c>
      <c r="AX40" s="19">
        <v>1114.1369999999999</v>
      </c>
      <c r="AY40" s="19">
        <v>1128.673</v>
      </c>
      <c r="AZ40" s="19">
        <v>1141.9480000000001</v>
      </c>
      <c r="BA40" s="19">
        <v>1154.1400000000001</v>
      </c>
      <c r="BB40" s="19">
        <v>1165.2829999999999</v>
      </c>
      <c r="BC40" s="19">
        <v>1175.5740000000001</v>
      </c>
      <c r="BD40" s="19">
        <v>1185.145</v>
      </c>
      <c r="BE40" s="19">
        <v>1193.9169999999999</v>
      </c>
      <c r="BF40" s="19">
        <v>1201.8119999999999</v>
      </c>
      <c r="BG40" s="19">
        <v>1208.9939999999999</v>
      </c>
      <c r="BH40" s="19">
        <v>1215.6769999999999</v>
      </c>
      <c r="BI40" s="19">
        <v>1222.0029999999999</v>
      </c>
      <c r="BJ40" s="19">
        <v>1228.098</v>
      </c>
      <c r="BK40" s="19">
        <v>1233.9110000000001</v>
      </c>
      <c r="BL40" s="19">
        <v>1239.2929999999999</v>
      </c>
      <c r="BM40" s="19">
        <v>1244.0239999999999</v>
      </c>
      <c r="BN40" s="19">
        <v>1247.9549999999999</v>
      </c>
      <c r="BO40" s="19">
        <v>1251.0229999999999</v>
      </c>
      <c r="BP40" s="19">
        <v>1253.3710000000001</v>
      </c>
      <c r="BQ40" s="19">
        <v>1255.29</v>
      </c>
      <c r="BR40" s="19">
        <v>1257.2190000000001</v>
      </c>
      <c r="BS40" s="19">
        <v>1259.4559999999999</v>
      </c>
    </row>
    <row r="41" spans="1:71" ht="11.4" x14ac:dyDescent="0.2">
      <c r="A41" s="16">
        <v>24</v>
      </c>
      <c r="B41" s="17" t="s">
        <v>65</v>
      </c>
      <c r="C41" s="7" t="s">
        <v>87</v>
      </c>
      <c r="D41" s="6"/>
      <c r="E41" s="6">
        <v>175</v>
      </c>
      <c r="F41" s="19">
        <v>15.141</v>
      </c>
      <c r="G41" s="19">
        <v>15.728</v>
      </c>
      <c r="H41" s="19">
        <v>16.443000000000001</v>
      </c>
      <c r="I41" s="19">
        <v>17.248999999999999</v>
      </c>
      <c r="J41" s="19">
        <v>18.094000000000001</v>
      </c>
      <c r="K41" s="19">
        <v>18.984999999999999</v>
      </c>
      <c r="L41" s="19">
        <v>19.901</v>
      </c>
      <c r="M41" s="19">
        <v>20.84</v>
      </c>
      <c r="N41" s="19">
        <v>21.832000000000001</v>
      </c>
      <c r="O41" s="19">
        <v>22.882000000000001</v>
      </c>
      <c r="P41" s="19">
        <v>24.015000000000001</v>
      </c>
      <c r="Q41" s="19">
        <v>25.241</v>
      </c>
      <c r="R41" s="19">
        <v>26.535</v>
      </c>
      <c r="S41" s="19">
        <v>27.879000000000001</v>
      </c>
      <c r="T41" s="19">
        <v>29.219000000000001</v>
      </c>
      <c r="U41" s="19">
        <v>30.526</v>
      </c>
      <c r="V41" s="19">
        <v>31.783000000000001</v>
      </c>
      <c r="W41" s="19">
        <v>33.01</v>
      </c>
      <c r="X41" s="19">
        <v>34.250999999999998</v>
      </c>
      <c r="Y41" s="19">
        <v>35.554000000000002</v>
      </c>
      <c r="Z41" s="19">
        <v>36.969000000000001</v>
      </c>
      <c r="AA41" s="19">
        <v>38.512999999999998</v>
      </c>
      <c r="AB41" s="19">
        <v>40.195999999999998</v>
      </c>
      <c r="AC41" s="19">
        <v>41.954999999999998</v>
      </c>
      <c r="AD41" s="19">
        <v>43.734000000000002</v>
      </c>
      <c r="AE41" s="19">
        <v>45.482999999999997</v>
      </c>
      <c r="AF41" s="19">
        <v>47.186</v>
      </c>
      <c r="AG41" s="19">
        <v>48.892000000000003</v>
      </c>
      <c r="AH41" s="19">
        <v>50.698</v>
      </c>
      <c r="AI41" s="19">
        <v>52.746000000000002</v>
      </c>
      <c r="AJ41" s="19">
        <v>55.137</v>
      </c>
      <c r="AK41" s="19">
        <v>57.906999999999996</v>
      </c>
      <c r="AL41" s="19">
        <v>61.039000000000001</v>
      </c>
      <c r="AM41" s="19">
        <v>64.491</v>
      </c>
      <c r="AN41" s="19">
        <v>68.200999999999993</v>
      </c>
      <c r="AO41" s="19">
        <v>72.103999999999999</v>
      </c>
      <c r="AP41" s="19">
        <v>76.183999999999997</v>
      </c>
      <c r="AQ41" s="19">
        <v>80.447999999999993</v>
      </c>
      <c r="AR41" s="19">
        <v>84.945999999999998</v>
      </c>
      <c r="AS41" s="19">
        <v>89.706999999999994</v>
      </c>
      <c r="AT41" s="19">
        <v>94.784000000000006</v>
      </c>
      <c r="AU41" s="19">
        <v>100.166</v>
      </c>
      <c r="AV41" s="19">
        <v>105.827</v>
      </c>
      <c r="AW41" s="19">
        <v>111.643</v>
      </c>
      <c r="AX41" s="19">
        <v>117.462</v>
      </c>
      <c r="AY41" s="19">
        <v>123.181</v>
      </c>
      <c r="AZ41" s="19">
        <v>128.75800000000001</v>
      </c>
      <c r="BA41" s="19">
        <v>134.21600000000001</v>
      </c>
      <c r="BB41" s="19">
        <v>139.57900000000001</v>
      </c>
      <c r="BC41" s="19">
        <v>144.94</v>
      </c>
      <c r="BD41" s="19">
        <v>150.33099999999999</v>
      </c>
      <c r="BE41" s="19">
        <v>155.75399999999999</v>
      </c>
      <c r="BF41" s="19">
        <v>161.20500000000001</v>
      </c>
      <c r="BG41" s="19">
        <v>166.721</v>
      </c>
      <c r="BH41" s="19">
        <v>172.339</v>
      </c>
      <c r="BI41" s="19">
        <v>178.09800000000001</v>
      </c>
      <c r="BJ41" s="19">
        <v>184.03100000000001</v>
      </c>
      <c r="BK41" s="19">
        <v>190.09800000000001</v>
      </c>
      <c r="BL41" s="19">
        <v>196.279</v>
      </c>
      <c r="BM41" s="19">
        <v>202.50299999999999</v>
      </c>
      <c r="BN41" s="19">
        <v>208.71799999999999</v>
      </c>
      <c r="BO41" s="19">
        <v>214.923</v>
      </c>
      <c r="BP41" s="19">
        <v>221.12200000000001</v>
      </c>
      <c r="BQ41" s="19">
        <v>227.351</v>
      </c>
      <c r="BR41" s="19">
        <v>233.63800000000001</v>
      </c>
      <c r="BS41" s="19">
        <v>240.02</v>
      </c>
    </row>
    <row r="42" spans="1:71" ht="11.4" x14ac:dyDescent="0.2">
      <c r="A42" s="16">
        <v>25</v>
      </c>
      <c r="B42" s="17" t="s">
        <v>65</v>
      </c>
      <c r="C42" s="7" t="s">
        <v>88</v>
      </c>
      <c r="D42" s="6"/>
      <c r="E42" s="6">
        <v>508</v>
      </c>
      <c r="F42" s="19">
        <v>6152.2370000000001</v>
      </c>
      <c r="G42" s="19">
        <v>6248.7169999999996</v>
      </c>
      <c r="H42" s="19">
        <v>6352.5839999999998</v>
      </c>
      <c r="I42" s="19">
        <v>6463.0879999999997</v>
      </c>
      <c r="J42" s="19">
        <v>6579.634</v>
      </c>
      <c r="K42" s="19">
        <v>6701.7489999999998</v>
      </c>
      <c r="L42" s="19">
        <v>6829.0919999999996</v>
      </c>
      <c r="M42" s="19">
        <v>6961.4859999999999</v>
      </c>
      <c r="N42" s="19">
        <v>7098.8590000000004</v>
      </c>
      <c r="O42" s="19">
        <v>7241.232</v>
      </c>
      <c r="P42" s="19">
        <v>7388.6949999999997</v>
      </c>
      <c r="Q42" s="19">
        <v>7541.3249999999998</v>
      </c>
      <c r="R42" s="19">
        <v>7699.1390000000001</v>
      </c>
      <c r="S42" s="19">
        <v>7862.0720000000001</v>
      </c>
      <c r="T42" s="19">
        <v>8030.0249999999996</v>
      </c>
      <c r="U42" s="19">
        <v>8203.0759999999991</v>
      </c>
      <c r="V42" s="19">
        <v>8381.4549999999999</v>
      </c>
      <c r="W42" s="19">
        <v>8565.6740000000009</v>
      </c>
      <c r="X42" s="19">
        <v>8756.4809999999998</v>
      </c>
      <c r="Y42" s="19">
        <v>8954.8089999999993</v>
      </c>
      <c r="Z42" s="19">
        <v>9161.5339999999997</v>
      </c>
      <c r="AA42" s="19">
        <v>9375.1440000000002</v>
      </c>
      <c r="AB42" s="19">
        <v>9595.7620000000006</v>
      </c>
      <c r="AC42" s="19">
        <v>9827.58</v>
      </c>
      <c r="AD42" s="19">
        <v>10076.172</v>
      </c>
      <c r="AE42" s="19">
        <v>10344.494000000001</v>
      </c>
      <c r="AF42" s="19">
        <v>10632.932000000001</v>
      </c>
      <c r="AG42" s="19">
        <v>10936.936</v>
      </c>
      <c r="AH42" s="19">
        <v>11248.046</v>
      </c>
      <c r="AI42" s="19">
        <v>11554.978999999999</v>
      </c>
      <c r="AJ42" s="19">
        <v>11848.331</v>
      </c>
      <c r="AK42" s="19">
        <v>12133.074000000001</v>
      </c>
      <c r="AL42" s="19">
        <v>12409.243</v>
      </c>
      <c r="AM42" s="19">
        <v>12657.708000000001</v>
      </c>
      <c r="AN42" s="19">
        <v>12853.78</v>
      </c>
      <c r="AO42" s="19">
        <v>12984.405000000001</v>
      </c>
      <c r="AP42" s="19">
        <v>13034.385</v>
      </c>
      <c r="AQ42" s="19">
        <v>13020.861000000001</v>
      </c>
      <c r="AR42" s="19">
        <v>13002.553</v>
      </c>
      <c r="AS42" s="19">
        <v>13059.612999999999</v>
      </c>
      <c r="AT42" s="19">
        <v>13247.648999999999</v>
      </c>
      <c r="AU42" s="19">
        <v>13591.97</v>
      </c>
      <c r="AV42" s="19">
        <v>14071.231</v>
      </c>
      <c r="AW42" s="19">
        <v>14636.995000000001</v>
      </c>
      <c r="AX42" s="19">
        <v>15217.044</v>
      </c>
      <c r="AY42" s="19">
        <v>15759.132</v>
      </c>
      <c r="AZ42" s="19">
        <v>16248.232</v>
      </c>
      <c r="BA42" s="19">
        <v>16701.350999999999</v>
      </c>
      <c r="BB42" s="19">
        <v>17136.78</v>
      </c>
      <c r="BC42" s="19">
        <v>17584.868999999999</v>
      </c>
      <c r="BD42" s="19">
        <v>18067.687000000002</v>
      </c>
      <c r="BE42" s="19">
        <v>18588.758000000002</v>
      </c>
      <c r="BF42" s="19">
        <v>19139.657999999999</v>
      </c>
      <c r="BG42" s="19">
        <v>19716.598000000002</v>
      </c>
      <c r="BH42" s="19">
        <v>20312.705000000002</v>
      </c>
      <c r="BI42" s="19">
        <v>20923.07</v>
      </c>
      <c r="BJ42" s="19">
        <v>21547.463</v>
      </c>
      <c r="BK42" s="19">
        <v>22188.386999999999</v>
      </c>
      <c r="BL42" s="19">
        <v>22846.758000000002</v>
      </c>
      <c r="BM42" s="19">
        <v>23524.062999999998</v>
      </c>
      <c r="BN42" s="19">
        <v>24221.404999999999</v>
      </c>
      <c r="BO42" s="19">
        <v>24939.005000000001</v>
      </c>
      <c r="BP42" s="19">
        <v>25676.606</v>
      </c>
      <c r="BQ42" s="19">
        <v>26434.371999999999</v>
      </c>
      <c r="BR42" s="19">
        <v>27212.382000000001</v>
      </c>
      <c r="BS42" s="19">
        <v>28010.690999999999</v>
      </c>
    </row>
    <row r="43" spans="1:71" ht="11.4" x14ac:dyDescent="0.2">
      <c r="A43" s="16">
        <v>26</v>
      </c>
      <c r="B43" s="17" t="s">
        <v>65</v>
      </c>
      <c r="C43" s="7" t="s">
        <v>89</v>
      </c>
      <c r="D43" s="6"/>
      <c r="E43" s="6">
        <v>638</v>
      </c>
      <c r="F43" s="19">
        <v>248.11</v>
      </c>
      <c r="G43" s="19">
        <v>259.29500000000002</v>
      </c>
      <c r="H43" s="19">
        <v>268.48599999999999</v>
      </c>
      <c r="I43" s="19">
        <v>276.52600000000001</v>
      </c>
      <c r="J43" s="19">
        <v>284.08</v>
      </c>
      <c r="K43" s="19">
        <v>291.65800000000002</v>
      </c>
      <c r="L43" s="19">
        <v>299.57100000000003</v>
      </c>
      <c r="M43" s="19">
        <v>307.97899999999998</v>
      </c>
      <c r="N43" s="19">
        <v>316.87900000000002</v>
      </c>
      <c r="O43" s="19">
        <v>326.16699999999997</v>
      </c>
      <c r="P43" s="19">
        <v>335.69299999999998</v>
      </c>
      <c r="Q43" s="19">
        <v>345.40499999999997</v>
      </c>
      <c r="R43" s="19">
        <v>355.42899999999997</v>
      </c>
      <c r="S43" s="19">
        <v>366.07799999999997</v>
      </c>
      <c r="T43" s="19">
        <v>377.791</v>
      </c>
      <c r="U43" s="19">
        <v>390.77499999999998</v>
      </c>
      <c r="V43" s="19">
        <v>405.29</v>
      </c>
      <c r="W43" s="19">
        <v>420.988</v>
      </c>
      <c r="X43" s="19">
        <v>436.69</v>
      </c>
      <c r="Y43" s="19">
        <v>450.74</v>
      </c>
      <c r="Z43" s="19">
        <v>462.02499999999998</v>
      </c>
      <c r="AA43" s="19">
        <v>470.11900000000003</v>
      </c>
      <c r="AB43" s="19">
        <v>475.47300000000001</v>
      </c>
      <c r="AC43" s="19">
        <v>478.91</v>
      </c>
      <c r="AD43" s="19">
        <v>481.68900000000002</v>
      </c>
      <c r="AE43" s="19">
        <v>484.77699999999999</v>
      </c>
      <c r="AF43" s="19">
        <v>488.34899999999999</v>
      </c>
      <c r="AG43" s="19">
        <v>492.286</v>
      </c>
      <c r="AH43" s="19">
        <v>496.911</v>
      </c>
      <c r="AI43" s="19">
        <v>502.5</v>
      </c>
      <c r="AJ43" s="19">
        <v>509.26499999999999</v>
      </c>
      <c r="AK43" s="19">
        <v>517.41300000000001</v>
      </c>
      <c r="AL43" s="19">
        <v>526.94899999999996</v>
      </c>
      <c r="AM43" s="19">
        <v>537.4</v>
      </c>
      <c r="AN43" s="19">
        <v>548.14099999999996</v>
      </c>
      <c r="AO43" s="19">
        <v>558.69899999999996</v>
      </c>
      <c r="AP43" s="19">
        <v>568.91700000000003</v>
      </c>
      <c r="AQ43" s="19">
        <v>578.93799999999999</v>
      </c>
      <c r="AR43" s="19">
        <v>588.98599999999999</v>
      </c>
      <c r="AS43" s="19">
        <v>599.45399999999995</v>
      </c>
      <c r="AT43" s="19">
        <v>610.58199999999999</v>
      </c>
      <c r="AU43" s="19">
        <v>622.41800000000001</v>
      </c>
      <c r="AV43" s="19">
        <v>634.79300000000001</v>
      </c>
      <c r="AW43" s="19">
        <v>647.58799999999997</v>
      </c>
      <c r="AX43" s="19">
        <v>660.56299999999999</v>
      </c>
      <c r="AY43" s="19">
        <v>673.54100000000005</v>
      </c>
      <c r="AZ43" s="19">
        <v>686.46299999999997</v>
      </c>
      <c r="BA43" s="19">
        <v>699.29899999999998</v>
      </c>
      <c r="BB43" s="19">
        <v>711.99199999999996</v>
      </c>
      <c r="BC43" s="19">
        <v>724.48400000000004</v>
      </c>
      <c r="BD43" s="19">
        <v>736.71</v>
      </c>
      <c r="BE43" s="19">
        <v>748.65800000000002</v>
      </c>
      <c r="BF43" s="19">
        <v>760.25800000000004</v>
      </c>
      <c r="BG43" s="19">
        <v>771.38400000000001</v>
      </c>
      <c r="BH43" s="19">
        <v>781.86400000000003</v>
      </c>
      <c r="BI43" s="19">
        <v>791.59799999999996</v>
      </c>
      <c r="BJ43" s="19">
        <v>800.54300000000001</v>
      </c>
      <c r="BK43" s="19">
        <v>808.73500000000001</v>
      </c>
      <c r="BL43" s="19">
        <v>816.33500000000004</v>
      </c>
      <c r="BM43" s="19">
        <v>823.53700000000003</v>
      </c>
      <c r="BN43" s="19">
        <v>830.51900000000001</v>
      </c>
      <c r="BO43" s="19">
        <v>837.30399999999997</v>
      </c>
      <c r="BP43" s="19">
        <v>843.90700000000004</v>
      </c>
      <c r="BQ43" s="19">
        <v>850.4</v>
      </c>
      <c r="BR43" s="19">
        <v>856.86699999999996</v>
      </c>
      <c r="BS43" s="19">
        <v>863.36300000000006</v>
      </c>
    </row>
    <row r="44" spans="1:71" ht="11.4" x14ac:dyDescent="0.2">
      <c r="A44" s="16">
        <v>27</v>
      </c>
      <c r="B44" s="17" t="s">
        <v>65</v>
      </c>
      <c r="C44" s="7" t="s">
        <v>90</v>
      </c>
      <c r="D44" s="6"/>
      <c r="E44" s="6">
        <v>646</v>
      </c>
      <c r="F44" s="19">
        <v>2186.1849999999999</v>
      </c>
      <c r="G44" s="19">
        <v>2250.6770000000001</v>
      </c>
      <c r="H44" s="19">
        <v>2313.3110000000001</v>
      </c>
      <c r="I44" s="19">
        <v>2378.4450000000002</v>
      </c>
      <c r="J44" s="19">
        <v>2448.8249999999998</v>
      </c>
      <c r="K44" s="19">
        <v>2525.527</v>
      </c>
      <c r="L44" s="19">
        <v>2607.9499999999998</v>
      </c>
      <c r="M44" s="19">
        <v>2693.8209999999999</v>
      </c>
      <c r="N44" s="19">
        <v>2779.55</v>
      </c>
      <c r="O44" s="19">
        <v>2860.6909999999998</v>
      </c>
      <c r="P44" s="19">
        <v>2933.4279999999999</v>
      </c>
      <c r="Q44" s="19">
        <v>2996.096</v>
      </c>
      <c r="R44" s="19">
        <v>3050.6039999999998</v>
      </c>
      <c r="S44" s="19">
        <v>3102.9720000000002</v>
      </c>
      <c r="T44" s="19">
        <v>3161.7240000000002</v>
      </c>
      <c r="U44" s="19">
        <v>3232.9340000000002</v>
      </c>
      <c r="V44" s="19">
        <v>3319.0819999999999</v>
      </c>
      <c r="W44" s="19">
        <v>3418.317</v>
      </c>
      <c r="X44" s="19">
        <v>3527.2629999999999</v>
      </c>
      <c r="Y44" s="19">
        <v>3640.5909999999999</v>
      </c>
      <c r="Z44" s="19">
        <v>3754.5410000000002</v>
      </c>
      <c r="AA44" s="19">
        <v>3868.337</v>
      </c>
      <c r="AB44" s="19">
        <v>3983.7</v>
      </c>
      <c r="AC44" s="19">
        <v>4102.3209999999999</v>
      </c>
      <c r="AD44" s="19">
        <v>4226.799</v>
      </c>
      <c r="AE44" s="19">
        <v>4359.0919999999996</v>
      </c>
      <c r="AF44" s="19">
        <v>4499.509</v>
      </c>
      <c r="AG44" s="19">
        <v>4647.6149999999998</v>
      </c>
      <c r="AH44" s="19">
        <v>4803.7250000000004</v>
      </c>
      <c r="AI44" s="19">
        <v>4968.0739999999996</v>
      </c>
      <c r="AJ44" s="19">
        <v>5140.7160000000003</v>
      </c>
      <c r="AK44" s="19">
        <v>5315.0320000000002</v>
      </c>
      <c r="AL44" s="19">
        <v>5489.3220000000001</v>
      </c>
      <c r="AM44" s="19">
        <v>5673.6139999999996</v>
      </c>
      <c r="AN44" s="19">
        <v>5881.9059999999999</v>
      </c>
      <c r="AO44" s="19">
        <v>6120.107</v>
      </c>
      <c r="AP44" s="19">
        <v>6407.6719999999996</v>
      </c>
      <c r="AQ44" s="19">
        <v>6732.1310000000003</v>
      </c>
      <c r="AR44" s="19">
        <v>7030.1790000000001</v>
      </c>
      <c r="AS44" s="19">
        <v>7216.0280000000002</v>
      </c>
      <c r="AT44" s="19">
        <v>7235.7979999999998</v>
      </c>
      <c r="AU44" s="19">
        <v>7051.759</v>
      </c>
      <c r="AV44" s="19">
        <v>6701.8509999999997</v>
      </c>
      <c r="AW44" s="19">
        <v>6299.9089999999997</v>
      </c>
      <c r="AX44" s="19">
        <v>6005.0950000000003</v>
      </c>
      <c r="AY44" s="19">
        <v>5928.0780000000004</v>
      </c>
      <c r="AZ44" s="19">
        <v>6115.1679999999997</v>
      </c>
      <c r="BA44" s="19">
        <v>6522.3819999999996</v>
      </c>
      <c r="BB44" s="19">
        <v>7059.8130000000001</v>
      </c>
      <c r="BC44" s="19">
        <v>7593.2389999999996</v>
      </c>
      <c r="BD44" s="19">
        <v>8025.7030000000004</v>
      </c>
      <c r="BE44" s="19">
        <v>8329.4060000000009</v>
      </c>
      <c r="BF44" s="19">
        <v>8536.2049999999999</v>
      </c>
      <c r="BG44" s="19">
        <v>8680.3459999999995</v>
      </c>
      <c r="BH44" s="19">
        <v>8818.4380000000001</v>
      </c>
      <c r="BI44" s="19">
        <v>8991.7350000000006</v>
      </c>
      <c r="BJ44" s="19">
        <v>9206.58</v>
      </c>
      <c r="BK44" s="19">
        <v>9447.402</v>
      </c>
      <c r="BL44" s="19">
        <v>9708.1689999999999</v>
      </c>
      <c r="BM44" s="19">
        <v>9977.4459999999999</v>
      </c>
      <c r="BN44" s="19">
        <v>10246.842000000001</v>
      </c>
      <c r="BO44" s="19">
        <v>10516.071</v>
      </c>
      <c r="BP44" s="19">
        <v>10788.852999999999</v>
      </c>
      <c r="BQ44" s="19">
        <v>11065.151</v>
      </c>
      <c r="BR44" s="19">
        <v>11345.357</v>
      </c>
      <c r="BS44" s="19">
        <v>11629.553</v>
      </c>
    </row>
    <row r="45" spans="1:71" ht="11.4" x14ac:dyDescent="0.2">
      <c r="A45" s="16">
        <v>28</v>
      </c>
      <c r="B45" s="17" t="s">
        <v>65</v>
      </c>
      <c r="C45" s="7" t="s">
        <v>91</v>
      </c>
      <c r="D45" s="6"/>
      <c r="E45" s="6">
        <v>690</v>
      </c>
      <c r="F45" s="19">
        <v>36.325000000000003</v>
      </c>
      <c r="G45" s="19">
        <v>36.881</v>
      </c>
      <c r="H45" s="19">
        <v>37.436999999999998</v>
      </c>
      <c r="I45" s="19">
        <v>37.963999999999999</v>
      </c>
      <c r="J45" s="19">
        <v>38.454999999999998</v>
      </c>
      <c r="K45" s="19">
        <v>38.908999999999999</v>
      </c>
      <c r="L45" s="19">
        <v>39.334000000000003</v>
      </c>
      <c r="M45" s="19">
        <v>39.768999999999998</v>
      </c>
      <c r="N45" s="19">
        <v>40.253999999999998</v>
      </c>
      <c r="O45" s="19">
        <v>40.826000000000001</v>
      </c>
      <c r="P45" s="19">
        <v>41.54</v>
      </c>
      <c r="Q45" s="19">
        <v>42.4</v>
      </c>
      <c r="R45" s="19">
        <v>43.405999999999999</v>
      </c>
      <c r="S45" s="19">
        <v>44.511000000000003</v>
      </c>
      <c r="T45" s="19">
        <v>45.649000000000001</v>
      </c>
      <c r="U45" s="19">
        <v>46.771999999999998</v>
      </c>
      <c r="V45" s="19">
        <v>47.851999999999997</v>
      </c>
      <c r="W45" s="19">
        <v>48.914000000000001</v>
      </c>
      <c r="X45" s="19">
        <v>49.988</v>
      </c>
      <c r="Y45" s="19">
        <v>51.128</v>
      </c>
      <c r="Z45" s="19">
        <v>52.365000000000002</v>
      </c>
      <c r="AA45" s="19">
        <v>53.707000000000001</v>
      </c>
      <c r="AB45" s="19">
        <v>55.127000000000002</v>
      </c>
      <c r="AC45" s="19">
        <v>56.606000000000002</v>
      </c>
      <c r="AD45" s="19">
        <v>58.097000000000001</v>
      </c>
      <c r="AE45" s="19">
        <v>59.59</v>
      </c>
      <c r="AF45" s="19">
        <v>61.061</v>
      </c>
      <c r="AG45" s="19">
        <v>62.5</v>
      </c>
      <c r="AH45" s="19">
        <v>63.878</v>
      </c>
      <c r="AI45" s="19">
        <v>65.153000000000006</v>
      </c>
      <c r="AJ45" s="19">
        <v>66.293999999999997</v>
      </c>
      <c r="AK45" s="19">
        <v>67.298000000000002</v>
      </c>
      <c r="AL45" s="19">
        <v>68.168000000000006</v>
      </c>
      <c r="AM45" s="19">
        <v>68.909000000000006</v>
      </c>
      <c r="AN45" s="19">
        <v>69.459000000000003</v>
      </c>
      <c r="AO45" s="19">
        <v>69.835999999999999</v>
      </c>
      <c r="AP45" s="19">
        <v>70.004000000000005</v>
      </c>
      <c r="AQ45" s="19">
        <v>70.013999999999996</v>
      </c>
      <c r="AR45" s="19">
        <v>69.989999999999995</v>
      </c>
      <c r="AS45" s="19">
        <v>70.144000000000005</v>
      </c>
      <c r="AT45" s="19">
        <v>70.623999999999995</v>
      </c>
      <c r="AU45" s="19">
        <v>71.5</v>
      </c>
      <c r="AV45" s="19">
        <v>72.712000000000003</v>
      </c>
      <c r="AW45" s="19">
        <v>74.114000000000004</v>
      </c>
      <c r="AX45" s="19">
        <v>75.491</v>
      </c>
      <c r="AY45" s="19">
        <v>76.703000000000003</v>
      </c>
      <c r="AZ45" s="19">
        <v>77.674999999999997</v>
      </c>
      <c r="BA45" s="19">
        <v>78.459000000000003</v>
      </c>
      <c r="BB45" s="19">
        <v>79.188000000000002</v>
      </c>
      <c r="BC45" s="19">
        <v>80.051000000000002</v>
      </c>
      <c r="BD45" s="19">
        <v>81.150999999999996</v>
      </c>
      <c r="BE45" s="19">
        <v>82.566999999999993</v>
      </c>
      <c r="BF45" s="19">
        <v>84.203000000000003</v>
      </c>
      <c r="BG45" s="19">
        <v>85.91</v>
      </c>
      <c r="BH45" s="19">
        <v>87.483999999999995</v>
      </c>
      <c r="BI45" s="19">
        <v>88.744</v>
      </c>
      <c r="BJ45" s="19">
        <v>89.659000000000006</v>
      </c>
      <c r="BK45" s="19">
        <v>90.281000000000006</v>
      </c>
      <c r="BL45" s="19">
        <v>90.686000000000007</v>
      </c>
      <c r="BM45" s="19">
        <v>91.034000000000006</v>
      </c>
      <c r="BN45" s="19">
        <v>91.405000000000001</v>
      </c>
      <c r="BO45" s="19">
        <v>91.834000000000003</v>
      </c>
      <c r="BP45" s="19">
        <v>92.284999999999997</v>
      </c>
      <c r="BQ45" s="19">
        <v>92.765000000000001</v>
      </c>
      <c r="BR45" s="19">
        <v>93.254000000000005</v>
      </c>
      <c r="BS45" s="19">
        <v>93.742000000000004</v>
      </c>
    </row>
    <row r="46" spans="1:71" ht="11.4" x14ac:dyDescent="0.2">
      <c r="A46" s="16">
        <v>29</v>
      </c>
      <c r="B46" s="17" t="s">
        <v>65</v>
      </c>
      <c r="C46" s="7" t="s">
        <v>92</v>
      </c>
      <c r="D46" s="6"/>
      <c r="E46" s="6">
        <v>706</v>
      </c>
      <c r="F46" s="19">
        <v>2264.0819999999999</v>
      </c>
      <c r="G46" s="19">
        <v>2307.6729999999998</v>
      </c>
      <c r="H46" s="19">
        <v>2351.9290000000001</v>
      </c>
      <c r="I46" s="19">
        <v>2397.1590000000001</v>
      </c>
      <c r="J46" s="19">
        <v>2443.625</v>
      </c>
      <c r="K46" s="19">
        <v>2491.52</v>
      </c>
      <c r="L46" s="19">
        <v>2540.989</v>
      </c>
      <c r="M46" s="19">
        <v>2592.1329999999998</v>
      </c>
      <c r="N46" s="19">
        <v>2644.9940000000001</v>
      </c>
      <c r="O46" s="19">
        <v>2699.5949999999998</v>
      </c>
      <c r="P46" s="19">
        <v>2755.9470000000001</v>
      </c>
      <c r="Q46" s="19">
        <v>2814.096</v>
      </c>
      <c r="R46" s="19">
        <v>2874.19</v>
      </c>
      <c r="S46" s="19">
        <v>2936.4430000000002</v>
      </c>
      <c r="T46" s="19">
        <v>3001.1260000000002</v>
      </c>
      <c r="U46" s="19">
        <v>3068.4369999999999</v>
      </c>
      <c r="V46" s="19">
        <v>3143.8359999999998</v>
      </c>
      <c r="W46" s="19">
        <v>3228.4949999999999</v>
      </c>
      <c r="X46" s="19">
        <v>3313.7860000000001</v>
      </c>
      <c r="Y46" s="19">
        <v>3387.6320000000001</v>
      </c>
      <c r="Z46" s="19">
        <v>3444.5529999999999</v>
      </c>
      <c r="AA46" s="19">
        <v>3470.3240000000001</v>
      </c>
      <c r="AB46" s="19">
        <v>3475.0219999999999</v>
      </c>
      <c r="AC46" s="19">
        <v>3506.0079999999998</v>
      </c>
      <c r="AD46" s="19">
        <v>3627.5039999999999</v>
      </c>
      <c r="AE46" s="19">
        <v>3880.32</v>
      </c>
      <c r="AF46" s="19">
        <v>4289.4690000000001</v>
      </c>
      <c r="AG46" s="19">
        <v>4827.3620000000001</v>
      </c>
      <c r="AH46" s="19">
        <v>5417.74</v>
      </c>
      <c r="AI46" s="19">
        <v>5953.6149999999998</v>
      </c>
      <c r="AJ46" s="19">
        <v>6359.1260000000002</v>
      </c>
      <c r="AK46" s="19">
        <v>6604.8720000000003</v>
      </c>
      <c r="AL46" s="19">
        <v>6716.4480000000003</v>
      </c>
      <c r="AM46" s="19">
        <v>6740.22</v>
      </c>
      <c r="AN46" s="19">
        <v>6747.9319999999998</v>
      </c>
      <c r="AO46" s="19">
        <v>6791.7160000000003</v>
      </c>
      <c r="AP46" s="19">
        <v>6887.3720000000003</v>
      </c>
      <c r="AQ46" s="19">
        <v>7018.1090000000004</v>
      </c>
      <c r="AR46" s="19">
        <v>7165.2950000000001</v>
      </c>
      <c r="AS46" s="19">
        <v>7298.4170000000004</v>
      </c>
      <c r="AT46" s="19">
        <v>7397.3469999999998</v>
      </c>
      <c r="AU46" s="19">
        <v>7455.9359999999997</v>
      </c>
      <c r="AV46" s="19">
        <v>7488.5439999999999</v>
      </c>
      <c r="AW46" s="19">
        <v>7519.8109999999997</v>
      </c>
      <c r="AX46" s="19">
        <v>7583.9539999999997</v>
      </c>
      <c r="AY46" s="19">
        <v>7704.8940000000002</v>
      </c>
      <c r="AZ46" s="19">
        <v>7892.3890000000001</v>
      </c>
      <c r="BA46" s="19">
        <v>8137.4750000000004</v>
      </c>
      <c r="BB46" s="19">
        <v>8422.3719999999994</v>
      </c>
      <c r="BC46" s="19">
        <v>8720.2309999999998</v>
      </c>
      <c r="BD46" s="19">
        <v>9011.4789999999994</v>
      </c>
      <c r="BE46" s="19">
        <v>9290.8230000000003</v>
      </c>
      <c r="BF46" s="19">
        <v>9564.1669999999995</v>
      </c>
      <c r="BG46" s="19">
        <v>9836.3970000000008</v>
      </c>
      <c r="BH46" s="19">
        <v>10116.227999999999</v>
      </c>
      <c r="BI46" s="19">
        <v>10409.924999999999</v>
      </c>
      <c r="BJ46" s="19">
        <v>10718.316999999999</v>
      </c>
      <c r="BK46" s="19">
        <v>11038.596</v>
      </c>
      <c r="BL46" s="19">
        <v>11369.276</v>
      </c>
      <c r="BM46" s="19">
        <v>11707.99</v>
      </c>
      <c r="BN46" s="19">
        <v>12053.223</v>
      </c>
      <c r="BO46" s="19">
        <v>12404.725</v>
      </c>
      <c r="BP46" s="19">
        <v>12763.776</v>
      </c>
      <c r="BQ46" s="19">
        <v>13132.349</v>
      </c>
      <c r="BR46" s="19">
        <v>13513.125</v>
      </c>
      <c r="BS46" s="19">
        <v>13908.129000000001</v>
      </c>
    </row>
    <row r="47" spans="1:71" ht="11.4" x14ac:dyDescent="0.2">
      <c r="A47" s="16">
        <v>30</v>
      </c>
      <c r="B47" s="17" t="s">
        <v>65</v>
      </c>
      <c r="C47" s="7" t="s">
        <v>93</v>
      </c>
      <c r="D47" s="6"/>
      <c r="E47" s="6">
        <v>728</v>
      </c>
      <c r="F47" s="19">
        <v>2582.9290000000001</v>
      </c>
      <c r="G47" s="19">
        <v>2601.6509999999998</v>
      </c>
      <c r="H47" s="19">
        <v>2625.1260000000002</v>
      </c>
      <c r="I47" s="19">
        <v>2653.0970000000002</v>
      </c>
      <c r="J47" s="19">
        <v>2685.3249999999998</v>
      </c>
      <c r="K47" s="19">
        <v>2721.5439999999999</v>
      </c>
      <c r="L47" s="19">
        <v>2761.5439999999999</v>
      </c>
      <c r="M47" s="19">
        <v>2805.1060000000002</v>
      </c>
      <c r="N47" s="19">
        <v>2852.0160000000001</v>
      </c>
      <c r="O47" s="19">
        <v>2902.0830000000001</v>
      </c>
      <c r="P47" s="19">
        <v>2955.152</v>
      </c>
      <c r="Q47" s="19">
        <v>3011.11</v>
      </c>
      <c r="R47" s="19">
        <v>3069.913</v>
      </c>
      <c r="S47" s="19">
        <v>3131.5569999999998</v>
      </c>
      <c r="T47" s="19">
        <v>3196.1129999999998</v>
      </c>
      <c r="U47" s="19">
        <v>3263.6379999999999</v>
      </c>
      <c r="V47" s="19">
        <v>3334.1909999999998</v>
      </c>
      <c r="W47" s="19">
        <v>3407.8</v>
      </c>
      <c r="X47" s="19">
        <v>3484.5369999999998</v>
      </c>
      <c r="Y47" s="19">
        <v>3564.4650000000001</v>
      </c>
      <c r="Z47" s="19">
        <v>3647.7089999999998</v>
      </c>
      <c r="AA47" s="19">
        <v>3734.4180000000001</v>
      </c>
      <c r="AB47" s="19">
        <v>3824.7620000000002</v>
      </c>
      <c r="AC47" s="19">
        <v>3918.922</v>
      </c>
      <c r="AD47" s="19">
        <v>4017.0749999999998</v>
      </c>
      <c r="AE47" s="19">
        <v>4119.4380000000001</v>
      </c>
      <c r="AF47" s="19">
        <v>4224.5290000000005</v>
      </c>
      <c r="AG47" s="19">
        <v>4332.2870000000003</v>
      </c>
      <c r="AH47" s="19">
        <v>4445.826</v>
      </c>
      <c r="AI47" s="19">
        <v>4569.4229999999998</v>
      </c>
      <c r="AJ47" s="19">
        <v>4705.2240000000002</v>
      </c>
      <c r="AK47" s="19">
        <v>4853.9269999999997</v>
      </c>
      <c r="AL47" s="19">
        <v>5011.7259999999997</v>
      </c>
      <c r="AM47" s="19">
        <v>5170.558</v>
      </c>
      <c r="AN47" s="19">
        <v>5319.6090000000004</v>
      </c>
      <c r="AO47" s="19">
        <v>5450.424</v>
      </c>
      <c r="AP47" s="19">
        <v>5565.5450000000001</v>
      </c>
      <c r="AQ47" s="19">
        <v>5666.0780000000004</v>
      </c>
      <c r="AR47" s="19">
        <v>5741.2349999999997</v>
      </c>
      <c r="AS47" s="19">
        <v>5777.4979999999996</v>
      </c>
      <c r="AT47" s="19">
        <v>5768.4809999999998</v>
      </c>
      <c r="AU47" s="19">
        <v>5705.3779999999997</v>
      </c>
      <c r="AV47" s="19">
        <v>5599.8140000000003</v>
      </c>
      <c r="AW47" s="19">
        <v>5490.915</v>
      </c>
      <c r="AX47" s="19">
        <v>5431.7380000000003</v>
      </c>
      <c r="AY47" s="19">
        <v>5459.5190000000002</v>
      </c>
      <c r="AZ47" s="19">
        <v>5591.1139999999996</v>
      </c>
      <c r="BA47" s="19">
        <v>5814.0060000000003</v>
      </c>
      <c r="BB47" s="19">
        <v>6099.9229999999998</v>
      </c>
      <c r="BC47" s="19">
        <v>6405.8639999999996</v>
      </c>
      <c r="BD47" s="19">
        <v>6700.6559999999999</v>
      </c>
      <c r="BE47" s="19">
        <v>6974.442</v>
      </c>
      <c r="BF47" s="19">
        <v>7237.2759999999998</v>
      </c>
      <c r="BG47" s="19">
        <v>7501.6419999999998</v>
      </c>
      <c r="BH47" s="19">
        <v>7787.6549999999997</v>
      </c>
      <c r="BI47" s="19">
        <v>8108.8770000000004</v>
      </c>
      <c r="BJ47" s="19">
        <v>8468.152</v>
      </c>
      <c r="BK47" s="19">
        <v>8856.7999999999993</v>
      </c>
      <c r="BL47" s="19">
        <v>9263.1360000000004</v>
      </c>
      <c r="BM47" s="19">
        <v>9670.6669999999995</v>
      </c>
      <c r="BN47" s="19">
        <v>10067.191999999999</v>
      </c>
      <c r="BO47" s="19">
        <v>10448.857</v>
      </c>
      <c r="BP47" s="19">
        <v>10818.258</v>
      </c>
      <c r="BQ47" s="19">
        <v>11177.49</v>
      </c>
      <c r="BR47" s="19">
        <v>11530.971</v>
      </c>
      <c r="BS47" s="19">
        <v>11882.136</v>
      </c>
    </row>
    <row r="48" spans="1:71" ht="11.4" x14ac:dyDescent="0.2">
      <c r="A48" s="16">
        <v>31</v>
      </c>
      <c r="B48" s="17" t="s">
        <v>65</v>
      </c>
      <c r="C48" s="7" t="s">
        <v>94</v>
      </c>
      <c r="D48" s="6"/>
      <c r="E48" s="6">
        <v>800</v>
      </c>
      <c r="F48" s="19">
        <v>5158.1899999999996</v>
      </c>
      <c r="G48" s="19">
        <v>5308.6679999999997</v>
      </c>
      <c r="H48" s="19">
        <v>5455.54</v>
      </c>
      <c r="I48" s="19">
        <v>5601.2389999999996</v>
      </c>
      <c r="J48" s="19">
        <v>5748.2079999999996</v>
      </c>
      <c r="K48" s="19">
        <v>5898.835</v>
      </c>
      <c r="L48" s="19">
        <v>6055.5169999999998</v>
      </c>
      <c r="M48" s="19">
        <v>6220.6289999999999</v>
      </c>
      <c r="N48" s="19">
        <v>6396.4629999999997</v>
      </c>
      <c r="O48" s="19">
        <v>6585.1049999999996</v>
      </c>
      <c r="P48" s="19">
        <v>6788.2139999999999</v>
      </c>
      <c r="Q48" s="19">
        <v>7006.6329999999998</v>
      </c>
      <c r="R48" s="19">
        <v>7240.174</v>
      </c>
      <c r="S48" s="19">
        <v>7487.4290000000001</v>
      </c>
      <c r="T48" s="19">
        <v>7746.1980000000003</v>
      </c>
      <c r="U48" s="19">
        <v>8014.4009999999998</v>
      </c>
      <c r="V48" s="19">
        <v>8292.7759999999998</v>
      </c>
      <c r="W48" s="19">
        <v>8580.6759999999995</v>
      </c>
      <c r="X48" s="19">
        <v>8872.92</v>
      </c>
      <c r="Y48" s="19">
        <v>9162.8330000000005</v>
      </c>
      <c r="Z48" s="19">
        <v>9446.0640000000003</v>
      </c>
      <c r="AA48" s="19">
        <v>9720.3989999999994</v>
      </c>
      <c r="AB48" s="19">
        <v>9988.3799999999992</v>
      </c>
      <c r="AC48" s="19">
        <v>10256.429</v>
      </c>
      <c r="AD48" s="19">
        <v>10533.716</v>
      </c>
      <c r="AE48" s="19">
        <v>10827.147000000001</v>
      </c>
      <c r="AF48" s="19">
        <v>11139.833000000001</v>
      </c>
      <c r="AG48" s="19">
        <v>11470.867</v>
      </c>
      <c r="AH48" s="19">
        <v>11818.307000000001</v>
      </c>
      <c r="AI48" s="19">
        <v>12178.544</v>
      </c>
      <c r="AJ48" s="19">
        <v>12549.54</v>
      </c>
      <c r="AK48" s="19">
        <v>12930.209000000001</v>
      </c>
      <c r="AL48" s="19">
        <v>13323.332</v>
      </c>
      <c r="AM48" s="19">
        <v>13735.271000000001</v>
      </c>
      <c r="AN48" s="19">
        <v>14174.47</v>
      </c>
      <c r="AO48" s="19">
        <v>14646.624</v>
      </c>
      <c r="AP48" s="19">
        <v>15154.521000000001</v>
      </c>
      <c r="AQ48" s="19">
        <v>15695.411</v>
      </c>
      <c r="AR48" s="19">
        <v>16262.532999999999</v>
      </c>
      <c r="AS48" s="19">
        <v>16846.09</v>
      </c>
      <c r="AT48" s="19">
        <v>17438.906999999999</v>
      </c>
      <c r="AU48" s="19">
        <v>18040.437999999998</v>
      </c>
      <c r="AV48" s="19">
        <v>18652.888999999999</v>
      </c>
      <c r="AW48" s="19">
        <v>19275.421999999999</v>
      </c>
      <c r="AX48" s="19">
        <v>19907.633999999998</v>
      </c>
      <c r="AY48" s="19">
        <v>20550.291000000001</v>
      </c>
      <c r="AZ48" s="19">
        <v>21202.117999999999</v>
      </c>
      <c r="BA48" s="19">
        <v>21865.931</v>
      </c>
      <c r="BB48" s="19">
        <v>22551.789000000001</v>
      </c>
      <c r="BC48" s="19">
        <v>23272.994999999999</v>
      </c>
      <c r="BD48" s="19">
        <v>24039.274000000001</v>
      </c>
      <c r="BE48" s="19">
        <v>24854.892</v>
      </c>
      <c r="BF48" s="19">
        <v>25718.047999999999</v>
      </c>
      <c r="BG48" s="19">
        <v>26624.82</v>
      </c>
      <c r="BH48" s="19">
        <v>27568.436000000002</v>
      </c>
      <c r="BI48" s="19">
        <v>28543.94</v>
      </c>
      <c r="BJ48" s="19">
        <v>29550.662</v>
      </c>
      <c r="BK48" s="19">
        <v>30590.487000000001</v>
      </c>
      <c r="BL48" s="19">
        <v>31663.896000000001</v>
      </c>
      <c r="BM48" s="19">
        <v>32771.894999999997</v>
      </c>
      <c r="BN48" s="19">
        <v>33915.133000000002</v>
      </c>
      <c r="BO48" s="19">
        <v>35093.648000000001</v>
      </c>
      <c r="BP48" s="19">
        <v>36306.796000000002</v>
      </c>
      <c r="BQ48" s="19">
        <v>37553.726000000002</v>
      </c>
      <c r="BR48" s="19">
        <v>38833.338000000003</v>
      </c>
      <c r="BS48" s="19">
        <v>40144.870000000003</v>
      </c>
    </row>
    <row r="49" spans="1:71" ht="11.4" x14ac:dyDescent="0.2">
      <c r="A49" s="16">
        <v>32</v>
      </c>
      <c r="B49" s="17" t="s">
        <v>65</v>
      </c>
      <c r="C49" s="7" t="s">
        <v>95</v>
      </c>
      <c r="D49" s="6">
        <v>2</v>
      </c>
      <c r="E49" s="6">
        <v>834</v>
      </c>
      <c r="F49" s="19">
        <v>7649.7610000000004</v>
      </c>
      <c r="G49" s="19">
        <v>7847.3050000000003</v>
      </c>
      <c r="H49" s="19">
        <v>8055.9110000000001</v>
      </c>
      <c r="I49" s="19">
        <v>8274.7459999999992</v>
      </c>
      <c r="J49" s="19">
        <v>8503.2209999999995</v>
      </c>
      <c r="K49" s="19">
        <v>8740.9860000000008</v>
      </c>
      <c r="L49" s="19">
        <v>8987.9750000000004</v>
      </c>
      <c r="M49" s="19">
        <v>9244.3520000000008</v>
      </c>
      <c r="N49" s="19">
        <v>9510.5139999999992</v>
      </c>
      <c r="O49" s="19">
        <v>9787.0329999999994</v>
      </c>
      <c r="P49" s="19">
        <v>10074.507</v>
      </c>
      <c r="Q49" s="19">
        <v>10373.397999999999</v>
      </c>
      <c r="R49" s="19">
        <v>10683.906000000001</v>
      </c>
      <c r="S49" s="19">
        <v>11005.905000000001</v>
      </c>
      <c r="T49" s="19">
        <v>11339.097</v>
      </c>
      <c r="U49" s="19">
        <v>11683.528</v>
      </c>
      <c r="V49" s="19">
        <v>12038.903</v>
      </c>
      <c r="W49" s="19">
        <v>12406.04</v>
      </c>
      <c r="X49" s="19">
        <v>12787.489</v>
      </c>
      <c r="Y49" s="19">
        <v>13186.557000000001</v>
      </c>
      <c r="Z49" s="19">
        <v>13605.529</v>
      </c>
      <c r="AA49" s="19">
        <v>14045.824000000001</v>
      </c>
      <c r="AB49" s="19">
        <v>14506.617</v>
      </c>
      <c r="AC49" s="19">
        <v>14985.130999999999</v>
      </c>
      <c r="AD49" s="19">
        <v>15477.294</v>
      </c>
      <c r="AE49" s="19">
        <v>15980.300999999999</v>
      </c>
      <c r="AF49" s="19">
        <v>16493.305</v>
      </c>
      <c r="AG49" s="19">
        <v>17017.669999999998</v>
      </c>
      <c r="AH49" s="19">
        <v>17555.493999999999</v>
      </c>
      <c r="AI49" s="19">
        <v>18109.883999999998</v>
      </c>
      <c r="AJ49" s="19">
        <v>18683.156999999999</v>
      </c>
      <c r="AK49" s="19">
        <v>19277.108</v>
      </c>
      <c r="AL49" s="19">
        <v>19891.547999999999</v>
      </c>
      <c r="AM49" s="19">
        <v>20524.666000000001</v>
      </c>
      <c r="AN49" s="19">
        <v>21173.602999999999</v>
      </c>
      <c r="AO49" s="19">
        <v>21836.999</v>
      </c>
      <c r="AP49" s="19">
        <v>22511.242999999999</v>
      </c>
      <c r="AQ49" s="19">
        <v>23198.532999999999</v>
      </c>
      <c r="AR49" s="19">
        <v>23909.954000000002</v>
      </c>
      <c r="AS49" s="19">
        <v>24660.575000000001</v>
      </c>
      <c r="AT49" s="19">
        <v>25459.603999999999</v>
      </c>
      <c r="AU49" s="19">
        <v>26315.012999999999</v>
      </c>
      <c r="AV49" s="19">
        <v>27219.618999999999</v>
      </c>
      <c r="AW49" s="19">
        <v>28149.328000000001</v>
      </c>
      <c r="AX49" s="19">
        <v>29070.615000000002</v>
      </c>
      <c r="AY49" s="19">
        <v>29960.776000000002</v>
      </c>
      <c r="AZ49" s="19">
        <v>30811.853999999999</v>
      </c>
      <c r="BA49" s="19">
        <v>31635.251</v>
      </c>
      <c r="BB49" s="19">
        <v>32451.713</v>
      </c>
      <c r="BC49" s="19">
        <v>33291.54</v>
      </c>
      <c r="BD49" s="19">
        <v>34178.042000000001</v>
      </c>
      <c r="BE49" s="19">
        <v>35117.019</v>
      </c>
      <c r="BF49" s="19">
        <v>36105.807999999997</v>
      </c>
      <c r="BG49" s="19">
        <v>37149.072</v>
      </c>
      <c r="BH49" s="19">
        <v>38249.983999999997</v>
      </c>
      <c r="BI49" s="19">
        <v>39410.544999999998</v>
      </c>
      <c r="BJ49" s="19">
        <v>40634.947999999997</v>
      </c>
      <c r="BK49" s="19">
        <v>41923.714999999997</v>
      </c>
      <c r="BL49" s="19">
        <v>43270.144</v>
      </c>
      <c r="BM49" s="19">
        <v>44664.231</v>
      </c>
      <c r="BN49" s="19">
        <v>46098.591</v>
      </c>
      <c r="BO49" s="19">
        <v>47570.902000000002</v>
      </c>
      <c r="BP49" s="19">
        <v>49082.997000000003</v>
      </c>
      <c r="BQ49" s="19">
        <v>50636.595000000001</v>
      </c>
      <c r="BR49" s="19">
        <v>52234.868999999999</v>
      </c>
      <c r="BS49" s="19">
        <v>53879.957000000002</v>
      </c>
    </row>
    <row r="50" spans="1:71" ht="11.4" x14ac:dyDescent="0.2">
      <c r="A50" s="16">
        <v>33</v>
      </c>
      <c r="B50" s="17" t="s">
        <v>65</v>
      </c>
      <c r="C50" s="7" t="s">
        <v>96</v>
      </c>
      <c r="D50" s="6"/>
      <c r="E50" s="6">
        <v>894</v>
      </c>
      <c r="F50" s="19">
        <v>2310.442</v>
      </c>
      <c r="G50" s="19">
        <v>2366.6280000000002</v>
      </c>
      <c r="H50" s="19">
        <v>2427.991</v>
      </c>
      <c r="I50" s="19">
        <v>2493.5129999999999</v>
      </c>
      <c r="J50" s="19">
        <v>2562.4830000000002</v>
      </c>
      <c r="K50" s="19">
        <v>2634.4639999999999</v>
      </c>
      <c r="L50" s="19">
        <v>2709.3589999999999</v>
      </c>
      <c r="M50" s="19">
        <v>2787.337</v>
      </c>
      <c r="N50" s="19">
        <v>2868.8409999999999</v>
      </c>
      <c r="O50" s="19">
        <v>2954.4830000000002</v>
      </c>
      <c r="P50" s="19">
        <v>3044.846</v>
      </c>
      <c r="Q50" s="19">
        <v>3140.2640000000001</v>
      </c>
      <c r="R50" s="19">
        <v>3240.587</v>
      </c>
      <c r="S50" s="19">
        <v>3345.145</v>
      </c>
      <c r="T50" s="19">
        <v>3452.942</v>
      </c>
      <c r="U50" s="19">
        <v>3563.4070000000002</v>
      </c>
      <c r="V50" s="19">
        <v>3676.1889999999999</v>
      </c>
      <c r="W50" s="19">
        <v>3791.8870000000002</v>
      </c>
      <c r="X50" s="19">
        <v>3912.085</v>
      </c>
      <c r="Y50" s="19">
        <v>4038.9229999999998</v>
      </c>
      <c r="Z50" s="19">
        <v>4173.9279999999999</v>
      </c>
      <c r="AA50" s="19">
        <v>4317.7479999999996</v>
      </c>
      <c r="AB50" s="19">
        <v>4469.8950000000004</v>
      </c>
      <c r="AC50" s="19">
        <v>4629.402</v>
      </c>
      <c r="AD50" s="19">
        <v>4794.7539999999999</v>
      </c>
      <c r="AE50" s="19">
        <v>4964.8310000000001</v>
      </c>
      <c r="AF50" s="19">
        <v>5139.03</v>
      </c>
      <c r="AG50" s="19">
        <v>5317.6310000000003</v>
      </c>
      <c r="AH50" s="19">
        <v>5501.4449999999997</v>
      </c>
      <c r="AI50" s="19">
        <v>5691.7489999999998</v>
      </c>
      <c r="AJ50" s="19">
        <v>5889.23</v>
      </c>
      <c r="AK50" s="19">
        <v>6094.2060000000001</v>
      </c>
      <c r="AL50" s="19">
        <v>6305.7089999999998</v>
      </c>
      <c r="AM50" s="19">
        <v>6521.5420000000004</v>
      </c>
      <c r="AN50" s="19">
        <v>6738.7650000000003</v>
      </c>
      <c r="AO50" s="19">
        <v>6955.2120000000004</v>
      </c>
      <c r="AP50" s="19">
        <v>7170.6559999999999</v>
      </c>
      <c r="AQ50" s="19">
        <v>7385.6859999999997</v>
      </c>
      <c r="AR50" s="19">
        <v>7600.0720000000001</v>
      </c>
      <c r="AS50" s="19">
        <v>7813.808</v>
      </c>
      <c r="AT50" s="19">
        <v>8027.2529999999997</v>
      </c>
      <c r="AU50" s="19">
        <v>8239.732</v>
      </c>
      <c r="AV50" s="19">
        <v>8452.2749999999996</v>
      </c>
      <c r="AW50" s="19">
        <v>8669.1679999999997</v>
      </c>
      <c r="AX50" s="19">
        <v>8896.1090000000004</v>
      </c>
      <c r="AY50" s="19">
        <v>9137.0769999999993</v>
      </c>
      <c r="AZ50" s="19">
        <v>9394.3040000000001</v>
      </c>
      <c r="BA50" s="19">
        <v>9666.5779999999995</v>
      </c>
      <c r="BB50" s="19">
        <v>9950.2240000000002</v>
      </c>
      <c r="BC50" s="19">
        <v>10239.714</v>
      </c>
      <c r="BD50" s="19">
        <v>10531.221</v>
      </c>
      <c r="BE50" s="19">
        <v>10824.125</v>
      </c>
      <c r="BF50" s="19">
        <v>11120.409</v>
      </c>
      <c r="BG50" s="19">
        <v>11421.984</v>
      </c>
      <c r="BH50" s="19">
        <v>11731.745999999999</v>
      </c>
      <c r="BI50" s="19">
        <v>12052.156000000001</v>
      </c>
      <c r="BJ50" s="19">
        <v>12383.446</v>
      </c>
      <c r="BK50" s="19">
        <v>12725.974</v>
      </c>
      <c r="BL50" s="19">
        <v>13082.517</v>
      </c>
      <c r="BM50" s="19">
        <v>13456.416999999999</v>
      </c>
      <c r="BN50" s="19">
        <v>13850.032999999999</v>
      </c>
      <c r="BO50" s="19">
        <v>14264.755999999999</v>
      </c>
      <c r="BP50" s="19">
        <v>14699.937</v>
      </c>
      <c r="BQ50" s="19">
        <v>15153.21</v>
      </c>
      <c r="BR50" s="19">
        <v>15620.974</v>
      </c>
      <c r="BS50" s="19">
        <v>16100.587</v>
      </c>
    </row>
    <row r="51" spans="1:71" ht="11.4" x14ac:dyDescent="0.2">
      <c r="A51" s="16">
        <v>34</v>
      </c>
      <c r="B51" s="17" t="s">
        <v>65</v>
      </c>
      <c r="C51" s="7" t="s">
        <v>97</v>
      </c>
      <c r="D51" s="6"/>
      <c r="E51" s="6">
        <v>716</v>
      </c>
      <c r="F51" s="19">
        <v>2746.8519999999999</v>
      </c>
      <c r="G51" s="19">
        <v>2829.75</v>
      </c>
      <c r="H51" s="19">
        <v>2917.3679999999999</v>
      </c>
      <c r="I51" s="19">
        <v>3008.9250000000002</v>
      </c>
      <c r="J51" s="19">
        <v>3103.8989999999999</v>
      </c>
      <c r="K51" s="19">
        <v>3202.0149999999999</v>
      </c>
      <c r="L51" s="19">
        <v>3303.2649999999999</v>
      </c>
      <c r="M51" s="19">
        <v>3407.9079999999999</v>
      </c>
      <c r="N51" s="19">
        <v>3516.3989999999999</v>
      </c>
      <c r="O51" s="19">
        <v>3629.3560000000002</v>
      </c>
      <c r="P51" s="19">
        <v>3747.3690000000001</v>
      </c>
      <c r="Q51" s="19">
        <v>3870.7559999999999</v>
      </c>
      <c r="R51" s="19">
        <v>3999.4189999999999</v>
      </c>
      <c r="S51" s="19">
        <v>4132.7560000000003</v>
      </c>
      <c r="T51" s="19">
        <v>4269.8630000000003</v>
      </c>
      <c r="U51" s="19">
        <v>4410.2120000000004</v>
      </c>
      <c r="V51" s="19">
        <v>4553.433</v>
      </c>
      <c r="W51" s="19">
        <v>4700.0410000000002</v>
      </c>
      <c r="X51" s="19">
        <v>4851.4309999999996</v>
      </c>
      <c r="Y51" s="19">
        <v>5009.5140000000001</v>
      </c>
      <c r="Z51" s="19">
        <v>5175.6180000000004</v>
      </c>
      <c r="AA51" s="19">
        <v>5351.1949999999997</v>
      </c>
      <c r="AB51" s="19">
        <v>5535.8739999999998</v>
      </c>
      <c r="AC51" s="19">
        <v>5727.0439999999999</v>
      </c>
      <c r="AD51" s="19">
        <v>5920.9430000000002</v>
      </c>
      <c r="AE51" s="19">
        <v>6115.37</v>
      </c>
      <c r="AF51" s="19">
        <v>6308.3</v>
      </c>
      <c r="AG51" s="19">
        <v>6501.893</v>
      </c>
      <c r="AH51" s="19">
        <v>6703.1819999999998</v>
      </c>
      <c r="AI51" s="19">
        <v>6921.79</v>
      </c>
      <c r="AJ51" s="19">
        <v>7164.1719999999996</v>
      </c>
      <c r="AK51" s="19">
        <v>7431.94</v>
      </c>
      <c r="AL51" s="19">
        <v>7721.5360000000001</v>
      </c>
      <c r="AM51" s="19">
        <v>8027.5649999999996</v>
      </c>
      <c r="AN51" s="19">
        <v>8342.1949999999997</v>
      </c>
      <c r="AO51" s="19">
        <v>8658.857</v>
      </c>
      <c r="AP51" s="19">
        <v>8976.2049999999999</v>
      </c>
      <c r="AQ51" s="19">
        <v>9293.2829999999994</v>
      </c>
      <c r="AR51" s="19">
        <v>9604.3019999999997</v>
      </c>
      <c r="AS51" s="19">
        <v>9902.5400000000009</v>
      </c>
      <c r="AT51" s="19">
        <v>10183.112999999999</v>
      </c>
      <c r="AU51" s="19">
        <v>10443.043</v>
      </c>
      <c r="AV51" s="19">
        <v>10682.868</v>
      </c>
      <c r="AW51" s="19">
        <v>10905.755999999999</v>
      </c>
      <c r="AX51" s="19">
        <v>11116.948</v>
      </c>
      <c r="AY51" s="19">
        <v>11320.346</v>
      </c>
      <c r="AZ51" s="19">
        <v>11518.262000000001</v>
      </c>
      <c r="BA51" s="19">
        <v>11709.996999999999</v>
      </c>
      <c r="BB51" s="19">
        <v>11893.272000000001</v>
      </c>
      <c r="BC51" s="19">
        <v>12064.537</v>
      </c>
      <c r="BD51" s="19">
        <v>12222.251</v>
      </c>
      <c r="BE51" s="19">
        <v>12366.165000000001</v>
      </c>
      <c r="BF51" s="19">
        <v>12500.525</v>
      </c>
      <c r="BG51" s="19">
        <v>12633.897000000001</v>
      </c>
      <c r="BH51" s="19">
        <v>12777.511</v>
      </c>
      <c r="BI51" s="19">
        <v>12940.031999999999</v>
      </c>
      <c r="BJ51" s="19">
        <v>13124.267</v>
      </c>
      <c r="BK51" s="19">
        <v>13329.909</v>
      </c>
      <c r="BL51" s="19">
        <v>13558.468999999999</v>
      </c>
      <c r="BM51" s="19">
        <v>13810.599</v>
      </c>
      <c r="BN51" s="19">
        <v>14086.316999999999</v>
      </c>
      <c r="BO51" s="19">
        <v>14386.648999999999</v>
      </c>
      <c r="BP51" s="19">
        <v>14710.825999999999</v>
      </c>
      <c r="BQ51" s="19">
        <v>15054.505999999999</v>
      </c>
      <c r="BR51" s="19">
        <v>15411.674999999999</v>
      </c>
      <c r="BS51" s="19">
        <v>15777.450999999999</v>
      </c>
    </row>
    <row r="52" spans="1:71" ht="12" x14ac:dyDescent="0.25">
      <c r="A52" s="16">
        <v>35</v>
      </c>
      <c r="B52" s="17" t="s">
        <v>65</v>
      </c>
      <c r="C52" s="21" t="s">
        <v>98</v>
      </c>
      <c r="D52" s="6"/>
      <c r="E52" s="6">
        <v>911</v>
      </c>
      <c r="F52" s="19">
        <v>26453.761999999999</v>
      </c>
      <c r="G52" s="19">
        <v>26964.613000000001</v>
      </c>
      <c r="H52" s="19">
        <v>27489.973999999998</v>
      </c>
      <c r="I52" s="19">
        <v>28031.957999999999</v>
      </c>
      <c r="J52" s="19">
        <v>28592.555</v>
      </c>
      <c r="K52" s="19">
        <v>29173.448</v>
      </c>
      <c r="L52" s="19">
        <v>29776.157999999999</v>
      </c>
      <c r="M52" s="19">
        <v>30401.991999999998</v>
      </c>
      <c r="N52" s="19">
        <v>31052.071</v>
      </c>
      <c r="O52" s="19">
        <v>31727.337</v>
      </c>
      <c r="P52" s="19">
        <v>32428.781999999999</v>
      </c>
      <c r="Q52" s="19">
        <v>33157.345999999998</v>
      </c>
      <c r="R52" s="19">
        <v>33914.243000000002</v>
      </c>
      <c r="S52" s="19">
        <v>34700.767999999996</v>
      </c>
      <c r="T52" s="19">
        <v>35518.451000000001</v>
      </c>
      <c r="U52" s="19">
        <v>36368.440999999999</v>
      </c>
      <c r="V52" s="19">
        <v>37252.707999999999</v>
      </c>
      <c r="W52" s="19">
        <v>38172.000999999997</v>
      </c>
      <c r="X52" s="19">
        <v>39124.76</v>
      </c>
      <c r="Y52" s="19">
        <v>40108.43</v>
      </c>
      <c r="Z52" s="19">
        <v>41121.906999999999</v>
      </c>
      <c r="AA52" s="19">
        <v>42164.595999999998</v>
      </c>
      <c r="AB52" s="19">
        <v>43239.385000000002</v>
      </c>
      <c r="AC52" s="19">
        <v>44352.985999999997</v>
      </c>
      <c r="AD52" s="19">
        <v>45514.243999999999</v>
      </c>
      <c r="AE52" s="19">
        <v>46729.589</v>
      </c>
      <c r="AF52" s="19">
        <v>48002.938000000002</v>
      </c>
      <c r="AG52" s="19">
        <v>49333.362000000001</v>
      </c>
      <c r="AH52" s="19">
        <v>50716.63</v>
      </c>
      <c r="AI52" s="19">
        <v>52145.919999999998</v>
      </c>
      <c r="AJ52" s="19">
        <v>53616.947</v>
      </c>
      <c r="AK52" s="19">
        <v>55133.231</v>
      </c>
      <c r="AL52" s="19">
        <v>56699.472999999998</v>
      </c>
      <c r="AM52" s="19">
        <v>58314.641000000003</v>
      </c>
      <c r="AN52" s="19">
        <v>59977.123</v>
      </c>
      <c r="AO52" s="19">
        <v>61688.663</v>
      </c>
      <c r="AP52" s="19">
        <v>63437.72</v>
      </c>
      <c r="AQ52" s="19">
        <v>65231.292999999998</v>
      </c>
      <c r="AR52" s="19">
        <v>67111.126000000004</v>
      </c>
      <c r="AS52" s="19">
        <v>69132.986999999994</v>
      </c>
      <c r="AT52" s="19">
        <v>71331.286999999997</v>
      </c>
      <c r="AU52" s="19">
        <v>73736.618000000002</v>
      </c>
      <c r="AV52" s="19">
        <v>76323.994000000006</v>
      </c>
      <c r="AW52" s="19">
        <v>79005.062999999995</v>
      </c>
      <c r="AX52" s="19">
        <v>81656.737999999998</v>
      </c>
      <c r="AY52" s="19">
        <v>84195.937999999995</v>
      </c>
      <c r="AZ52" s="19">
        <v>86588.290999999997</v>
      </c>
      <c r="BA52" s="19">
        <v>88875.646999999997</v>
      </c>
      <c r="BB52" s="19">
        <v>91144.827999999994</v>
      </c>
      <c r="BC52" s="19">
        <v>93521.619000000006</v>
      </c>
      <c r="BD52" s="19">
        <v>96098.868000000002</v>
      </c>
      <c r="BE52" s="19">
        <v>98904.195000000007</v>
      </c>
      <c r="BF52" s="19">
        <v>101915.477</v>
      </c>
      <c r="BG52" s="19">
        <v>105115.738</v>
      </c>
      <c r="BH52" s="19">
        <v>108470.523</v>
      </c>
      <c r="BI52" s="19">
        <v>111954.048</v>
      </c>
      <c r="BJ52" s="19">
        <v>115567.08100000001</v>
      </c>
      <c r="BK52" s="19">
        <v>119320.01300000001</v>
      </c>
      <c r="BL52" s="19">
        <v>123206.46</v>
      </c>
      <c r="BM52" s="19">
        <v>127218.929</v>
      </c>
      <c r="BN52" s="19">
        <v>131351.399</v>
      </c>
      <c r="BO52" s="19">
        <v>135600.334</v>
      </c>
      <c r="BP52" s="19">
        <v>139964.42800000001</v>
      </c>
      <c r="BQ52" s="19">
        <v>144442.785</v>
      </c>
      <c r="BR52" s="19">
        <v>149035.56400000001</v>
      </c>
      <c r="BS52" s="19">
        <v>153742.72399999999</v>
      </c>
    </row>
    <row r="53" spans="1:71" ht="11.4" x14ac:dyDescent="0.2">
      <c r="A53" s="16">
        <v>36</v>
      </c>
      <c r="B53" s="17" t="s">
        <v>65</v>
      </c>
      <c r="C53" s="7" t="s">
        <v>99</v>
      </c>
      <c r="D53" s="6"/>
      <c r="E53" s="6">
        <v>24</v>
      </c>
      <c r="F53" s="19">
        <v>4548.0230000000001</v>
      </c>
      <c r="G53" s="19">
        <v>4659.3329999999996</v>
      </c>
      <c r="H53" s="19">
        <v>4774.5609999999997</v>
      </c>
      <c r="I53" s="19">
        <v>4890.4690000000001</v>
      </c>
      <c r="J53" s="19">
        <v>5004.7629999999999</v>
      </c>
      <c r="K53" s="19">
        <v>5116.0709999999999</v>
      </c>
      <c r="L53" s="19">
        <v>5224.0029999999997</v>
      </c>
      <c r="M53" s="19">
        <v>5329.0990000000002</v>
      </c>
      <c r="N53" s="19">
        <v>5432.7169999999996</v>
      </c>
      <c r="O53" s="19">
        <v>5536.7790000000005</v>
      </c>
      <c r="P53" s="19">
        <v>5643.1819999999998</v>
      </c>
      <c r="Q53" s="19">
        <v>5753.0240000000003</v>
      </c>
      <c r="R53" s="19">
        <v>5866.0609999999997</v>
      </c>
      <c r="S53" s="19">
        <v>5980.4170000000004</v>
      </c>
      <c r="T53" s="19">
        <v>6093.3209999999999</v>
      </c>
      <c r="U53" s="19">
        <v>6203.299</v>
      </c>
      <c r="V53" s="19">
        <v>6309.77</v>
      </c>
      <c r="W53" s="19">
        <v>6414.9949999999999</v>
      </c>
      <c r="X53" s="19">
        <v>6523.7910000000002</v>
      </c>
      <c r="Y53" s="19">
        <v>6642.6319999999996</v>
      </c>
      <c r="Z53" s="19">
        <v>6776.3810000000003</v>
      </c>
      <c r="AA53" s="19">
        <v>6927.2690000000002</v>
      </c>
      <c r="AB53" s="19">
        <v>7094.8339999999998</v>
      </c>
      <c r="AC53" s="19">
        <v>7277.96</v>
      </c>
      <c r="AD53" s="19">
        <v>7474.3379999999997</v>
      </c>
      <c r="AE53" s="19">
        <v>7682.4790000000003</v>
      </c>
      <c r="AF53" s="19">
        <v>7900.9970000000003</v>
      </c>
      <c r="AG53" s="19">
        <v>8130.9880000000003</v>
      </c>
      <c r="AH53" s="19">
        <v>8376.1470000000008</v>
      </c>
      <c r="AI53" s="19">
        <v>8641.5210000000006</v>
      </c>
      <c r="AJ53" s="19">
        <v>8929.9</v>
      </c>
      <c r="AK53" s="19">
        <v>9244.5069999999996</v>
      </c>
      <c r="AL53" s="19">
        <v>9582.1560000000009</v>
      </c>
      <c r="AM53" s="19">
        <v>9931.5619999999999</v>
      </c>
      <c r="AN53" s="19">
        <v>10277.321</v>
      </c>
      <c r="AO53" s="19">
        <v>10609.041999999999</v>
      </c>
      <c r="AP53" s="19">
        <v>10921.037</v>
      </c>
      <c r="AQ53" s="19">
        <v>11218.268</v>
      </c>
      <c r="AR53" s="19">
        <v>11513.968000000001</v>
      </c>
      <c r="AS53" s="19">
        <v>11827.236999999999</v>
      </c>
      <c r="AT53" s="19">
        <v>12171.441000000001</v>
      </c>
      <c r="AU53" s="19">
        <v>12553.446</v>
      </c>
      <c r="AV53" s="19">
        <v>12968.344999999999</v>
      </c>
      <c r="AW53" s="19">
        <v>13403.734</v>
      </c>
      <c r="AX53" s="19">
        <v>13841.300999999999</v>
      </c>
      <c r="AY53" s="19">
        <v>14268.994000000001</v>
      </c>
      <c r="AZ53" s="19">
        <v>14682.284</v>
      </c>
      <c r="BA53" s="19">
        <v>15088.981</v>
      </c>
      <c r="BB53" s="19">
        <v>15504.317999999999</v>
      </c>
      <c r="BC53" s="19">
        <v>15949.766</v>
      </c>
      <c r="BD53" s="19">
        <v>16440.923999999999</v>
      </c>
      <c r="BE53" s="19">
        <v>16983.266</v>
      </c>
      <c r="BF53" s="19">
        <v>17572.649000000001</v>
      </c>
      <c r="BG53" s="19">
        <v>18203.368999999999</v>
      </c>
      <c r="BH53" s="19">
        <v>18865.716</v>
      </c>
      <c r="BI53" s="19">
        <v>19552.542000000001</v>
      </c>
      <c r="BJ53" s="19">
        <v>20262.399000000001</v>
      </c>
      <c r="BK53" s="19">
        <v>20997.687000000002</v>
      </c>
      <c r="BL53" s="19">
        <v>21759.42</v>
      </c>
      <c r="BM53" s="19">
        <v>22549.546999999999</v>
      </c>
      <c r="BN53" s="19">
        <v>23369.131000000001</v>
      </c>
      <c r="BO53" s="19">
        <v>24218.564999999999</v>
      </c>
      <c r="BP53" s="19">
        <v>25096.15</v>
      </c>
      <c r="BQ53" s="19">
        <v>25998.34</v>
      </c>
      <c r="BR53" s="19">
        <v>26920.466</v>
      </c>
      <c r="BS53" s="19">
        <v>27859.305</v>
      </c>
    </row>
    <row r="54" spans="1:71" ht="11.4" x14ac:dyDescent="0.2">
      <c r="A54" s="16">
        <v>37</v>
      </c>
      <c r="B54" s="17" t="s">
        <v>65</v>
      </c>
      <c r="C54" s="7" t="s">
        <v>100</v>
      </c>
      <c r="D54" s="6"/>
      <c r="E54" s="6">
        <v>120</v>
      </c>
      <c r="F54" s="19">
        <v>4307.0219999999999</v>
      </c>
      <c r="G54" s="19">
        <v>4382.9269999999997</v>
      </c>
      <c r="H54" s="19">
        <v>4460.3180000000002</v>
      </c>
      <c r="I54" s="19">
        <v>4539.4430000000002</v>
      </c>
      <c r="J54" s="19">
        <v>4620.6270000000004</v>
      </c>
      <c r="K54" s="19">
        <v>4704.2330000000002</v>
      </c>
      <c r="L54" s="19">
        <v>4790.7139999999999</v>
      </c>
      <c r="M54" s="19">
        <v>4880.5940000000001</v>
      </c>
      <c r="N54" s="19">
        <v>4974.4309999999996</v>
      </c>
      <c r="O54" s="19">
        <v>5072.8010000000004</v>
      </c>
      <c r="P54" s="19">
        <v>5176.268</v>
      </c>
      <c r="Q54" s="19">
        <v>5285.2309999999998</v>
      </c>
      <c r="R54" s="19">
        <v>5399.9219999999996</v>
      </c>
      <c r="S54" s="19">
        <v>5520.3320000000003</v>
      </c>
      <c r="T54" s="19">
        <v>5646.3159999999998</v>
      </c>
      <c r="U54" s="19">
        <v>5777.8339999999998</v>
      </c>
      <c r="V54" s="19">
        <v>5915.1229999999996</v>
      </c>
      <c r="W54" s="19">
        <v>6058.5389999999998</v>
      </c>
      <c r="X54" s="19">
        <v>6208.2820000000002</v>
      </c>
      <c r="Y54" s="19">
        <v>6364.5690000000004</v>
      </c>
      <c r="Z54" s="19">
        <v>6527.6350000000002</v>
      </c>
      <c r="AA54" s="19">
        <v>6697.7449999999999</v>
      </c>
      <c r="AB54" s="19">
        <v>6875.2280000000001</v>
      </c>
      <c r="AC54" s="19">
        <v>7060.6030000000001</v>
      </c>
      <c r="AD54" s="19">
        <v>7254.4679999999998</v>
      </c>
      <c r="AE54" s="19">
        <v>7457.3620000000001</v>
      </c>
      <c r="AF54" s="19">
        <v>7669.4449999999997</v>
      </c>
      <c r="AG54" s="19">
        <v>7890.9690000000001</v>
      </c>
      <c r="AH54" s="19">
        <v>8122.5290000000005</v>
      </c>
      <c r="AI54" s="19">
        <v>8364.8349999999991</v>
      </c>
      <c r="AJ54" s="19">
        <v>8618.3539999999994</v>
      </c>
      <c r="AK54" s="19">
        <v>8883.0159999999996</v>
      </c>
      <c r="AL54" s="19">
        <v>9158.5660000000007</v>
      </c>
      <c r="AM54" s="19">
        <v>9445.0030000000006</v>
      </c>
      <c r="AN54" s="19">
        <v>9742.2630000000008</v>
      </c>
      <c r="AO54" s="19">
        <v>10050.022999999999</v>
      </c>
      <c r="AP54" s="19">
        <v>10368.299999999999</v>
      </c>
      <c r="AQ54" s="19">
        <v>10696.273999999999</v>
      </c>
      <c r="AR54" s="19">
        <v>11031.816999999999</v>
      </c>
      <c r="AS54" s="19">
        <v>11372.16</v>
      </c>
      <c r="AT54" s="19">
        <v>11715.218000000001</v>
      </c>
      <c r="AU54" s="19">
        <v>12060.728999999999</v>
      </c>
      <c r="AV54" s="19">
        <v>12408.931</v>
      </c>
      <c r="AW54" s="19">
        <v>12758.880999999999</v>
      </c>
      <c r="AX54" s="19">
        <v>13109.66</v>
      </c>
      <c r="AY54" s="19">
        <v>13460.994000000001</v>
      </c>
      <c r="AZ54" s="19">
        <v>13812.472</v>
      </c>
      <c r="BA54" s="19">
        <v>14165.423000000001</v>
      </c>
      <c r="BB54" s="19">
        <v>14523.57</v>
      </c>
      <c r="BC54" s="19">
        <v>14891.891</v>
      </c>
      <c r="BD54" s="19">
        <v>15274.234</v>
      </c>
      <c r="BE54" s="19">
        <v>15671.927</v>
      </c>
      <c r="BF54" s="19">
        <v>16084.886</v>
      </c>
      <c r="BG54" s="19">
        <v>16513.822</v>
      </c>
      <c r="BH54" s="19">
        <v>16959.080999999998</v>
      </c>
      <c r="BI54" s="19">
        <v>17420.794999999998</v>
      </c>
      <c r="BJ54" s="19">
        <v>17899.562000000002</v>
      </c>
      <c r="BK54" s="19">
        <v>18395.388999999999</v>
      </c>
      <c r="BL54" s="19">
        <v>18907.008000000002</v>
      </c>
      <c r="BM54" s="19">
        <v>19432.541000000001</v>
      </c>
      <c r="BN54" s="19">
        <v>19970.494999999999</v>
      </c>
      <c r="BO54" s="19">
        <v>20520.447</v>
      </c>
      <c r="BP54" s="19">
        <v>21082.383000000002</v>
      </c>
      <c r="BQ54" s="19">
        <v>21655.715</v>
      </c>
      <c r="BR54" s="19">
        <v>22239.903999999999</v>
      </c>
      <c r="BS54" s="19">
        <v>22834.522000000001</v>
      </c>
    </row>
    <row r="55" spans="1:71" ht="11.4" x14ac:dyDescent="0.2">
      <c r="A55" s="16">
        <v>38</v>
      </c>
      <c r="B55" s="17" t="s">
        <v>65</v>
      </c>
      <c r="C55" s="7" t="s">
        <v>101</v>
      </c>
      <c r="D55" s="6"/>
      <c r="E55" s="6">
        <v>140</v>
      </c>
      <c r="F55" s="19">
        <v>1326.652</v>
      </c>
      <c r="G55" s="19">
        <v>1339.84</v>
      </c>
      <c r="H55" s="19">
        <v>1353.47</v>
      </c>
      <c r="I55" s="19">
        <v>1367.797</v>
      </c>
      <c r="J55" s="19">
        <v>1383.0730000000001</v>
      </c>
      <c r="K55" s="19">
        <v>1399.4870000000001</v>
      </c>
      <c r="L55" s="19">
        <v>1417.2180000000001</v>
      </c>
      <c r="M55" s="19">
        <v>1436.3910000000001</v>
      </c>
      <c r="N55" s="19">
        <v>1457.1130000000001</v>
      </c>
      <c r="O55" s="19">
        <v>1479.47</v>
      </c>
      <c r="P55" s="19">
        <v>1503.508</v>
      </c>
      <c r="Q55" s="19">
        <v>1529.2270000000001</v>
      </c>
      <c r="R55" s="19">
        <v>1556.6610000000001</v>
      </c>
      <c r="S55" s="19">
        <v>1585.7629999999999</v>
      </c>
      <c r="T55" s="19">
        <v>1616.5160000000001</v>
      </c>
      <c r="U55" s="19">
        <v>1648.8330000000001</v>
      </c>
      <c r="V55" s="19">
        <v>1682.885</v>
      </c>
      <c r="W55" s="19">
        <v>1718.6030000000001</v>
      </c>
      <c r="X55" s="19">
        <v>1755.3440000000001</v>
      </c>
      <c r="Y55" s="19">
        <v>1792.22</v>
      </c>
      <c r="Z55" s="19">
        <v>1828.7090000000001</v>
      </c>
      <c r="AA55" s="19">
        <v>1864.598</v>
      </c>
      <c r="AB55" s="19">
        <v>1900.317</v>
      </c>
      <c r="AC55" s="19">
        <v>1936.8409999999999</v>
      </c>
      <c r="AD55" s="19">
        <v>1975.521</v>
      </c>
      <c r="AE55" s="19">
        <v>2017.3720000000001</v>
      </c>
      <c r="AF55" s="19">
        <v>2062.4050000000002</v>
      </c>
      <c r="AG55" s="19">
        <v>2110.4569999999999</v>
      </c>
      <c r="AH55" s="19">
        <v>2162.2489999999998</v>
      </c>
      <c r="AI55" s="19">
        <v>2218.5749999999998</v>
      </c>
      <c r="AJ55" s="19">
        <v>2279.8209999999999</v>
      </c>
      <c r="AK55" s="19">
        <v>2346.797</v>
      </c>
      <c r="AL55" s="19">
        <v>2418.8440000000001</v>
      </c>
      <c r="AM55" s="19">
        <v>2493.1350000000002</v>
      </c>
      <c r="AN55" s="19">
        <v>2565.8029999999999</v>
      </c>
      <c r="AO55" s="19">
        <v>2634.232</v>
      </c>
      <c r="AP55" s="19">
        <v>2696.982</v>
      </c>
      <c r="AQ55" s="19">
        <v>2755.2440000000001</v>
      </c>
      <c r="AR55" s="19">
        <v>2812.2440000000001</v>
      </c>
      <c r="AS55" s="19">
        <v>2872.6680000000001</v>
      </c>
      <c r="AT55" s="19">
        <v>2939.78</v>
      </c>
      <c r="AU55" s="19">
        <v>3014.6239999999998</v>
      </c>
      <c r="AV55" s="19">
        <v>3095.8069999999998</v>
      </c>
      <c r="AW55" s="19">
        <v>3181.2220000000002</v>
      </c>
      <c r="AX55" s="19">
        <v>3267.67</v>
      </c>
      <c r="AY55" s="19">
        <v>3352.7669999999998</v>
      </c>
      <c r="AZ55" s="19">
        <v>3435.8209999999999</v>
      </c>
      <c r="BA55" s="19">
        <v>3517.3090000000002</v>
      </c>
      <c r="BB55" s="19">
        <v>3597.3850000000002</v>
      </c>
      <c r="BC55" s="19">
        <v>3676.5079999999998</v>
      </c>
      <c r="BD55" s="19">
        <v>3754.9859999999999</v>
      </c>
      <c r="BE55" s="19">
        <v>3832.203</v>
      </c>
      <c r="BF55" s="19">
        <v>3907.6120000000001</v>
      </c>
      <c r="BG55" s="19">
        <v>3981.665</v>
      </c>
      <c r="BH55" s="19">
        <v>4055.0360000000001</v>
      </c>
      <c r="BI55" s="19">
        <v>4127.91</v>
      </c>
      <c r="BJ55" s="19">
        <v>4201.7579999999998</v>
      </c>
      <c r="BK55" s="19">
        <v>4275.8</v>
      </c>
      <c r="BL55" s="19">
        <v>4345.3860000000004</v>
      </c>
      <c r="BM55" s="19">
        <v>4404.2299999999996</v>
      </c>
      <c r="BN55" s="19">
        <v>4448.5249999999996</v>
      </c>
      <c r="BO55" s="19">
        <v>4476.1530000000002</v>
      </c>
      <c r="BP55" s="19">
        <v>4490.4160000000002</v>
      </c>
      <c r="BQ55" s="19">
        <v>4499.6530000000002</v>
      </c>
      <c r="BR55" s="19">
        <v>4515.3919999999998</v>
      </c>
      <c r="BS55" s="19">
        <v>4546.1000000000004</v>
      </c>
    </row>
    <row r="56" spans="1:71" ht="11.4" x14ac:dyDescent="0.2">
      <c r="A56" s="16">
        <v>39</v>
      </c>
      <c r="B56" s="17" t="s">
        <v>65</v>
      </c>
      <c r="C56" s="7" t="s">
        <v>102</v>
      </c>
      <c r="D56" s="6"/>
      <c r="E56" s="6">
        <v>148</v>
      </c>
      <c r="F56" s="19">
        <v>2502.317</v>
      </c>
      <c r="G56" s="19">
        <v>2543.9</v>
      </c>
      <c r="H56" s="19">
        <v>2588.9050000000002</v>
      </c>
      <c r="I56" s="19">
        <v>2636.261</v>
      </c>
      <c r="J56" s="19">
        <v>2685.2040000000002</v>
      </c>
      <c r="K56" s="19">
        <v>2735.2080000000001</v>
      </c>
      <c r="L56" s="19">
        <v>2786.049</v>
      </c>
      <c r="M56" s="19">
        <v>2837.7620000000002</v>
      </c>
      <c r="N56" s="19">
        <v>2890.6350000000002</v>
      </c>
      <c r="O56" s="19">
        <v>2945.1010000000001</v>
      </c>
      <c r="P56" s="19">
        <v>3001.5929999999998</v>
      </c>
      <c r="Q56" s="19">
        <v>3060.355</v>
      </c>
      <c r="R56" s="19">
        <v>3121.2159999999999</v>
      </c>
      <c r="S56" s="19">
        <v>3183.5509999999999</v>
      </c>
      <c r="T56" s="19">
        <v>3246.5050000000001</v>
      </c>
      <c r="U56" s="19">
        <v>3309.5729999999999</v>
      </c>
      <c r="V56" s="19">
        <v>3372.17</v>
      </c>
      <c r="W56" s="19">
        <v>3434.8110000000001</v>
      </c>
      <c r="X56" s="19">
        <v>3499.3519999999999</v>
      </c>
      <c r="Y56" s="19">
        <v>3568.3760000000002</v>
      </c>
      <c r="Z56" s="19">
        <v>3643.549</v>
      </c>
      <c r="AA56" s="19">
        <v>3726.0909999999999</v>
      </c>
      <c r="AB56" s="19">
        <v>3815.1030000000001</v>
      </c>
      <c r="AC56" s="19">
        <v>3907.6320000000001</v>
      </c>
      <c r="AD56" s="19">
        <v>3999.5120000000002</v>
      </c>
      <c r="AE56" s="19">
        <v>4087.9479999999999</v>
      </c>
      <c r="AF56" s="19">
        <v>4172.2299999999996</v>
      </c>
      <c r="AG56" s="19">
        <v>4253.9889999999996</v>
      </c>
      <c r="AH56" s="19">
        <v>4335.6450000000004</v>
      </c>
      <c r="AI56" s="19">
        <v>4420.7160000000003</v>
      </c>
      <c r="AJ56" s="19">
        <v>4512.0420000000004</v>
      </c>
      <c r="AK56" s="19">
        <v>4610.1670000000004</v>
      </c>
      <c r="AL56" s="19">
        <v>4715.1970000000001</v>
      </c>
      <c r="AM56" s="19">
        <v>4829.0940000000001</v>
      </c>
      <c r="AN56" s="19">
        <v>4954.0460000000003</v>
      </c>
      <c r="AO56" s="19">
        <v>5091.5349999999999</v>
      </c>
      <c r="AP56" s="19">
        <v>5243.0060000000003</v>
      </c>
      <c r="AQ56" s="19">
        <v>5408.0870000000004</v>
      </c>
      <c r="AR56" s="19">
        <v>5584.3389999999999</v>
      </c>
      <c r="AS56" s="19">
        <v>5768.0860000000002</v>
      </c>
      <c r="AT56" s="19">
        <v>5956.8590000000004</v>
      </c>
      <c r="AU56" s="19">
        <v>6150.0810000000001</v>
      </c>
      <c r="AV56" s="19">
        <v>6349.0889999999999</v>
      </c>
      <c r="AW56" s="19">
        <v>6555.6030000000001</v>
      </c>
      <c r="AX56" s="19">
        <v>6772.1329999999998</v>
      </c>
      <c r="AY56" s="19">
        <v>7000.7219999999998</v>
      </c>
      <c r="AZ56" s="19">
        <v>7241.134</v>
      </c>
      <c r="BA56" s="19">
        <v>7493.2510000000002</v>
      </c>
      <c r="BB56" s="19">
        <v>7759.2579999999998</v>
      </c>
      <c r="BC56" s="19">
        <v>8041.8459999999995</v>
      </c>
      <c r="BD56" s="19">
        <v>8342.5589999999993</v>
      </c>
      <c r="BE56" s="19">
        <v>8663.0120000000006</v>
      </c>
      <c r="BF56" s="19">
        <v>9001.6890000000003</v>
      </c>
      <c r="BG56" s="19">
        <v>9353.2009999999991</v>
      </c>
      <c r="BH56" s="19">
        <v>9710.0429999999997</v>
      </c>
      <c r="BI56" s="19">
        <v>10067.009</v>
      </c>
      <c r="BJ56" s="19">
        <v>10421.597</v>
      </c>
      <c r="BK56" s="19">
        <v>10775.708000000001</v>
      </c>
      <c r="BL56" s="19">
        <v>11133.861000000001</v>
      </c>
      <c r="BM56" s="19">
        <v>11502.786</v>
      </c>
      <c r="BN56" s="19">
        <v>11887.201999999999</v>
      </c>
      <c r="BO56" s="19">
        <v>12288.651</v>
      </c>
      <c r="BP56" s="19">
        <v>12705.135</v>
      </c>
      <c r="BQ56" s="19">
        <v>13133.589</v>
      </c>
      <c r="BR56" s="19">
        <v>13569.438</v>
      </c>
      <c r="BS56" s="19">
        <v>14009.413</v>
      </c>
    </row>
    <row r="57" spans="1:71" ht="11.4" x14ac:dyDescent="0.2">
      <c r="A57" s="16">
        <v>40</v>
      </c>
      <c r="B57" s="17" t="s">
        <v>65</v>
      </c>
      <c r="C57" s="7" t="s">
        <v>103</v>
      </c>
      <c r="D57" s="6"/>
      <c r="E57" s="6">
        <v>178</v>
      </c>
      <c r="F57" s="19">
        <v>827.25199999999995</v>
      </c>
      <c r="G57" s="19">
        <v>844.00400000000002</v>
      </c>
      <c r="H57" s="19">
        <v>861.70600000000002</v>
      </c>
      <c r="I57" s="19">
        <v>880.31799999999998</v>
      </c>
      <c r="J57" s="19">
        <v>899.822</v>
      </c>
      <c r="K57" s="19">
        <v>920.21799999999996</v>
      </c>
      <c r="L57" s="19">
        <v>941.53599999999994</v>
      </c>
      <c r="M57" s="19">
        <v>963.82399999999996</v>
      </c>
      <c r="N57" s="19">
        <v>987.14200000000005</v>
      </c>
      <c r="O57" s="19">
        <v>1011.5839999999999</v>
      </c>
      <c r="P57" s="19">
        <v>1037.22</v>
      </c>
      <c r="Q57" s="19">
        <v>1064.1110000000001</v>
      </c>
      <c r="R57" s="19">
        <v>1092.2919999999999</v>
      </c>
      <c r="S57" s="19">
        <v>1121.7349999999999</v>
      </c>
      <c r="T57" s="19">
        <v>1152.412</v>
      </c>
      <c r="U57" s="19">
        <v>1184.316</v>
      </c>
      <c r="V57" s="19">
        <v>1217.3910000000001</v>
      </c>
      <c r="W57" s="19">
        <v>1251.703</v>
      </c>
      <c r="X57" s="19">
        <v>1287.5160000000001</v>
      </c>
      <c r="Y57" s="19">
        <v>1325.1469999999999</v>
      </c>
      <c r="Z57" s="19">
        <v>1364.8119999999999</v>
      </c>
      <c r="AA57" s="19">
        <v>1406.643</v>
      </c>
      <c r="AB57" s="19">
        <v>1450.518</v>
      </c>
      <c r="AC57" s="19">
        <v>1496.047</v>
      </c>
      <c r="AD57" s="19">
        <v>1542.69</v>
      </c>
      <c r="AE57" s="19">
        <v>1590.039</v>
      </c>
      <c r="AF57" s="19">
        <v>1637.941</v>
      </c>
      <c r="AG57" s="19">
        <v>1686.5239999999999</v>
      </c>
      <c r="AH57" s="19">
        <v>1736.0989999999999</v>
      </c>
      <c r="AI57" s="19">
        <v>1787.1289999999999</v>
      </c>
      <c r="AJ57" s="19">
        <v>1839.9349999999999</v>
      </c>
      <c r="AK57" s="19">
        <v>1894.6759999999999</v>
      </c>
      <c r="AL57" s="19">
        <v>1951.1949999999999</v>
      </c>
      <c r="AM57" s="19">
        <v>2009.165</v>
      </c>
      <c r="AN57" s="19">
        <v>2068.1320000000001</v>
      </c>
      <c r="AO57" s="19">
        <v>2127.77</v>
      </c>
      <c r="AP57" s="19">
        <v>2188.0459999999998</v>
      </c>
      <c r="AQ57" s="19">
        <v>2249.1460000000002</v>
      </c>
      <c r="AR57" s="19">
        <v>2311.348</v>
      </c>
      <c r="AS57" s="19">
        <v>2375.0079999999998</v>
      </c>
      <c r="AT57" s="19">
        <v>2440.4569999999999</v>
      </c>
      <c r="AU57" s="19">
        <v>2507.7719999999999</v>
      </c>
      <c r="AV57" s="19">
        <v>2577.0349999999999</v>
      </c>
      <c r="AW57" s="19">
        <v>2648.5070000000001</v>
      </c>
      <c r="AX57" s="19">
        <v>2722.4969999999998</v>
      </c>
      <c r="AY57" s="19">
        <v>2799.2550000000001</v>
      </c>
      <c r="AZ57" s="19">
        <v>2879.2220000000002</v>
      </c>
      <c r="BA57" s="19">
        <v>2962.47</v>
      </c>
      <c r="BB57" s="19">
        <v>3048.453</v>
      </c>
      <c r="BC57" s="19">
        <v>3136.3440000000001</v>
      </c>
      <c r="BD57" s="19">
        <v>3225.7269999999999</v>
      </c>
      <c r="BE57" s="19">
        <v>3315.806</v>
      </c>
      <c r="BF57" s="19">
        <v>3407.18</v>
      </c>
      <c r="BG57" s="19">
        <v>3502.5189999999998</v>
      </c>
      <c r="BH57" s="19">
        <v>3605.4389999999999</v>
      </c>
      <c r="BI57" s="19">
        <v>3718.2429999999999</v>
      </c>
      <c r="BJ57" s="19">
        <v>3842.3649999999998</v>
      </c>
      <c r="BK57" s="19">
        <v>3976.2460000000001</v>
      </c>
      <c r="BL57" s="19">
        <v>4115.4350000000004</v>
      </c>
      <c r="BM57" s="19">
        <v>4253.7120000000004</v>
      </c>
      <c r="BN57" s="19">
        <v>4386.6930000000002</v>
      </c>
      <c r="BO57" s="19">
        <v>4512.7299999999996</v>
      </c>
      <c r="BP57" s="19">
        <v>4633.3630000000003</v>
      </c>
      <c r="BQ57" s="19">
        <v>4751.393</v>
      </c>
      <c r="BR57" s="19">
        <v>4871.1009999999997</v>
      </c>
      <c r="BS57" s="19">
        <v>4995.6480000000001</v>
      </c>
    </row>
    <row r="58" spans="1:71" ht="11.4" x14ac:dyDescent="0.2">
      <c r="A58" s="16">
        <v>41</v>
      </c>
      <c r="B58" s="17" t="s">
        <v>65</v>
      </c>
      <c r="C58" s="7" t="s">
        <v>104</v>
      </c>
      <c r="D58" s="6"/>
      <c r="E58" s="6">
        <v>180</v>
      </c>
      <c r="F58" s="19">
        <v>12183.659</v>
      </c>
      <c r="G58" s="19">
        <v>12428.825000000001</v>
      </c>
      <c r="H58" s="19">
        <v>12680.927</v>
      </c>
      <c r="I58" s="19">
        <v>12944.385</v>
      </c>
      <c r="J58" s="19">
        <v>13222.518</v>
      </c>
      <c r="K58" s="19">
        <v>13517.513000000001</v>
      </c>
      <c r="L58" s="19">
        <v>13830.44</v>
      </c>
      <c r="M58" s="19">
        <v>14161.242</v>
      </c>
      <c r="N58" s="19">
        <v>14508.912</v>
      </c>
      <c r="O58" s="19">
        <v>14871.772000000001</v>
      </c>
      <c r="P58" s="19">
        <v>15248.251</v>
      </c>
      <c r="Q58" s="19">
        <v>15637.733</v>
      </c>
      <c r="R58" s="19">
        <v>16041.263000000001</v>
      </c>
      <c r="S58" s="19">
        <v>16461.93</v>
      </c>
      <c r="T58" s="19">
        <v>16903.922999999999</v>
      </c>
      <c r="U58" s="19">
        <v>17369.883000000002</v>
      </c>
      <c r="V58" s="19">
        <v>17861.881000000001</v>
      </c>
      <c r="W58" s="19">
        <v>18378.214</v>
      </c>
      <c r="X58" s="19">
        <v>18913.203000000001</v>
      </c>
      <c r="Y58" s="19">
        <v>19458.903999999999</v>
      </c>
      <c r="Z58" s="19">
        <v>20009.935000000001</v>
      </c>
      <c r="AA58" s="19">
        <v>20562.865000000002</v>
      </c>
      <c r="AB58" s="19">
        <v>21120.14</v>
      </c>
      <c r="AC58" s="19">
        <v>21689.239000000001</v>
      </c>
      <c r="AD58" s="19">
        <v>22280.922999999999</v>
      </c>
      <c r="AE58" s="19">
        <v>22902.319</v>
      </c>
      <c r="AF58" s="19">
        <v>23559.071</v>
      </c>
      <c r="AG58" s="19">
        <v>24247.55</v>
      </c>
      <c r="AH58" s="19">
        <v>24954.654999999999</v>
      </c>
      <c r="AI58" s="19">
        <v>25661.883999999998</v>
      </c>
      <c r="AJ58" s="19">
        <v>26357.462</v>
      </c>
      <c r="AK58" s="19">
        <v>27039.468000000001</v>
      </c>
      <c r="AL58" s="19">
        <v>27717.337</v>
      </c>
      <c r="AM58" s="19">
        <v>28404.876</v>
      </c>
      <c r="AN58" s="19">
        <v>29121.473999999998</v>
      </c>
      <c r="AO58" s="19">
        <v>29883.446</v>
      </c>
      <c r="AP58" s="19">
        <v>30685.824000000001</v>
      </c>
      <c r="AQ58" s="19">
        <v>31529.823</v>
      </c>
      <c r="AR58" s="19">
        <v>32444.155999999999</v>
      </c>
      <c r="AS58" s="19">
        <v>33465.440999999999</v>
      </c>
      <c r="AT58" s="19">
        <v>34614.580999999998</v>
      </c>
      <c r="AU58" s="19">
        <v>35914.824999999997</v>
      </c>
      <c r="AV58" s="19">
        <v>37346.146999999997</v>
      </c>
      <c r="AW58" s="19">
        <v>38833.595000000001</v>
      </c>
      <c r="AX58" s="19">
        <v>40273.701000000001</v>
      </c>
      <c r="AY58" s="19">
        <v>41595.743999999999</v>
      </c>
      <c r="AZ58" s="19">
        <v>42770.544000000002</v>
      </c>
      <c r="BA58" s="19">
        <v>43830.146000000001</v>
      </c>
      <c r="BB58" s="19">
        <v>44840.529000000002</v>
      </c>
      <c r="BC58" s="19">
        <v>45898.667000000001</v>
      </c>
      <c r="BD58" s="19">
        <v>47076.387000000002</v>
      </c>
      <c r="BE58" s="19">
        <v>48394.338000000003</v>
      </c>
      <c r="BF58" s="19">
        <v>49835.756000000001</v>
      </c>
      <c r="BG58" s="19">
        <v>51390.033000000003</v>
      </c>
      <c r="BH58" s="19">
        <v>53034.216999999997</v>
      </c>
      <c r="BI58" s="19">
        <v>54751.476000000002</v>
      </c>
      <c r="BJ58" s="19">
        <v>56543.010999999999</v>
      </c>
      <c r="BK58" s="19">
        <v>58417.561999999998</v>
      </c>
      <c r="BL58" s="19">
        <v>60373.608</v>
      </c>
      <c r="BM58" s="19">
        <v>62409.434999999998</v>
      </c>
      <c r="BN58" s="19">
        <v>64523.262999999999</v>
      </c>
      <c r="BO58" s="19">
        <v>66713.596999999994</v>
      </c>
      <c r="BP58" s="19">
        <v>68978.682000000001</v>
      </c>
      <c r="BQ58" s="19">
        <v>71316.032999999996</v>
      </c>
      <c r="BR58" s="19">
        <v>73722.86</v>
      </c>
      <c r="BS58" s="19">
        <v>76196.619000000006</v>
      </c>
    </row>
    <row r="59" spans="1:71" ht="11.4" x14ac:dyDescent="0.2">
      <c r="A59" s="16">
        <v>42</v>
      </c>
      <c r="B59" s="17" t="s">
        <v>65</v>
      </c>
      <c r="C59" s="7" t="s">
        <v>105</v>
      </c>
      <c r="D59" s="6"/>
      <c r="E59" s="6">
        <v>226</v>
      </c>
      <c r="F59" s="19">
        <v>225.53700000000001</v>
      </c>
      <c r="G59" s="19">
        <v>230.71700000000001</v>
      </c>
      <c r="H59" s="19">
        <v>233.85300000000001</v>
      </c>
      <c r="I59" s="19">
        <v>235.88300000000001</v>
      </c>
      <c r="J59" s="19">
        <v>237.547</v>
      </c>
      <c r="K59" s="19">
        <v>239.375</v>
      </c>
      <c r="L59" s="19">
        <v>241.67</v>
      </c>
      <c r="M59" s="19">
        <v>244.553</v>
      </c>
      <c r="N59" s="19">
        <v>247.93199999999999</v>
      </c>
      <c r="O59" s="19">
        <v>251.601</v>
      </c>
      <c r="P59" s="19">
        <v>255.32300000000001</v>
      </c>
      <c r="Q59" s="19">
        <v>258.947</v>
      </c>
      <c r="R59" s="19">
        <v>262.58999999999997</v>
      </c>
      <c r="S59" s="19">
        <v>266.59800000000001</v>
      </c>
      <c r="T59" s="19">
        <v>271.45699999999999</v>
      </c>
      <c r="U59" s="19">
        <v>277.39600000000002</v>
      </c>
      <c r="V59" s="19">
        <v>284.86799999999999</v>
      </c>
      <c r="W59" s="19">
        <v>293.44</v>
      </c>
      <c r="X59" s="19">
        <v>301.35300000000001</v>
      </c>
      <c r="Y59" s="19">
        <v>306.233</v>
      </c>
      <c r="Z59" s="19">
        <v>306.51499999999999</v>
      </c>
      <c r="AA59" s="19">
        <v>301.666</v>
      </c>
      <c r="AB59" s="19">
        <v>292.58499999999998</v>
      </c>
      <c r="AC59" s="19">
        <v>281.02100000000002</v>
      </c>
      <c r="AD59" s="19">
        <v>269.42599999999999</v>
      </c>
      <c r="AE59" s="19">
        <v>259.74700000000001</v>
      </c>
      <c r="AF59" s="19">
        <v>252.19399999999999</v>
      </c>
      <c r="AG59" s="19">
        <v>246.67699999999999</v>
      </c>
      <c r="AH59" s="19">
        <v>244.48500000000001</v>
      </c>
      <c r="AI59" s="19">
        <v>247.078</v>
      </c>
      <c r="AJ59" s="19">
        <v>255.32499999999999</v>
      </c>
      <c r="AK59" s="19">
        <v>270.06299999999999</v>
      </c>
      <c r="AL59" s="19">
        <v>290.61700000000002</v>
      </c>
      <c r="AM59" s="19">
        <v>314.47500000000002</v>
      </c>
      <c r="AN59" s="19">
        <v>338.08600000000001</v>
      </c>
      <c r="AO59" s="19">
        <v>358.89600000000002</v>
      </c>
      <c r="AP59" s="19">
        <v>376.024</v>
      </c>
      <c r="AQ59" s="19">
        <v>390.173</v>
      </c>
      <c r="AR59" s="19">
        <v>402.32600000000002</v>
      </c>
      <c r="AS59" s="19">
        <v>414.13799999999998</v>
      </c>
      <c r="AT59" s="19">
        <v>426.846</v>
      </c>
      <c r="AU59" s="19">
        <v>440.62400000000002</v>
      </c>
      <c r="AV59" s="19">
        <v>455.14800000000002</v>
      </c>
      <c r="AW59" s="19">
        <v>470.61</v>
      </c>
      <c r="AX59" s="19">
        <v>487.14</v>
      </c>
      <c r="AY59" s="19">
        <v>504.87099999999998</v>
      </c>
      <c r="AZ59" s="19">
        <v>523.99900000000002</v>
      </c>
      <c r="BA59" s="19">
        <v>544.63599999999997</v>
      </c>
      <c r="BB59" s="19">
        <v>566.673</v>
      </c>
      <c r="BC59" s="19">
        <v>589.93799999999999</v>
      </c>
      <c r="BD59" s="19">
        <v>614.32299999999998</v>
      </c>
      <c r="BE59" s="19">
        <v>639.76199999999994</v>
      </c>
      <c r="BF59" s="19">
        <v>666.40700000000004</v>
      </c>
      <c r="BG59" s="19">
        <v>694.61099999999999</v>
      </c>
      <c r="BH59" s="19">
        <v>724.81700000000001</v>
      </c>
      <c r="BI59" s="19">
        <v>757.31700000000001</v>
      </c>
      <c r="BJ59" s="19">
        <v>792.21699999999998</v>
      </c>
      <c r="BK59" s="19">
        <v>829.327</v>
      </c>
      <c r="BL59" s="19">
        <v>868.41800000000001</v>
      </c>
      <c r="BM59" s="19">
        <v>909.11099999999999</v>
      </c>
      <c r="BN59" s="19">
        <v>951.10400000000004</v>
      </c>
      <c r="BO59" s="19">
        <v>994.29</v>
      </c>
      <c r="BP59" s="19">
        <v>1038.5930000000001</v>
      </c>
      <c r="BQ59" s="19">
        <v>1083.7460000000001</v>
      </c>
      <c r="BR59" s="19">
        <v>1129.424</v>
      </c>
      <c r="BS59" s="19">
        <v>1175.3889999999999</v>
      </c>
    </row>
    <row r="60" spans="1:71" ht="11.4" x14ac:dyDescent="0.2">
      <c r="A60" s="16">
        <v>43</v>
      </c>
      <c r="B60" s="17" t="s">
        <v>65</v>
      </c>
      <c r="C60" s="7" t="s">
        <v>106</v>
      </c>
      <c r="D60" s="6"/>
      <c r="E60" s="6">
        <v>266</v>
      </c>
      <c r="F60" s="19">
        <v>473.298</v>
      </c>
      <c r="G60" s="19">
        <v>475.86500000000001</v>
      </c>
      <c r="H60" s="19">
        <v>477.71100000000001</v>
      </c>
      <c r="I60" s="19">
        <v>479.23700000000002</v>
      </c>
      <c r="J60" s="19">
        <v>480.767</v>
      </c>
      <c r="K60" s="19">
        <v>482.56</v>
      </c>
      <c r="L60" s="19">
        <v>484.78199999999998</v>
      </c>
      <c r="M60" s="19">
        <v>487.536</v>
      </c>
      <c r="N60" s="19">
        <v>490.87</v>
      </c>
      <c r="O60" s="19">
        <v>494.75099999999998</v>
      </c>
      <c r="P60" s="19">
        <v>499.18400000000003</v>
      </c>
      <c r="Q60" s="19">
        <v>504.16699999999997</v>
      </c>
      <c r="R60" s="19">
        <v>509.80599999999998</v>
      </c>
      <c r="S60" s="19">
        <v>516.26499999999999</v>
      </c>
      <c r="T60" s="19">
        <v>523.78899999999999</v>
      </c>
      <c r="U60" s="19">
        <v>532.51099999999997</v>
      </c>
      <c r="V60" s="19">
        <v>542.55700000000002</v>
      </c>
      <c r="W60" s="19">
        <v>553.82299999999998</v>
      </c>
      <c r="X60" s="19">
        <v>565.87300000000005</v>
      </c>
      <c r="Y60" s="19">
        <v>578.10799999999995</v>
      </c>
      <c r="Z60" s="19">
        <v>590.11800000000005</v>
      </c>
      <c r="AA60" s="19">
        <v>601.73099999999999</v>
      </c>
      <c r="AB60" s="19">
        <v>613.12300000000005</v>
      </c>
      <c r="AC60" s="19">
        <v>624.62099999999998</v>
      </c>
      <c r="AD60" s="19">
        <v>636.69600000000003</v>
      </c>
      <c r="AE60" s="19">
        <v>649.71600000000001</v>
      </c>
      <c r="AF60" s="19">
        <v>663.77</v>
      </c>
      <c r="AG60" s="19">
        <v>678.774</v>
      </c>
      <c r="AH60" s="19">
        <v>694.73199999999997</v>
      </c>
      <c r="AI60" s="19">
        <v>711.53300000000002</v>
      </c>
      <c r="AJ60" s="19">
        <v>729.15899999999999</v>
      </c>
      <c r="AK60" s="19">
        <v>747.58699999999999</v>
      </c>
      <c r="AL60" s="19">
        <v>766.85500000000002</v>
      </c>
      <c r="AM60" s="19">
        <v>787.01300000000003</v>
      </c>
      <c r="AN60" s="19">
        <v>808.08299999999997</v>
      </c>
      <c r="AO60" s="19">
        <v>830.08500000000004</v>
      </c>
      <c r="AP60" s="19">
        <v>853.02700000000004</v>
      </c>
      <c r="AQ60" s="19">
        <v>876.86300000000006</v>
      </c>
      <c r="AR60" s="19">
        <v>901.45799999999997</v>
      </c>
      <c r="AS60" s="19">
        <v>926.62199999999996</v>
      </c>
      <c r="AT60" s="19">
        <v>952.21199999999999</v>
      </c>
      <c r="AU60" s="19">
        <v>978.22299999999996</v>
      </c>
      <c r="AV60" s="19">
        <v>1004.676</v>
      </c>
      <c r="AW60" s="19">
        <v>1031.5039999999999</v>
      </c>
      <c r="AX60" s="19">
        <v>1058.663</v>
      </c>
      <c r="AY60" s="19">
        <v>1086.1369999999999</v>
      </c>
      <c r="AZ60" s="19">
        <v>1113.9939999999999</v>
      </c>
      <c r="BA60" s="19">
        <v>1142.3240000000001</v>
      </c>
      <c r="BB60" s="19">
        <v>1171.2239999999999</v>
      </c>
      <c r="BC60" s="19">
        <v>1200.7729999999999</v>
      </c>
      <c r="BD60" s="19">
        <v>1231.1220000000001</v>
      </c>
      <c r="BE60" s="19">
        <v>1262.259</v>
      </c>
      <c r="BF60" s="19">
        <v>1294.4090000000001</v>
      </c>
      <c r="BG60" s="19">
        <v>1328.146</v>
      </c>
      <c r="BH60" s="19">
        <v>1364.2049999999999</v>
      </c>
      <c r="BI60" s="19">
        <v>1403.126</v>
      </c>
      <c r="BJ60" s="19">
        <v>1444.8440000000001</v>
      </c>
      <c r="BK60" s="19">
        <v>1489.193</v>
      </c>
      <c r="BL60" s="19">
        <v>1536.4110000000001</v>
      </c>
      <c r="BM60" s="19">
        <v>1586.7539999999999</v>
      </c>
      <c r="BN60" s="19">
        <v>1640.21</v>
      </c>
      <c r="BO60" s="19">
        <v>1697.1010000000001</v>
      </c>
      <c r="BP60" s="19">
        <v>1756.817</v>
      </c>
      <c r="BQ60" s="19">
        <v>1817.271</v>
      </c>
      <c r="BR60" s="19">
        <v>1875.713</v>
      </c>
      <c r="BS60" s="19">
        <v>1930.175</v>
      </c>
    </row>
    <row r="61" spans="1:71" ht="11.4" x14ac:dyDescent="0.2">
      <c r="A61" s="16">
        <v>44</v>
      </c>
      <c r="B61" s="17" t="s">
        <v>65</v>
      </c>
      <c r="C61" s="7" t="s">
        <v>107</v>
      </c>
      <c r="D61" s="6"/>
      <c r="E61" s="6">
        <v>678</v>
      </c>
      <c r="F61" s="19">
        <v>60.002000000000002</v>
      </c>
      <c r="G61" s="19">
        <v>59.201999999999998</v>
      </c>
      <c r="H61" s="19">
        <v>58.523000000000003</v>
      </c>
      <c r="I61" s="19">
        <v>58.164999999999999</v>
      </c>
      <c r="J61" s="19">
        <v>58.234000000000002</v>
      </c>
      <c r="K61" s="19">
        <v>58.783000000000001</v>
      </c>
      <c r="L61" s="19">
        <v>59.746000000000002</v>
      </c>
      <c r="M61" s="19">
        <v>60.991</v>
      </c>
      <c r="N61" s="19">
        <v>62.319000000000003</v>
      </c>
      <c r="O61" s="19">
        <v>63.478000000000002</v>
      </c>
      <c r="P61" s="19">
        <v>64.253</v>
      </c>
      <c r="Q61" s="19">
        <v>64.551000000000002</v>
      </c>
      <c r="R61" s="19">
        <v>64.432000000000002</v>
      </c>
      <c r="S61" s="19">
        <v>64.177000000000007</v>
      </c>
      <c r="T61" s="19">
        <v>64.212000000000003</v>
      </c>
      <c r="U61" s="19">
        <v>64.796000000000006</v>
      </c>
      <c r="V61" s="19">
        <v>66.063000000000002</v>
      </c>
      <c r="W61" s="19">
        <v>67.873000000000005</v>
      </c>
      <c r="X61" s="19">
        <v>70.046000000000006</v>
      </c>
      <c r="Y61" s="19">
        <v>72.241</v>
      </c>
      <c r="Z61" s="19">
        <v>74.253</v>
      </c>
      <c r="AA61" s="19">
        <v>75.988</v>
      </c>
      <c r="AB61" s="19">
        <v>77.537000000000006</v>
      </c>
      <c r="AC61" s="19">
        <v>79.022000000000006</v>
      </c>
      <c r="AD61" s="19">
        <v>80.67</v>
      </c>
      <c r="AE61" s="19">
        <v>82.606999999999999</v>
      </c>
      <c r="AF61" s="19">
        <v>84.885000000000005</v>
      </c>
      <c r="AG61" s="19">
        <v>87.433999999999997</v>
      </c>
      <c r="AH61" s="19">
        <v>90.088999999999999</v>
      </c>
      <c r="AI61" s="19">
        <v>92.649000000000001</v>
      </c>
      <c r="AJ61" s="19">
        <v>94.948999999999998</v>
      </c>
      <c r="AK61" s="19">
        <v>96.95</v>
      </c>
      <c r="AL61" s="19">
        <v>98.706000000000003</v>
      </c>
      <c r="AM61" s="19">
        <v>100.318</v>
      </c>
      <c r="AN61" s="19">
        <v>101.91500000000001</v>
      </c>
      <c r="AO61" s="19">
        <v>103.634</v>
      </c>
      <c r="AP61" s="19">
        <v>105.474</v>
      </c>
      <c r="AQ61" s="19">
        <v>107.41500000000001</v>
      </c>
      <c r="AR61" s="19">
        <v>109.47</v>
      </c>
      <c r="AS61" s="19">
        <v>111.627</v>
      </c>
      <c r="AT61" s="19">
        <v>113.893</v>
      </c>
      <c r="AU61" s="19">
        <v>116.294</v>
      </c>
      <c r="AV61" s="19">
        <v>118.816</v>
      </c>
      <c r="AW61" s="19">
        <v>121.407</v>
      </c>
      <c r="AX61" s="19">
        <v>123.973</v>
      </c>
      <c r="AY61" s="19">
        <v>126.45399999999999</v>
      </c>
      <c r="AZ61" s="19">
        <v>128.821</v>
      </c>
      <c r="BA61" s="19">
        <v>131.107</v>
      </c>
      <c r="BB61" s="19">
        <v>133.41800000000001</v>
      </c>
      <c r="BC61" s="19">
        <v>135.886</v>
      </c>
      <c r="BD61" s="19">
        <v>138.60599999999999</v>
      </c>
      <c r="BE61" s="19">
        <v>141.62200000000001</v>
      </c>
      <c r="BF61" s="19">
        <v>144.88900000000001</v>
      </c>
      <c r="BG61" s="19">
        <v>148.37200000000001</v>
      </c>
      <c r="BH61" s="19">
        <v>151.96899999999999</v>
      </c>
      <c r="BI61" s="19">
        <v>155.63</v>
      </c>
      <c r="BJ61" s="19">
        <v>159.328</v>
      </c>
      <c r="BK61" s="19">
        <v>163.101</v>
      </c>
      <c r="BL61" s="19">
        <v>166.91300000000001</v>
      </c>
      <c r="BM61" s="19">
        <v>170.81299999999999</v>
      </c>
      <c r="BN61" s="19">
        <v>174.77600000000001</v>
      </c>
      <c r="BO61" s="19">
        <v>178.8</v>
      </c>
      <c r="BP61" s="19">
        <v>182.88900000000001</v>
      </c>
      <c r="BQ61" s="19">
        <v>187.04499999999999</v>
      </c>
      <c r="BR61" s="19">
        <v>191.26599999999999</v>
      </c>
      <c r="BS61" s="19">
        <v>195.553</v>
      </c>
    </row>
    <row r="62" spans="1:71" ht="12" x14ac:dyDescent="0.25">
      <c r="A62" s="16">
        <v>45</v>
      </c>
      <c r="B62" s="17" t="s">
        <v>65</v>
      </c>
      <c r="C62" s="21" t="s">
        <v>108</v>
      </c>
      <c r="D62" s="6"/>
      <c r="E62" s="6">
        <v>912</v>
      </c>
      <c r="F62" s="19">
        <v>49048.942999999999</v>
      </c>
      <c r="G62" s="19">
        <v>50237.868999999999</v>
      </c>
      <c r="H62" s="19">
        <v>51487.601999999999</v>
      </c>
      <c r="I62" s="19">
        <v>52800.141000000003</v>
      </c>
      <c r="J62" s="19">
        <v>54176.146000000001</v>
      </c>
      <c r="K62" s="19">
        <v>55615.1</v>
      </c>
      <c r="L62" s="19">
        <v>57115.142</v>
      </c>
      <c r="M62" s="19">
        <v>58673.203999999998</v>
      </c>
      <c r="N62" s="19">
        <v>60285.152000000002</v>
      </c>
      <c r="O62" s="19">
        <v>61946.184999999998</v>
      </c>
      <c r="P62" s="19">
        <v>63651.887999999999</v>
      </c>
      <c r="Q62" s="19">
        <v>65399.332000000002</v>
      </c>
      <c r="R62" s="19">
        <v>67188.061000000002</v>
      </c>
      <c r="S62" s="19">
        <v>69020.546000000002</v>
      </c>
      <c r="T62" s="19">
        <v>70900.957999999999</v>
      </c>
      <c r="U62" s="19">
        <v>72831.672000000006</v>
      </c>
      <c r="V62" s="19">
        <v>74817.548999999999</v>
      </c>
      <c r="W62" s="19">
        <v>76856.307000000001</v>
      </c>
      <c r="X62" s="19">
        <v>78934.990000000005</v>
      </c>
      <c r="Y62" s="19">
        <v>81035.906000000003</v>
      </c>
      <c r="Z62" s="19">
        <v>83148.812000000005</v>
      </c>
      <c r="AA62" s="19">
        <v>85269.37</v>
      </c>
      <c r="AB62" s="19">
        <v>87408.877999999997</v>
      </c>
      <c r="AC62" s="19">
        <v>89592.1</v>
      </c>
      <c r="AD62" s="19">
        <v>91852.921000000002</v>
      </c>
      <c r="AE62" s="19">
        <v>94217.202999999994</v>
      </c>
      <c r="AF62" s="19">
        <v>96690.543000000005</v>
      </c>
      <c r="AG62" s="19">
        <v>99270.092000000004</v>
      </c>
      <c r="AH62" s="19">
        <v>101962.454</v>
      </c>
      <c r="AI62" s="19">
        <v>104772.867</v>
      </c>
      <c r="AJ62" s="19">
        <v>107702.682</v>
      </c>
      <c r="AK62" s="19">
        <v>110752.908</v>
      </c>
      <c r="AL62" s="19">
        <v>113916.806</v>
      </c>
      <c r="AM62" s="19">
        <v>117177.05499999999</v>
      </c>
      <c r="AN62" s="19">
        <v>120510.397</v>
      </c>
      <c r="AO62" s="19">
        <v>123896.531</v>
      </c>
      <c r="AP62" s="19">
        <v>127323.034</v>
      </c>
      <c r="AQ62" s="19">
        <v>130781.874</v>
      </c>
      <c r="AR62" s="19">
        <v>134261.53</v>
      </c>
      <c r="AS62" s="19">
        <v>137750.97099999999</v>
      </c>
      <c r="AT62" s="19">
        <v>141238.024</v>
      </c>
      <c r="AU62" s="19">
        <v>144723.56599999999</v>
      </c>
      <c r="AV62" s="19">
        <v>148195.55600000001</v>
      </c>
      <c r="AW62" s="19">
        <v>151614.72</v>
      </c>
      <c r="AX62" s="19">
        <v>154931.78700000001</v>
      </c>
      <c r="AY62" s="19">
        <v>158115.30900000001</v>
      </c>
      <c r="AZ62" s="19">
        <v>161147.693</v>
      </c>
      <c r="BA62" s="19">
        <v>164048.56899999999</v>
      </c>
      <c r="BB62" s="19">
        <v>166870.573</v>
      </c>
      <c r="BC62" s="19">
        <v>169688.53400000001</v>
      </c>
      <c r="BD62" s="19">
        <v>172558.87</v>
      </c>
      <c r="BE62" s="19">
        <v>175508.848</v>
      </c>
      <c r="BF62" s="19">
        <v>178532.16500000001</v>
      </c>
      <c r="BG62" s="19">
        <v>181612.13399999999</v>
      </c>
      <c r="BH62" s="19">
        <v>184717.77799999999</v>
      </c>
      <c r="BI62" s="19">
        <v>187832.255</v>
      </c>
      <c r="BJ62" s="19">
        <v>190943.29399999999</v>
      </c>
      <c r="BK62" s="19">
        <v>194076.39199999999</v>
      </c>
      <c r="BL62" s="19">
        <v>197295.99400000001</v>
      </c>
      <c r="BM62" s="19">
        <v>200688.22899999999</v>
      </c>
      <c r="BN62" s="19">
        <v>204310.19</v>
      </c>
      <c r="BO62" s="19">
        <v>208185.87299999999</v>
      </c>
      <c r="BP62" s="19">
        <v>212283.783</v>
      </c>
      <c r="BQ62" s="19">
        <v>216536.065</v>
      </c>
      <c r="BR62" s="19">
        <v>220844.88099999999</v>
      </c>
      <c r="BS62" s="19">
        <v>225135.65700000001</v>
      </c>
    </row>
    <row r="63" spans="1:71" ht="11.4" x14ac:dyDescent="0.2">
      <c r="A63" s="16">
        <v>46</v>
      </c>
      <c r="B63" s="17" t="s">
        <v>65</v>
      </c>
      <c r="C63" s="7" t="s">
        <v>109</v>
      </c>
      <c r="D63" s="6"/>
      <c r="E63" s="6">
        <v>12</v>
      </c>
      <c r="F63" s="19">
        <v>8872.2469999999994</v>
      </c>
      <c r="G63" s="19">
        <v>9039.91</v>
      </c>
      <c r="H63" s="19">
        <v>9216.3970000000008</v>
      </c>
      <c r="I63" s="19">
        <v>9405.4429999999993</v>
      </c>
      <c r="J63" s="19">
        <v>9609.5049999999992</v>
      </c>
      <c r="K63" s="19">
        <v>9829.7189999999991</v>
      </c>
      <c r="L63" s="19">
        <v>10065.822</v>
      </c>
      <c r="M63" s="19">
        <v>10316.288</v>
      </c>
      <c r="N63" s="19">
        <v>10578.449000000001</v>
      </c>
      <c r="O63" s="19">
        <v>10848.973</v>
      </c>
      <c r="P63" s="19">
        <v>11124.888000000001</v>
      </c>
      <c r="Q63" s="19">
        <v>11404.859</v>
      </c>
      <c r="R63" s="19">
        <v>11690.153</v>
      </c>
      <c r="S63" s="19">
        <v>11985.136</v>
      </c>
      <c r="T63" s="19">
        <v>12295.97</v>
      </c>
      <c r="U63" s="19">
        <v>12626.951999999999</v>
      </c>
      <c r="V63" s="19">
        <v>12980.267</v>
      </c>
      <c r="W63" s="19">
        <v>13354.197</v>
      </c>
      <c r="X63" s="19">
        <v>13744.387000000001</v>
      </c>
      <c r="Y63" s="19">
        <v>14144.438</v>
      </c>
      <c r="Z63" s="19">
        <v>14550.034</v>
      </c>
      <c r="AA63" s="19">
        <v>14960.109</v>
      </c>
      <c r="AB63" s="19">
        <v>15377.093000000001</v>
      </c>
      <c r="AC63" s="19">
        <v>15804.428</v>
      </c>
      <c r="AD63" s="19">
        <v>16247.112999999999</v>
      </c>
      <c r="AE63" s="19">
        <v>16709.098999999998</v>
      </c>
      <c r="AF63" s="19">
        <v>17190.239000000001</v>
      </c>
      <c r="AG63" s="19">
        <v>17690.184000000001</v>
      </c>
      <c r="AH63" s="19">
        <v>18212.326000000001</v>
      </c>
      <c r="AI63" s="19">
        <v>18760.760999999999</v>
      </c>
      <c r="AJ63" s="19">
        <v>19337.715</v>
      </c>
      <c r="AK63" s="19">
        <v>19943.664000000001</v>
      </c>
      <c r="AL63" s="19">
        <v>20575.701000000001</v>
      </c>
      <c r="AM63" s="19">
        <v>21228.289000000001</v>
      </c>
      <c r="AN63" s="19">
        <v>21893.852999999999</v>
      </c>
      <c r="AO63" s="19">
        <v>22565.904999999999</v>
      </c>
      <c r="AP63" s="19">
        <v>23241.272000000001</v>
      </c>
      <c r="AQ63" s="19">
        <v>23917.897000000001</v>
      </c>
      <c r="AR63" s="19">
        <v>24591.491999999998</v>
      </c>
      <c r="AS63" s="19">
        <v>25257.671999999999</v>
      </c>
      <c r="AT63" s="19">
        <v>25912.366999999998</v>
      </c>
      <c r="AU63" s="19">
        <v>26554.329000000002</v>
      </c>
      <c r="AV63" s="19">
        <v>27181.094000000001</v>
      </c>
      <c r="AW63" s="19">
        <v>27786.258999999998</v>
      </c>
      <c r="AX63" s="19">
        <v>28362.253000000001</v>
      </c>
      <c r="AY63" s="19">
        <v>28904.297999999999</v>
      </c>
      <c r="AZ63" s="19">
        <v>29411.415000000001</v>
      </c>
      <c r="BA63" s="19">
        <v>29886.839</v>
      </c>
      <c r="BB63" s="19">
        <v>30335.732</v>
      </c>
      <c r="BC63" s="19">
        <v>30765.613000000001</v>
      </c>
      <c r="BD63" s="19">
        <v>31183.66</v>
      </c>
      <c r="BE63" s="19">
        <v>31592.152999999998</v>
      </c>
      <c r="BF63" s="19">
        <v>31995.045999999998</v>
      </c>
      <c r="BG63" s="19">
        <v>32403.513999999999</v>
      </c>
      <c r="BH63" s="19">
        <v>32831.095999999998</v>
      </c>
      <c r="BI63" s="19">
        <v>33288.436999999998</v>
      </c>
      <c r="BJ63" s="19">
        <v>33777.915000000001</v>
      </c>
      <c r="BK63" s="19">
        <v>34300.076000000001</v>
      </c>
      <c r="BL63" s="19">
        <v>34860.714999999997</v>
      </c>
      <c r="BM63" s="19">
        <v>35465.760000000002</v>
      </c>
      <c r="BN63" s="19">
        <v>36117.637000000002</v>
      </c>
      <c r="BO63" s="19">
        <v>36819.557999999997</v>
      </c>
      <c r="BP63" s="19">
        <v>37565.847000000002</v>
      </c>
      <c r="BQ63" s="19">
        <v>38338.561999999998</v>
      </c>
      <c r="BR63" s="19">
        <v>39113.313000000002</v>
      </c>
      <c r="BS63" s="19">
        <v>39871.527999999998</v>
      </c>
    </row>
    <row r="64" spans="1:71" ht="11.4" x14ac:dyDescent="0.2">
      <c r="A64" s="16">
        <v>47</v>
      </c>
      <c r="B64" s="17" t="s">
        <v>65</v>
      </c>
      <c r="C64" s="7" t="s">
        <v>110</v>
      </c>
      <c r="D64" s="6"/>
      <c r="E64" s="6">
        <v>818</v>
      </c>
      <c r="F64" s="19">
        <v>20713.330999999998</v>
      </c>
      <c r="G64" s="19">
        <v>21215.013999999999</v>
      </c>
      <c r="H64" s="19">
        <v>21746.808000000001</v>
      </c>
      <c r="I64" s="19">
        <v>22309.098000000002</v>
      </c>
      <c r="J64" s="19">
        <v>22901.598000000002</v>
      </c>
      <c r="K64" s="19">
        <v>23523.383999999998</v>
      </c>
      <c r="L64" s="19">
        <v>24172.871999999999</v>
      </c>
      <c r="M64" s="19">
        <v>24847.822</v>
      </c>
      <c r="N64" s="19">
        <v>25545.475999999999</v>
      </c>
      <c r="O64" s="19">
        <v>26262.697</v>
      </c>
      <c r="P64" s="19">
        <v>26996.532999999999</v>
      </c>
      <c r="Q64" s="19">
        <v>27744.712</v>
      </c>
      <c r="R64" s="19">
        <v>28506.175999999999</v>
      </c>
      <c r="S64" s="19">
        <v>29281.25</v>
      </c>
      <c r="T64" s="19">
        <v>30071.101999999999</v>
      </c>
      <c r="U64" s="19">
        <v>30875.964</v>
      </c>
      <c r="V64" s="19">
        <v>31697.616000000002</v>
      </c>
      <c r="W64" s="19">
        <v>32534.021000000001</v>
      </c>
      <c r="X64" s="19">
        <v>33377.258999999998</v>
      </c>
      <c r="Y64" s="19">
        <v>34216.826000000001</v>
      </c>
      <c r="Z64" s="19">
        <v>35046.273000000001</v>
      </c>
      <c r="AA64" s="19">
        <v>35863.381999999998</v>
      </c>
      <c r="AB64" s="19">
        <v>36673.642</v>
      </c>
      <c r="AC64" s="19">
        <v>37488.067000000003</v>
      </c>
      <c r="AD64" s="19">
        <v>38322.021999999997</v>
      </c>
      <c r="AE64" s="19">
        <v>39187.701999999997</v>
      </c>
      <c r="AF64" s="19">
        <v>40089.031999999999</v>
      </c>
      <c r="AG64" s="19">
        <v>41026.476999999999</v>
      </c>
      <c r="AH64" s="19">
        <v>42004.654999999999</v>
      </c>
      <c r="AI64" s="19">
        <v>43027.815999999999</v>
      </c>
      <c r="AJ64" s="19">
        <v>44099.142</v>
      </c>
      <c r="AK64" s="19">
        <v>45216.506000000001</v>
      </c>
      <c r="AL64" s="19">
        <v>46379.62</v>
      </c>
      <c r="AM64" s="19">
        <v>47594.555999999997</v>
      </c>
      <c r="AN64" s="19">
        <v>48868.951000000001</v>
      </c>
      <c r="AO64" s="19">
        <v>50204.985000000001</v>
      </c>
      <c r="AP64" s="19">
        <v>51607.703000000001</v>
      </c>
      <c r="AQ64" s="19">
        <v>53066.228999999999</v>
      </c>
      <c r="AR64" s="19">
        <v>54547.296000000002</v>
      </c>
      <c r="AS64" s="19">
        <v>56006.572999999997</v>
      </c>
      <c r="AT64" s="19">
        <v>57412.214999999997</v>
      </c>
      <c r="AU64" s="19">
        <v>58752.39</v>
      </c>
      <c r="AV64" s="19">
        <v>60035.536</v>
      </c>
      <c r="AW64" s="19">
        <v>61275.601000000002</v>
      </c>
      <c r="AX64" s="19">
        <v>62495.745000000003</v>
      </c>
      <c r="AY64" s="19">
        <v>63714.385999999999</v>
      </c>
      <c r="AZ64" s="19">
        <v>64933.455999999998</v>
      </c>
      <c r="BA64" s="19">
        <v>66151.116999999998</v>
      </c>
      <c r="BB64" s="19">
        <v>67378.055999999997</v>
      </c>
      <c r="BC64" s="19">
        <v>68626.664000000004</v>
      </c>
      <c r="BD64" s="19">
        <v>69905.987999999998</v>
      </c>
      <c r="BE64" s="19">
        <v>71226.94</v>
      </c>
      <c r="BF64" s="19">
        <v>72590.118000000002</v>
      </c>
      <c r="BG64" s="19">
        <v>73981.941999999995</v>
      </c>
      <c r="BH64" s="19">
        <v>75381.899000000005</v>
      </c>
      <c r="BI64" s="19">
        <v>76778.149000000005</v>
      </c>
      <c r="BJ64" s="19">
        <v>78159.047999999995</v>
      </c>
      <c r="BK64" s="19">
        <v>79537.252999999997</v>
      </c>
      <c r="BL64" s="19">
        <v>80953.880999999994</v>
      </c>
      <c r="BM64" s="19">
        <v>82465.021999999997</v>
      </c>
      <c r="BN64" s="19">
        <v>84107.606</v>
      </c>
      <c r="BO64" s="19">
        <v>85897.561000000002</v>
      </c>
      <c r="BP64" s="19">
        <v>87813.256999999998</v>
      </c>
      <c r="BQ64" s="19">
        <v>89807.433000000005</v>
      </c>
      <c r="BR64" s="19">
        <v>91812.566000000006</v>
      </c>
      <c r="BS64" s="19">
        <v>93778.172000000006</v>
      </c>
    </row>
    <row r="65" spans="1:71" ht="11.4" x14ac:dyDescent="0.2">
      <c r="A65" s="16">
        <v>48</v>
      </c>
      <c r="B65" s="17" t="s">
        <v>65</v>
      </c>
      <c r="C65" s="7" t="s">
        <v>111</v>
      </c>
      <c r="D65" s="6"/>
      <c r="E65" s="6">
        <v>434</v>
      </c>
      <c r="F65" s="19">
        <v>1124.5150000000001</v>
      </c>
      <c r="G65" s="19">
        <v>1142.972</v>
      </c>
      <c r="H65" s="19">
        <v>1163.8910000000001</v>
      </c>
      <c r="I65" s="19">
        <v>1187.7339999999999</v>
      </c>
      <c r="J65" s="19">
        <v>1214.827</v>
      </c>
      <c r="K65" s="19">
        <v>1245.3579999999999</v>
      </c>
      <c r="L65" s="19">
        <v>1279.4059999999999</v>
      </c>
      <c r="M65" s="19">
        <v>1316.9110000000001</v>
      </c>
      <c r="N65" s="19">
        <v>1357.732</v>
      </c>
      <c r="O65" s="19">
        <v>1401.62</v>
      </c>
      <c r="P65" s="19">
        <v>1448.4169999999999</v>
      </c>
      <c r="Q65" s="19">
        <v>1498.0709999999999</v>
      </c>
      <c r="R65" s="19">
        <v>1550.8130000000001</v>
      </c>
      <c r="S65" s="19">
        <v>1607.171</v>
      </c>
      <c r="T65" s="19">
        <v>1667.825</v>
      </c>
      <c r="U65" s="19">
        <v>1733.306</v>
      </c>
      <c r="V65" s="19">
        <v>1803.683</v>
      </c>
      <c r="W65" s="19">
        <v>1878.877</v>
      </c>
      <c r="X65" s="19">
        <v>1958.914</v>
      </c>
      <c r="Y65" s="19">
        <v>2043.818</v>
      </c>
      <c r="Z65" s="19">
        <v>2133.5259999999998</v>
      </c>
      <c r="AA65" s="19">
        <v>2228.1460000000002</v>
      </c>
      <c r="AB65" s="19">
        <v>2327.4899999999998</v>
      </c>
      <c r="AC65" s="19">
        <v>2430.7550000000001</v>
      </c>
      <c r="AD65" s="19">
        <v>2536.8879999999999</v>
      </c>
      <c r="AE65" s="19">
        <v>2645.1390000000001</v>
      </c>
      <c r="AF65" s="19">
        <v>2754.6959999999999</v>
      </c>
      <c r="AG65" s="19">
        <v>2865.6370000000002</v>
      </c>
      <c r="AH65" s="19">
        <v>2979.0929999999998</v>
      </c>
      <c r="AI65" s="19">
        <v>3096.7289999999998</v>
      </c>
      <c r="AJ65" s="19">
        <v>3219.4659999999999</v>
      </c>
      <c r="AK65" s="19">
        <v>3347.7809999999999</v>
      </c>
      <c r="AL65" s="19">
        <v>3480.4540000000002</v>
      </c>
      <c r="AM65" s="19">
        <v>3614.6889999999999</v>
      </c>
      <c r="AN65" s="19">
        <v>3746.7150000000001</v>
      </c>
      <c r="AO65" s="19">
        <v>3873.7809999999999</v>
      </c>
      <c r="AP65" s="19">
        <v>3994.5909999999999</v>
      </c>
      <c r="AQ65" s="19">
        <v>4109.7030000000004</v>
      </c>
      <c r="AR65" s="19">
        <v>4220.4179999999997</v>
      </c>
      <c r="AS65" s="19">
        <v>4328.9139999999998</v>
      </c>
      <c r="AT65" s="19">
        <v>4436.6610000000001</v>
      </c>
      <c r="AU65" s="19">
        <v>4544.2929999999997</v>
      </c>
      <c r="AV65" s="19">
        <v>4651.0039999999999</v>
      </c>
      <c r="AW65" s="19">
        <v>4755.2889999999998</v>
      </c>
      <c r="AX65" s="19">
        <v>4855.0029999999997</v>
      </c>
      <c r="AY65" s="19">
        <v>4948.7979999999998</v>
      </c>
      <c r="AZ65" s="19">
        <v>5035.884</v>
      </c>
      <c r="BA65" s="19">
        <v>5117.2690000000002</v>
      </c>
      <c r="BB65" s="19">
        <v>5195.5020000000004</v>
      </c>
      <c r="BC65" s="19">
        <v>5274.1629999999996</v>
      </c>
      <c r="BD65" s="19">
        <v>5355.7510000000002</v>
      </c>
      <c r="BE65" s="19">
        <v>5440.5659999999998</v>
      </c>
      <c r="BF65" s="19">
        <v>5527.5150000000003</v>
      </c>
      <c r="BG65" s="19">
        <v>5615.9520000000002</v>
      </c>
      <c r="BH65" s="19">
        <v>5704.759</v>
      </c>
      <c r="BI65" s="19">
        <v>5792.6880000000001</v>
      </c>
      <c r="BJ65" s="19">
        <v>5881.4350000000004</v>
      </c>
      <c r="BK65" s="19">
        <v>5970.3620000000001</v>
      </c>
      <c r="BL65" s="19">
        <v>6053.0780000000004</v>
      </c>
      <c r="BM65" s="19">
        <v>6121.0529999999999</v>
      </c>
      <c r="BN65" s="19">
        <v>6169.14</v>
      </c>
      <c r="BO65" s="19">
        <v>6193.5010000000002</v>
      </c>
      <c r="BP65" s="19">
        <v>6198.2579999999998</v>
      </c>
      <c r="BQ65" s="19">
        <v>6195.97</v>
      </c>
      <c r="BR65" s="19">
        <v>6204.1080000000002</v>
      </c>
      <c r="BS65" s="19">
        <v>6234.9549999999999</v>
      </c>
    </row>
    <row r="66" spans="1:71" ht="11.4" x14ac:dyDescent="0.2">
      <c r="A66" s="16">
        <v>49</v>
      </c>
      <c r="B66" s="17" t="s">
        <v>65</v>
      </c>
      <c r="C66" s="7" t="s">
        <v>112</v>
      </c>
      <c r="D66" s="6"/>
      <c r="E66" s="6">
        <v>504</v>
      </c>
      <c r="F66" s="19">
        <v>8985.9889999999996</v>
      </c>
      <c r="G66" s="19">
        <v>9242.7970000000005</v>
      </c>
      <c r="H66" s="19">
        <v>9528.2559999999994</v>
      </c>
      <c r="I66" s="19">
        <v>9836.5339999999997</v>
      </c>
      <c r="J66" s="19">
        <v>10162.683999999999</v>
      </c>
      <c r="K66" s="19">
        <v>10502.665999999999</v>
      </c>
      <c r="L66" s="19">
        <v>10853.333000000001</v>
      </c>
      <c r="M66" s="19">
        <v>11212.449000000001</v>
      </c>
      <c r="N66" s="19">
        <v>11578.558999999999</v>
      </c>
      <c r="O66" s="19">
        <v>11950.825999999999</v>
      </c>
      <c r="P66" s="19">
        <v>12328.531999999999</v>
      </c>
      <c r="Q66" s="19">
        <v>12710.547</v>
      </c>
      <c r="R66" s="19">
        <v>13094.817999999999</v>
      </c>
      <c r="S66" s="19">
        <v>13478.232</v>
      </c>
      <c r="T66" s="19">
        <v>13857.142</v>
      </c>
      <c r="U66" s="19">
        <v>14229.044</v>
      </c>
      <c r="V66" s="19">
        <v>14593.284</v>
      </c>
      <c r="W66" s="19">
        <v>14950.803</v>
      </c>
      <c r="X66" s="19">
        <v>15302.947</v>
      </c>
      <c r="Y66" s="19">
        <v>15651.924000000001</v>
      </c>
      <c r="Z66" s="19">
        <v>16000.008</v>
      </c>
      <c r="AA66" s="19">
        <v>16347.198</v>
      </c>
      <c r="AB66" s="19">
        <v>16695.003000000001</v>
      </c>
      <c r="AC66" s="19">
        <v>17049.165000000001</v>
      </c>
      <c r="AD66" s="19">
        <v>17416.964</v>
      </c>
      <c r="AE66" s="19">
        <v>17803.698</v>
      </c>
      <c r="AF66" s="19">
        <v>18210.754000000001</v>
      </c>
      <c r="AG66" s="19">
        <v>18636.976999999999</v>
      </c>
      <c r="AH66" s="19">
        <v>19081.718000000001</v>
      </c>
      <c r="AI66" s="19">
        <v>19543.347000000002</v>
      </c>
      <c r="AJ66" s="19">
        <v>20019.847000000002</v>
      </c>
      <c r="AK66" s="19">
        <v>20511.600999999999</v>
      </c>
      <c r="AL66" s="19">
        <v>21016.817999999999</v>
      </c>
      <c r="AM66" s="19">
        <v>21528.502</v>
      </c>
      <c r="AN66" s="19">
        <v>22037.61</v>
      </c>
      <c r="AO66" s="19">
        <v>22537.376</v>
      </c>
      <c r="AP66" s="19">
        <v>23023.935000000001</v>
      </c>
      <c r="AQ66" s="19">
        <v>23497.766</v>
      </c>
      <c r="AR66" s="19">
        <v>23961.82</v>
      </c>
      <c r="AS66" s="19">
        <v>24421.190999999999</v>
      </c>
      <c r="AT66" s="19">
        <v>24879.135999999999</v>
      </c>
      <c r="AU66" s="19">
        <v>25336.862000000001</v>
      </c>
      <c r="AV66" s="19">
        <v>25791.493999999999</v>
      </c>
      <c r="AW66" s="19">
        <v>26237.417000000001</v>
      </c>
      <c r="AX66" s="19">
        <v>26667.047999999999</v>
      </c>
      <c r="AY66" s="19">
        <v>27075.232</v>
      </c>
      <c r="AZ66" s="19">
        <v>27460.602999999999</v>
      </c>
      <c r="BA66" s="19">
        <v>27825.901000000002</v>
      </c>
      <c r="BB66" s="19">
        <v>28175.262999999999</v>
      </c>
      <c r="BC66" s="19">
        <v>28514.797999999999</v>
      </c>
      <c r="BD66" s="19">
        <v>28849.620999999999</v>
      </c>
      <c r="BE66" s="19">
        <v>29181.831999999999</v>
      </c>
      <c r="BF66" s="19">
        <v>29512.367999999999</v>
      </c>
      <c r="BG66" s="19">
        <v>29843.937000000002</v>
      </c>
      <c r="BH66" s="19">
        <v>30179.285</v>
      </c>
      <c r="BI66" s="19">
        <v>30521.07</v>
      </c>
      <c r="BJ66" s="19">
        <v>30869.346000000001</v>
      </c>
      <c r="BK66" s="19">
        <v>31225.881000000001</v>
      </c>
      <c r="BL66" s="19">
        <v>31596.855</v>
      </c>
      <c r="BM66" s="19">
        <v>31989.897000000001</v>
      </c>
      <c r="BN66" s="19">
        <v>32409.638999999999</v>
      </c>
      <c r="BO66" s="19">
        <v>32858.822999999997</v>
      </c>
      <c r="BP66" s="19">
        <v>33333.788999999997</v>
      </c>
      <c r="BQ66" s="19">
        <v>33824.769</v>
      </c>
      <c r="BR66" s="19">
        <v>34318.082000000002</v>
      </c>
      <c r="BS66" s="19">
        <v>34803.322</v>
      </c>
    </row>
    <row r="67" spans="1:71" ht="11.4" x14ac:dyDescent="0.2">
      <c r="A67" s="16">
        <v>50</v>
      </c>
      <c r="B67" s="17" t="s">
        <v>65</v>
      </c>
      <c r="C67" s="7" t="s">
        <v>113</v>
      </c>
      <c r="D67" s="6"/>
      <c r="E67" s="6">
        <v>729</v>
      </c>
      <c r="F67" s="19">
        <v>5733.7889999999998</v>
      </c>
      <c r="G67" s="19">
        <v>5884.6639999999998</v>
      </c>
      <c r="H67" s="19">
        <v>6041.3249999999998</v>
      </c>
      <c r="I67" s="19">
        <v>6204.0990000000002</v>
      </c>
      <c r="J67" s="19">
        <v>6373.308</v>
      </c>
      <c r="K67" s="19">
        <v>6549.2979999999998</v>
      </c>
      <c r="L67" s="19">
        <v>6732.4369999999999</v>
      </c>
      <c r="M67" s="19">
        <v>6923.1149999999998</v>
      </c>
      <c r="N67" s="19">
        <v>7121.741</v>
      </c>
      <c r="O67" s="19">
        <v>7328.7179999999998</v>
      </c>
      <c r="P67" s="19">
        <v>7544.491</v>
      </c>
      <c r="Q67" s="19">
        <v>7769.482</v>
      </c>
      <c r="R67" s="19">
        <v>8004.1210000000001</v>
      </c>
      <c r="S67" s="19">
        <v>8248.8119999999999</v>
      </c>
      <c r="T67" s="19">
        <v>8503.9940000000006</v>
      </c>
      <c r="U67" s="19">
        <v>8770.0969999999998</v>
      </c>
      <c r="V67" s="19">
        <v>9047.7980000000007</v>
      </c>
      <c r="W67" s="19">
        <v>9337.6569999999992</v>
      </c>
      <c r="X67" s="19">
        <v>9639.84</v>
      </c>
      <c r="Y67" s="19">
        <v>9954.41</v>
      </c>
      <c r="Z67" s="19">
        <v>10281.700000000001</v>
      </c>
      <c r="AA67" s="19">
        <v>10621.472</v>
      </c>
      <c r="AB67" s="19">
        <v>10974.621999999999</v>
      </c>
      <c r="AC67" s="19">
        <v>11343.925999999999</v>
      </c>
      <c r="AD67" s="19">
        <v>11732.958000000001</v>
      </c>
      <c r="AE67" s="19">
        <v>12144.135</v>
      </c>
      <c r="AF67" s="19">
        <v>12578.406999999999</v>
      </c>
      <c r="AG67" s="19">
        <v>13034.625</v>
      </c>
      <c r="AH67" s="19">
        <v>13510.421</v>
      </c>
      <c r="AI67" s="19">
        <v>14002.303</v>
      </c>
      <c r="AJ67" s="19">
        <v>14507.468000000001</v>
      </c>
      <c r="AK67" s="19">
        <v>15027.27</v>
      </c>
      <c r="AL67" s="19">
        <v>15562.194</v>
      </c>
      <c r="AM67" s="19">
        <v>16107.73</v>
      </c>
      <c r="AN67" s="19">
        <v>16658.054</v>
      </c>
      <c r="AO67" s="19">
        <v>17210.187000000002</v>
      </c>
      <c r="AP67" s="19">
        <v>17757.169000000002</v>
      </c>
      <c r="AQ67" s="19">
        <v>18302.587</v>
      </c>
      <c r="AR67" s="19">
        <v>18866.319</v>
      </c>
      <c r="AS67" s="19">
        <v>19475.609</v>
      </c>
      <c r="AT67" s="19">
        <v>20147.59</v>
      </c>
      <c r="AU67" s="19">
        <v>20893.625</v>
      </c>
      <c r="AV67" s="19">
        <v>21701.475999999999</v>
      </c>
      <c r="AW67" s="19">
        <v>22535.937000000002</v>
      </c>
      <c r="AX67" s="19">
        <v>23347.884999999998</v>
      </c>
      <c r="AY67" s="19">
        <v>24102.986000000001</v>
      </c>
      <c r="AZ67" s="19">
        <v>24786.19</v>
      </c>
      <c r="BA67" s="19">
        <v>25410.451000000001</v>
      </c>
      <c r="BB67" s="19">
        <v>26003.542000000001</v>
      </c>
      <c r="BC67" s="19">
        <v>26607.042000000001</v>
      </c>
      <c r="BD67" s="19">
        <v>27250.535</v>
      </c>
      <c r="BE67" s="19">
        <v>27945.005000000001</v>
      </c>
      <c r="BF67" s="19">
        <v>28679.564999999999</v>
      </c>
      <c r="BG67" s="19">
        <v>29435.944</v>
      </c>
      <c r="BH67" s="19">
        <v>30186.341</v>
      </c>
      <c r="BI67" s="19">
        <v>30911.914000000001</v>
      </c>
      <c r="BJ67" s="19">
        <v>31607.063999999998</v>
      </c>
      <c r="BK67" s="19">
        <v>32282.526000000002</v>
      </c>
      <c r="BL67" s="19">
        <v>32955.495999999999</v>
      </c>
      <c r="BM67" s="19">
        <v>33650.618999999999</v>
      </c>
      <c r="BN67" s="19">
        <v>34385.963000000003</v>
      </c>
      <c r="BO67" s="19">
        <v>35167.313999999998</v>
      </c>
      <c r="BP67" s="19">
        <v>35990.192000000003</v>
      </c>
      <c r="BQ67" s="19">
        <v>36849.917999999998</v>
      </c>
      <c r="BR67" s="19">
        <v>37737.913</v>
      </c>
      <c r="BS67" s="19">
        <v>38647.803</v>
      </c>
    </row>
    <row r="68" spans="1:71" ht="11.4" x14ac:dyDescent="0.2">
      <c r="A68" s="16">
        <v>51</v>
      </c>
      <c r="B68" s="17" t="s">
        <v>65</v>
      </c>
      <c r="C68" s="7" t="s">
        <v>114</v>
      </c>
      <c r="D68" s="6"/>
      <c r="E68" s="6">
        <v>788</v>
      </c>
      <c r="F68" s="19">
        <v>3605.306</v>
      </c>
      <c r="G68" s="19">
        <v>3696.45</v>
      </c>
      <c r="H68" s="19">
        <v>3773.355</v>
      </c>
      <c r="I68" s="19">
        <v>3838.5070000000001</v>
      </c>
      <c r="J68" s="19">
        <v>3894.3870000000002</v>
      </c>
      <c r="K68" s="19">
        <v>3943.5279999999998</v>
      </c>
      <c r="L68" s="19">
        <v>3988.4780000000001</v>
      </c>
      <c r="M68" s="19">
        <v>4031.7849999999999</v>
      </c>
      <c r="N68" s="19">
        <v>4075.9630000000002</v>
      </c>
      <c r="O68" s="19">
        <v>4123.4390000000003</v>
      </c>
      <c r="P68" s="19">
        <v>4176.2659999999996</v>
      </c>
      <c r="Q68" s="19">
        <v>4235.9369999999999</v>
      </c>
      <c r="R68" s="19">
        <v>4303.1310000000003</v>
      </c>
      <c r="S68" s="19">
        <v>4377.6369999999997</v>
      </c>
      <c r="T68" s="19">
        <v>4458.6109999999999</v>
      </c>
      <c r="U68" s="19">
        <v>4545.3389999999999</v>
      </c>
      <c r="V68" s="19">
        <v>4638.2749999999996</v>
      </c>
      <c r="W68" s="19">
        <v>4737.6270000000004</v>
      </c>
      <c r="X68" s="19">
        <v>4842.1670000000004</v>
      </c>
      <c r="Y68" s="19">
        <v>4950.1530000000002</v>
      </c>
      <c r="Z68" s="19">
        <v>5060.3969999999999</v>
      </c>
      <c r="AA68" s="19">
        <v>5172.6909999999998</v>
      </c>
      <c r="AB68" s="19">
        <v>5287.5429999999997</v>
      </c>
      <c r="AC68" s="19">
        <v>5405.3549999999996</v>
      </c>
      <c r="AD68" s="19">
        <v>5526.7640000000001</v>
      </c>
      <c r="AE68" s="19">
        <v>5652.4759999999997</v>
      </c>
      <c r="AF68" s="19">
        <v>5781.7960000000003</v>
      </c>
      <c r="AG68" s="19">
        <v>5915.0060000000003</v>
      </c>
      <c r="AH68" s="19">
        <v>6054.9110000000001</v>
      </c>
      <c r="AI68" s="19">
        <v>6205.2120000000004</v>
      </c>
      <c r="AJ68" s="19">
        <v>6368.1670000000004</v>
      </c>
      <c r="AK68" s="19">
        <v>6545.0240000000003</v>
      </c>
      <c r="AL68" s="19">
        <v>6733.9610000000002</v>
      </c>
      <c r="AM68" s="19">
        <v>6930.3869999999997</v>
      </c>
      <c r="AN68" s="19">
        <v>7127.9409999999998</v>
      </c>
      <c r="AO68" s="19">
        <v>7321.8760000000002</v>
      </c>
      <c r="AP68" s="19">
        <v>7509.7560000000003</v>
      </c>
      <c r="AQ68" s="19">
        <v>7692.2539999999999</v>
      </c>
      <c r="AR68" s="19">
        <v>7871.4589999999998</v>
      </c>
      <c r="AS68" s="19">
        <v>8050.9319999999998</v>
      </c>
      <c r="AT68" s="19">
        <v>8232.7970000000005</v>
      </c>
      <c r="AU68" s="19">
        <v>8417.6839999999993</v>
      </c>
      <c r="AV68" s="19">
        <v>8603.2250000000004</v>
      </c>
      <c r="AW68" s="19">
        <v>8784.8880000000008</v>
      </c>
      <c r="AX68" s="19">
        <v>8956.5959999999995</v>
      </c>
      <c r="AY68" s="19">
        <v>9113.9750000000004</v>
      </c>
      <c r="AZ68" s="19">
        <v>9256.0370000000003</v>
      </c>
      <c r="BA68" s="19">
        <v>9384.152</v>
      </c>
      <c r="BB68" s="19">
        <v>9499.3950000000004</v>
      </c>
      <c r="BC68" s="19">
        <v>9603.7420000000002</v>
      </c>
      <c r="BD68" s="19">
        <v>9699.1970000000001</v>
      </c>
      <c r="BE68" s="19">
        <v>9785.7009999999991</v>
      </c>
      <c r="BF68" s="19">
        <v>9864.3259999999991</v>
      </c>
      <c r="BG68" s="19">
        <v>9939.6779999999999</v>
      </c>
      <c r="BH68" s="19">
        <v>10017.601000000001</v>
      </c>
      <c r="BI68" s="19">
        <v>10102.482</v>
      </c>
      <c r="BJ68" s="19">
        <v>10196.136</v>
      </c>
      <c r="BK68" s="19">
        <v>10298.087</v>
      </c>
      <c r="BL68" s="19">
        <v>10407.335999999999</v>
      </c>
      <c r="BM68" s="19">
        <v>10521.834000000001</v>
      </c>
      <c r="BN68" s="19">
        <v>10639.931</v>
      </c>
      <c r="BO68" s="19">
        <v>10761.467000000001</v>
      </c>
      <c r="BP68" s="19">
        <v>10886.668</v>
      </c>
      <c r="BQ68" s="19">
        <v>11014.558000000001</v>
      </c>
      <c r="BR68" s="19">
        <v>11143.907999999999</v>
      </c>
      <c r="BS68" s="19">
        <v>11273.661</v>
      </c>
    </row>
    <row r="69" spans="1:71" ht="11.4" x14ac:dyDescent="0.2">
      <c r="A69" s="16">
        <v>52</v>
      </c>
      <c r="B69" s="17" t="s">
        <v>65</v>
      </c>
      <c r="C69" s="7" t="s">
        <v>115</v>
      </c>
      <c r="D69" s="6"/>
      <c r="E69" s="6">
        <v>732</v>
      </c>
      <c r="F69" s="19">
        <v>13.766</v>
      </c>
      <c r="G69" s="19">
        <v>16.062000000000001</v>
      </c>
      <c r="H69" s="19">
        <v>17.57</v>
      </c>
      <c r="I69" s="19">
        <v>18.725999999999999</v>
      </c>
      <c r="J69" s="19">
        <v>19.837</v>
      </c>
      <c r="K69" s="19">
        <v>21.146999999999998</v>
      </c>
      <c r="L69" s="19">
        <v>22.794</v>
      </c>
      <c r="M69" s="19">
        <v>24.834</v>
      </c>
      <c r="N69" s="19">
        <v>27.231999999999999</v>
      </c>
      <c r="O69" s="19">
        <v>29.911999999999999</v>
      </c>
      <c r="P69" s="19">
        <v>32.761000000000003</v>
      </c>
      <c r="Q69" s="19">
        <v>35.723999999999997</v>
      </c>
      <c r="R69" s="19">
        <v>38.848999999999997</v>
      </c>
      <c r="S69" s="19">
        <v>42.308</v>
      </c>
      <c r="T69" s="19">
        <v>46.314</v>
      </c>
      <c r="U69" s="19">
        <v>50.97</v>
      </c>
      <c r="V69" s="19">
        <v>56.625999999999998</v>
      </c>
      <c r="W69" s="19">
        <v>63.125</v>
      </c>
      <c r="X69" s="19">
        <v>69.475999999999999</v>
      </c>
      <c r="Y69" s="19">
        <v>74.337000000000003</v>
      </c>
      <c r="Z69" s="19">
        <v>76.873999999999995</v>
      </c>
      <c r="AA69" s="19">
        <v>76.372</v>
      </c>
      <c r="AB69" s="19">
        <v>73.484999999999999</v>
      </c>
      <c r="AC69" s="19">
        <v>70.403999999999996</v>
      </c>
      <c r="AD69" s="19">
        <v>70.212000000000003</v>
      </c>
      <c r="AE69" s="19">
        <v>74.953999999999994</v>
      </c>
      <c r="AF69" s="19">
        <v>85.619</v>
      </c>
      <c r="AG69" s="19">
        <v>101.18600000000001</v>
      </c>
      <c r="AH69" s="19">
        <v>119.33</v>
      </c>
      <c r="AI69" s="19">
        <v>136.69900000000001</v>
      </c>
      <c r="AJ69" s="19">
        <v>150.87700000000001</v>
      </c>
      <c r="AK69" s="19">
        <v>161.06200000000001</v>
      </c>
      <c r="AL69" s="19">
        <v>168.05799999999999</v>
      </c>
      <c r="AM69" s="19">
        <v>172.90199999999999</v>
      </c>
      <c r="AN69" s="19">
        <v>177.273</v>
      </c>
      <c r="AO69" s="19">
        <v>182.42099999999999</v>
      </c>
      <c r="AP69" s="19">
        <v>188.608</v>
      </c>
      <c r="AQ69" s="19">
        <v>195.43799999999999</v>
      </c>
      <c r="AR69" s="19">
        <v>202.726</v>
      </c>
      <c r="AS69" s="19">
        <v>210.08</v>
      </c>
      <c r="AT69" s="19">
        <v>217.25800000000001</v>
      </c>
      <c r="AU69" s="19">
        <v>224.38300000000001</v>
      </c>
      <c r="AV69" s="19">
        <v>231.727</v>
      </c>
      <c r="AW69" s="19">
        <v>239.32900000000001</v>
      </c>
      <c r="AX69" s="19">
        <v>247.25700000000001</v>
      </c>
      <c r="AY69" s="19">
        <v>255.63399999999999</v>
      </c>
      <c r="AZ69" s="19">
        <v>264.108</v>
      </c>
      <c r="BA69" s="19">
        <v>272.83999999999997</v>
      </c>
      <c r="BB69" s="19">
        <v>283.08300000000003</v>
      </c>
      <c r="BC69" s="19">
        <v>296.512</v>
      </c>
      <c r="BD69" s="19">
        <v>314.11799999999999</v>
      </c>
      <c r="BE69" s="19">
        <v>336.65100000000001</v>
      </c>
      <c r="BF69" s="19">
        <v>363.22699999999998</v>
      </c>
      <c r="BG69" s="19">
        <v>391.16699999999997</v>
      </c>
      <c r="BH69" s="19">
        <v>416.79700000000003</v>
      </c>
      <c r="BI69" s="19">
        <v>437.51499999999999</v>
      </c>
      <c r="BJ69" s="19">
        <v>452.35</v>
      </c>
      <c r="BK69" s="19">
        <v>462.20699999999999</v>
      </c>
      <c r="BL69" s="19">
        <v>468.63299999999998</v>
      </c>
      <c r="BM69" s="19">
        <v>474.04399999999998</v>
      </c>
      <c r="BN69" s="19">
        <v>480.274</v>
      </c>
      <c r="BO69" s="19">
        <v>487.649</v>
      </c>
      <c r="BP69" s="19">
        <v>495.77199999999999</v>
      </c>
      <c r="BQ69" s="19">
        <v>504.85500000000002</v>
      </c>
      <c r="BR69" s="19">
        <v>514.99099999999999</v>
      </c>
      <c r="BS69" s="19">
        <v>526.21600000000001</v>
      </c>
    </row>
    <row r="70" spans="1:71" ht="12" x14ac:dyDescent="0.25">
      <c r="A70" s="16">
        <v>53</v>
      </c>
      <c r="B70" s="17" t="s">
        <v>65</v>
      </c>
      <c r="C70" s="21" t="s">
        <v>116</v>
      </c>
      <c r="D70" s="6"/>
      <c r="E70" s="6">
        <v>913</v>
      </c>
      <c r="F70" s="19">
        <v>15533.181</v>
      </c>
      <c r="G70" s="19">
        <v>15897.01</v>
      </c>
      <c r="H70" s="19">
        <v>16273.349</v>
      </c>
      <c r="I70" s="19">
        <v>16662.276000000002</v>
      </c>
      <c r="J70" s="19">
        <v>17064.043000000001</v>
      </c>
      <c r="K70" s="19">
        <v>17479.115000000002</v>
      </c>
      <c r="L70" s="19">
        <v>17908.23</v>
      </c>
      <c r="M70" s="19">
        <v>18352.225999999999</v>
      </c>
      <c r="N70" s="19">
        <v>18812.2</v>
      </c>
      <c r="O70" s="19">
        <v>19289.329000000002</v>
      </c>
      <c r="P70" s="19">
        <v>19784.716</v>
      </c>
      <c r="Q70" s="19">
        <v>20299.114000000001</v>
      </c>
      <c r="R70" s="19">
        <v>20832.907999999999</v>
      </c>
      <c r="S70" s="19">
        <v>21385.832999999999</v>
      </c>
      <c r="T70" s="19">
        <v>21957.347000000002</v>
      </c>
      <c r="U70" s="19">
        <v>22547.244999999999</v>
      </c>
      <c r="V70" s="19">
        <v>23154.781999999999</v>
      </c>
      <c r="W70" s="19">
        <v>23780.488000000001</v>
      </c>
      <c r="X70" s="19">
        <v>24426.95</v>
      </c>
      <c r="Y70" s="19">
        <v>25097.517</v>
      </c>
      <c r="Z70" s="19">
        <v>25794.210999999999</v>
      </c>
      <c r="AA70" s="19">
        <v>26518.667000000001</v>
      </c>
      <c r="AB70" s="19">
        <v>27268.983</v>
      </c>
      <c r="AC70" s="19">
        <v>28039.381000000001</v>
      </c>
      <c r="AD70" s="19">
        <v>28821.850999999999</v>
      </c>
      <c r="AE70" s="19">
        <v>29610.742999999999</v>
      </c>
      <c r="AF70" s="19">
        <v>30402.644</v>
      </c>
      <c r="AG70" s="19">
        <v>31199.332999999999</v>
      </c>
      <c r="AH70" s="19">
        <v>32006.903999999999</v>
      </c>
      <c r="AI70" s="19">
        <v>32834.447999999997</v>
      </c>
      <c r="AJ70" s="19">
        <v>33687.790999999997</v>
      </c>
      <c r="AK70" s="19">
        <v>34570.580999999998</v>
      </c>
      <c r="AL70" s="19">
        <v>35479.097000000002</v>
      </c>
      <c r="AM70" s="19">
        <v>36403.087</v>
      </c>
      <c r="AN70" s="19">
        <v>37328.196000000004</v>
      </c>
      <c r="AO70" s="19">
        <v>38244.841</v>
      </c>
      <c r="AP70" s="19">
        <v>39144.925000000003</v>
      </c>
      <c r="AQ70" s="19">
        <v>40032.720000000001</v>
      </c>
      <c r="AR70" s="19">
        <v>40925.813999999998</v>
      </c>
      <c r="AS70" s="19">
        <v>41849.144</v>
      </c>
      <c r="AT70" s="19">
        <v>42818.44</v>
      </c>
      <c r="AU70" s="19">
        <v>43840.466</v>
      </c>
      <c r="AV70" s="19">
        <v>44902.934000000001</v>
      </c>
      <c r="AW70" s="19">
        <v>45979.224000000002</v>
      </c>
      <c r="AX70" s="19">
        <v>47032.271999999997</v>
      </c>
      <c r="AY70" s="19">
        <v>48034.769</v>
      </c>
      <c r="AZ70" s="19">
        <v>48978.106</v>
      </c>
      <c r="BA70" s="19">
        <v>49868.101000000002</v>
      </c>
      <c r="BB70" s="19">
        <v>50709.61</v>
      </c>
      <c r="BC70" s="19">
        <v>51512.834999999999</v>
      </c>
      <c r="BD70" s="19">
        <v>52286.078999999998</v>
      </c>
      <c r="BE70" s="19">
        <v>53032.419000000002</v>
      </c>
      <c r="BF70" s="19">
        <v>53751.514999999999</v>
      </c>
      <c r="BG70" s="19">
        <v>54445.09</v>
      </c>
      <c r="BH70" s="19">
        <v>55114.733999999997</v>
      </c>
      <c r="BI70" s="19">
        <v>55764.05</v>
      </c>
      <c r="BJ70" s="19">
        <v>56390.73</v>
      </c>
      <c r="BK70" s="19">
        <v>57002.231</v>
      </c>
      <c r="BL70" s="19">
        <v>57623.682000000001</v>
      </c>
      <c r="BM70" s="19">
        <v>58287.624000000003</v>
      </c>
      <c r="BN70" s="19">
        <v>59016.093000000001</v>
      </c>
      <c r="BO70" s="19">
        <v>59819.9</v>
      </c>
      <c r="BP70" s="19">
        <v>60689.548000000003</v>
      </c>
      <c r="BQ70" s="19">
        <v>61601.24</v>
      </c>
      <c r="BR70" s="19">
        <v>62520.017999999996</v>
      </c>
      <c r="BS70" s="19">
        <v>63419.639000000003</v>
      </c>
    </row>
    <row r="71" spans="1:71" ht="11.4" x14ac:dyDescent="0.2">
      <c r="A71" s="16">
        <v>54</v>
      </c>
      <c r="B71" s="17" t="s">
        <v>65</v>
      </c>
      <c r="C71" s="7" t="s">
        <v>117</v>
      </c>
      <c r="D71" s="6"/>
      <c r="E71" s="6">
        <v>72</v>
      </c>
      <c r="F71" s="19">
        <v>412.53100000000001</v>
      </c>
      <c r="G71" s="19">
        <v>425.26499999999999</v>
      </c>
      <c r="H71" s="19">
        <v>437.16899999999998</v>
      </c>
      <c r="I71" s="19">
        <v>448.44200000000001</v>
      </c>
      <c r="J71" s="19">
        <v>459.238</v>
      </c>
      <c r="K71" s="19">
        <v>469.74</v>
      </c>
      <c r="L71" s="19">
        <v>480.14800000000002</v>
      </c>
      <c r="M71" s="19">
        <v>490.62599999999998</v>
      </c>
      <c r="N71" s="19">
        <v>501.39800000000002</v>
      </c>
      <c r="O71" s="19">
        <v>512.64700000000005</v>
      </c>
      <c r="P71" s="19">
        <v>524.55200000000002</v>
      </c>
      <c r="Q71" s="19">
        <v>537.24900000000002</v>
      </c>
      <c r="R71" s="19">
        <v>550.84</v>
      </c>
      <c r="S71" s="19">
        <v>565.35299999999995</v>
      </c>
      <c r="T71" s="19">
        <v>580.79899999999998</v>
      </c>
      <c r="U71" s="19">
        <v>597.19000000000005</v>
      </c>
      <c r="V71" s="19">
        <v>614.61300000000006</v>
      </c>
      <c r="W71" s="19">
        <v>633.154</v>
      </c>
      <c r="X71" s="19">
        <v>652.84299999999996</v>
      </c>
      <c r="Y71" s="19">
        <v>673.64</v>
      </c>
      <c r="Z71" s="19">
        <v>695.59699999999998</v>
      </c>
      <c r="AA71" s="19">
        <v>718.63900000000001</v>
      </c>
      <c r="AB71" s="19">
        <v>742.83500000000004</v>
      </c>
      <c r="AC71" s="19">
        <v>768.51199999999994</v>
      </c>
      <c r="AD71" s="19">
        <v>796.09500000000003</v>
      </c>
      <c r="AE71" s="19">
        <v>825.84</v>
      </c>
      <c r="AF71" s="19">
        <v>857.85500000000002</v>
      </c>
      <c r="AG71" s="19">
        <v>891.92600000000004</v>
      </c>
      <c r="AH71" s="19">
        <v>927.58500000000004</v>
      </c>
      <c r="AI71" s="19">
        <v>964.16600000000005</v>
      </c>
      <c r="AJ71" s="19">
        <v>1001.158</v>
      </c>
      <c r="AK71" s="19">
        <v>1038.3969999999999</v>
      </c>
      <c r="AL71" s="19">
        <v>1075.8889999999999</v>
      </c>
      <c r="AM71" s="19">
        <v>1113.539</v>
      </c>
      <c r="AN71" s="19">
        <v>1151.2919999999999</v>
      </c>
      <c r="AO71" s="19">
        <v>1189.114</v>
      </c>
      <c r="AP71" s="19">
        <v>1226.81</v>
      </c>
      <c r="AQ71" s="19">
        <v>1264.3140000000001</v>
      </c>
      <c r="AR71" s="19">
        <v>1301.818</v>
      </c>
      <c r="AS71" s="19">
        <v>1339.624</v>
      </c>
      <c r="AT71" s="19">
        <v>1377.912</v>
      </c>
      <c r="AU71" s="19">
        <v>1416.731</v>
      </c>
      <c r="AV71" s="19">
        <v>1455.8330000000001</v>
      </c>
      <c r="AW71" s="19">
        <v>1494.693</v>
      </c>
      <c r="AX71" s="19">
        <v>1532.6220000000001</v>
      </c>
      <c r="AY71" s="19">
        <v>1569.0940000000001</v>
      </c>
      <c r="AZ71" s="19">
        <v>1604.06</v>
      </c>
      <c r="BA71" s="19">
        <v>1637.635</v>
      </c>
      <c r="BB71" s="19">
        <v>1669.625</v>
      </c>
      <c r="BC71" s="19">
        <v>1699.8620000000001</v>
      </c>
      <c r="BD71" s="19">
        <v>1728.34</v>
      </c>
      <c r="BE71" s="19">
        <v>1754.9349999999999</v>
      </c>
      <c r="BF71" s="19">
        <v>1779.953</v>
      </c>
      <c r="BG71" s="19">
        <v>1804.3389999999999</v>
      </c>
      <c r="BH71" s="19">
        <v>1829.33</v>
      </c>
      <c r="BI71" s="19">
        <v>1855.8520000000001</v>
      </c>
      <c r="BJ71" s="19">
        <v>1884.2380000000001</v>
      </c>
      <c r="BK71" s="19">
        <v>1914.414</v>
      </c>
      <c r="BL71" s="19">
        <v>1946.3510000000001</v>
      </c>
      <c r="BM71" s="19">
        <v>1979.8820000000001</v>
      </c>
      <c r="BN71" s="19">
        <v>2014.866</v>
      </c>
      <c r="BO71" s="19">
        <v>2051.3389999999999</v>
      </c>
      <c r="BP71" s="19">
        <v>2089.3150000000001</v>
      </c>
      <c r="BQ71" s="19">
        <v>2128.5070000000001</v>
      </c>
      <c r="BR71" s="19">
        <v>2168.5729999999999</v>
      </c>
      <c r="BS71" s="19">
        <v>2209.1970000000001</v>
      </c>
    </row>
    <row r="72" spans="1:71" ht="11.4" x14ac:dyDescent="0.2">
      <c r="A72" s="16">
        <v>55</v>
      </c>
      <c r="B72" s="17" t="s">
        <v>65</v>
      </c>
      <c r="C72" s="7" t="s">
        <v>118</v>
      </c>
      <c r="D72" s="6"/>
      <c r="E72" s="6">
        <v>426</v>
      </c>
      <c r="F72" s="19">
        <v>733.94500000000005</v>
      </c>
      <c r="G72" s="19">
        <v>744.31899999999996</v>
      </c>
      <c r="H72" s="19">
        <v>754.85299999999995</v>
      </c>
      <c r="I72" s="19">
        <v>765.58100000000002</v>
      </c>
      <c r="J72" s="19">
        <v>776.548</v>
      </c>
      <c r="K72" s="19">
        <v>787.80600000000004</v>
      </c>
      <c r="L72" s="19">
        <v>799.44</v>
      </c>
      <c r="M72" s="19">
        <v>811.54300000000001</v>
      </c>
      <c r="N72" s="19">
        <v>824.2</v>
      </c>
      <c r="O72" s="19">
        <v>837.51900000000001</v>
      </c>
      <c r="P72" s="19">
        <v>851.59100000000001</v>
      </c>
      <c r="Q72" s="19">
        <v>866.46199999999999</v>
      </c>
      <c r="R72" s="19">
        <v>882.17</v>
      </c>
      <c r="S72" s="19">
        <v>898.64700000000005</v>
      </c>
      <c r="T72" s="19">
        <v>915.822</v>
      </c>
      <c r="U72" s="19">
        <v>933.65499999999997</v>
      </c>
      <c r="V72" s="19">
        <v>952.20600000000002</v>
      </c>
      <c r="W72" s="19">
        <v>971.51199999999994</v>
      </c>
      <c r="X72" s="19">
        <v>991.49099999999999</v>
      </c>
      <c r="Y72" s="19">
        <v>1012.015</v>
      </c>
      <c r="Z72" s="19">
        <v>1033.05</v>
      </c>
      <c r="AA72" s="19">
        <v>1054.453</v>
      </c>
      <c r="AB72" s="19">
        <v>1076.3399999999999</v>
      </c>
      <c r="AC72" s="19">
        <v>1099.2349999999999</v>
      </c>
      <c r="AD72" s="19">
        <v>1123.855</v>
      </c>
      <c r="AE72" s="19">
        <v>1150.635</v>
      </c>
      <c r="AF72" s="19">
        <v>1179.723</v>
      </c>
      <c r="AG72" s="19">
        <v>1210.799</v>
      </c>
      <c r="AH72" s="19">
        <v>1243.3520000000001</v>
      </c>
      <c r="AI72" s="19">
        <v>1276.663</v>
      </c>
      <c r="AJ72" s="19">
        <v>1310.1179999999999</v>
      </c>
      <c r="AK72" s="19">
        <v>1343.69</v>
      </c>
      <c r="AL72" s="19">
        <v>1377.346</v>
      </c>
      <c r="AM72" s="19">
        <v>1410.4390000000001</v>
      </c>
      <c r="AN72" s="19">
        <v>1442.212</v>
      </c>
      <c r="AO72" s="19">
        <v>1472.192</v>
      </c>
      <c r="AP72" s="19">
        <v>1499.8610000000001</v>
      </c>
      <c r="AQ72" s="19">
        <v>1525.46</v>
      </c>
      <c r="AR72" s="19">
        <v>1550.2619999999999</v>
      </c>
      <c r="AS72" s="19">
        <v>1576.0219999999999</v>
      </c>
      <c r="AT72" s="19">
        <v>1603.9380000000001</v>
      </c>
      <c r="AU72" s="19">
        <v>1634.5170000000001</v>
      </c>
      <c r="AV72" s="19">
        <v>1667.1210000000001</v>
      </c>
      <c r="AW72" s="19">
        <v>1700.3620000000001</v>
      </c>
      <c r="AX72" s="19">
        <v>1732.2570000000001</v>
      </c>
      <c r="AY72" s="19">
        <v>1761.3589999999999</v>
      </c>
      <c r="AZ72" s="19">
        <v>1787.2729999999999</v>
      </c>
      <c r="BA72" s="19">
        <v>1810.453</v>
      </c>
      <c r="BB72" s="19">
        <v>1831.298</v>
      </c>
      <c r="BC72" s="19">
        <v>1850.527</v>
      </c>
      <c r="BD72" s="19">
        <v>1868.6990000000001</v>
      </c>
      <c r="BE72" s="19">
        <v>1885.9549999999999</v>
      </c>
      <c r="BF72" s="19">
        <v>1902.3119999999999</v>
      </c>
      <c r="BG72" s="19">
        <v>1918.097</v>
      </c>
      <c r="BH72" s="19">
        <v>1933.7280000000001</v>
      </c>
      <c r="BI72" s="19">
        <v>1949.5429999999999</v>
      </c>
      <c r="BJ72" s="19">
        <v>1965.662</v>
      </c>
      <c r="BK72" s="19">
        <v>1982.287</v>
      </c>
      <c r="BL72" s="19">
        <v>1999.93</v>
      </c>
      <c r="BM72" s="19">
        <v>2019.2090000000001</v>
      </c>
      <c r="BN72" s="19">
        <v>2040.5509999999999</v>
      </c>
      <c r="BO72" s="19">
        <v>2064.1660000000002</v>
      </c>
      <c r="BP72" s="19">
        <v>2089.9279999999999</v>
      </c>
      <c r="BQ72" s="19">
        <v>2117.3609999999999</v>
      </c>
      <c r="BR72" s="19">
        <v>2145.7849999999999</v>
      </c>
      <c r="BS72" s="19">
        <v>2174.645</v>
      </c>
    </row>
    <row r="73" spans="1:71" ht="11.4" x14ac:dyDescent="0.2">
      <c r="A73" s="16">
        <v>56</v>
      </c>
      <c r="B73" s="17" t="s">
        <v>65</v>
      </c>
      <c r="C73" s="7" t="s">
        <v>119</v>
      </c>
      <c r="D73" s="6"/>
      <c r="E73" s="6">
        <v>516</v>
      </c>
      <c r="F73" s="19">
        <v>485.274</v>
      </c>
      <c r="G73" s="19">
        <v>494.63099999999997</v>
      </c>
      <c r="H73" s="19">
        <v>504.57799999999997</v>
      </c>
      <c r="I73" s="19">
        <v>515.05799999999999</v>
      </c>
      <c r="J73" s="19">
        <v>526.04200000000003</v>
      </c>
      <c r="K73" s="19">
        <v>537.51400000000001</v>
      </c>
      <c r="L73" s="19">
        <v>549.47900000000004</v>
      </c>
      <c r="M73" s="19">
        <v>561.93200000000002</v>
      </c>
      <c r="N73" s="19">
        <v>574.904</v>
      </c>
      <c r="O73" s="19">
        <v>588.42600000000004</v>
      </c>
      <c r="P73" s="19">
        <v>602.54399999999998</v>
      </c>
      <c r="Q73" s="19">
        <v>617.27700000000004</v>
      </c>
      <c r="R73" s="19">
        <v>632.654</v>
      </c>
      <c r="S73" s="19">
        <v>648.66099999999994</v>
      </c>
      <c r="T73" s="19">
        <v>665.28200000000004</v>
      </c>
      <c r="U73" s="19">
        <v>682.55100000000004</v>
      </c>
      <c r="V73" s="19">
        <v>700.34100000000001</v>
      </c>
      <c r="W73" s="19">
        <v>718.68499999999995</v>
      </c>
      <c r="X73" s="19">
        <v>737.88599999999997</v>
      </c>
      <c r="Y73" s="19">
        <v>758.37699999999995</v>
      </c>
      <c r="Z73" s="19">
        <v>780.38400000000001</v>
      </c>
      <c r="AA73" s="19">
        <v>804.15700000000004</v>
      </c>
      <c r="AB73" s="19">
        <v>829.44100000000003</v>
      </c>
      <c r="AC73" s="19">
        <v>855.38</v>
      </c>
      <c r="AD73" s="19">
        <v>880.78499999999997</v>
      </c>
      <c r="AE73" s="19">
        <v>904.83900000000006</v>
      </c>
      <c r="AF73" s="19">
        <v>927.50300000000004</v>
      </c>
      <c r="AG73" s="19">
        <v>949.19299999999998</v>
      </c>
      <c r="AH73" s="19">
        <v>970.25800000000004</v>
      </c>
      <c r="AI73" s="19">
        <v>991.226</v>
      </c>
      <c r="AJ73" s="19">
        <v>1012.672</v>
      </c>
      <c r="AK73" s="19">
        <v>1034.2639999999999</v>
      </c>
      <c r="AL73" s="19">
        <v>1056.366</v>
      </c>
      <c r="AM73" s="19">
        <v>1081.0809999999999</v>
      </c>
      <c r="AN73" s="19">
        <v>1111.1320000000001</v>
      </c>
      <c r="AO73" s="19">
        <v>1148.3019999999999</v>
      </c>
      <c r="AP73" s="19">
        <v>1193.5920000000001</v>
      </c>
      <c r="AQ73" s="19">
        <v>1245.99</v>
      </c>
      <c r="AR73" s="19">
        <v>1302.741</v>
      </c>
      <c r="AS73" s="19">
        <v>1359.933</v>
      </c>
      <c r="AT73" s="19">
        <v>1414.692</v>
      </c>
      <c r="AU73" s="19">
        <v>1465.74</v>
      </c>
      <c r="AV73" s="19">
        <v>1513.721</v>
      </c>
      <c r="AW73" s="19">
        <v>1559.9829999999999</v>
      </c>
      <c r="AX73" s="19">
        <v>1606.7180000000001</v>
      </c>
      <c r="AY73" s="19">
        <v>1655.3589999999999</v>
      </c>
      <c r="AZ73" s="19">
        <v>1706.489</v>
      </c>
      <c r="BA73" s="19">
        <v>1758.9939999999999</v>
      </c>
      <c r="BB73" s="19">
        <v>1810.566</v>
      </c>
      <c r="BC73" s="19">
        <v>1858.0419999999999</v>
      </c>
      <c r="BD73" s="19">
        <v>1899.2570000000001</v>
      </c>
      <c r="BE73" s="19">
        <v>1933.596</v>
      </c>
      <c r="BF73" s="19">
        <v>1962.1469999999999</v>
      </c>
      <c r="BG73" s="19">
        <v>1986.5350000000001</v>
      </c>
      <c r="BH73" s="19">
        <v>2009.2280000000001</v>
      </c>
      <c r="BI73" s="19">
        <v>2032.1959999999999</v>
      </c>
      <c r="BJ73" s="19">
        <v>2055.7339999999999</v>
      </c>
      <c r="BK73" s="19">
        <v>2079.915</v>
      </c>
      <c r="BL73" s="19">
        <v>2106.375</v>
      </c>
      <c r="BM73" s="19">
        <v>2137.04</v>
      </c>
      <c r="BN73" s="19">
        <v>2173.17</v>
      </c>
      <c r="BO73" s="19">
        <v>2215.6210000000001</v>
      </c>
      <c r="BP73" s="19">
        <v>2263.9340000000002</v>
      </c>
      <c r="BQ73" s="19">
        <v>2316.52</v>
      </c>
      <c r="BR73" s="19">
        <v>2370.9920000000002</v>
      </c>
      <c r="BS73" s="19">
        <v>2425.5610000000001</v>
      </c>
    </row>
    <row r="74" spans="1:71" ht="11.4" x14ac:dyDescent="0.2">
      <c r="A74" s="16">
        <v>57</v>
      </c>
      <c r="B74" s="17" t="s">
        <v>65</v>
      </c>
      <c r="C74" s="7" t="s">
        <v>120</v>
      </c>
      <c r="D74" s="6"/>
      <c r="E74" s="6">
        <v>710</v>
      </c>
      <c r="F74" s="19">
        <v>13628.428</v>
      </c>
      <c r="G74" s="19">
        <v>13953.843000000001</v>
      </c>
      <c r="H74" s="19">
        <v>14291.415000000001</v>
      </c>
      <c r="I74" s="19">
        <v>14641.017</v>
      </c>
      <c r="J74" s="19">
        <v>15002.728999999999</v>
      </c>
      <c r="K74" s="19">
        <v>15376.829</v>
      </c>
      <c r="L74" s="19">
        <v>15763.822</v>
      </c>
      <c r="M74" s="19">
        <v>16164.413</v>
      </c>
      <c r="N74" s="19">
        <v>16579.476999999999</v>
      </c>
      <c r="O74" s="19">
        <v>17009.989000000001</v>
      </c>
      <c r="P74" s="19">
        <v>17456.855</v>
      </c>
      <c r="Q74" s="19">
        <v>17920.672999999999</v>
      </c>
      <c r="R74" s="19">
        <v>18401.608</v>
      </c>
      <c r="S74" s="19">
        <v>18899.275000000001</v>
      </c>
      <c r="T74" s="19">
        <v>19412.974999999999</v>
      </c>
      <c r="U74" s="19">
        <v>19942.303</v>
      </c>
      <c r="V74" s="19">
        <v>20486.438999999998</v>
      </c>
      <c r="W74" s="19">
        <v>21045.785</v>
      </c>
      <c r="X74" s="19">
        <v>21622.59</v>
      </c>
      <c r="Y74" s="19">
        <v>22219.897000000001</v>
      </c>
      <c r="Z74" s="19">
        <v>22839.451000000001</v>
      </c>
      <c r="AA74" s="19">
        <v>23482.812999999998</v>
      </c>
      <c r="AB74" s="19">
        <v>24148.136999999999</v>
      </c>
      <c r="AC74" s="19">
        <v>24829.692999999999</v>
      </c>
      <c r="AD74" s="19">
        <v>25519.603999999999</v>
      </c>
      <c r="AE74" s="19">
        <v>26212.404999999999</v>
      </c>
      <c r="AF74" s="19">
        <v>26904.348999999998</v>
      </c>
      <c r="AG74" s="19">
        <v>27597.296999999999</v>
      </c>
      <c r="AH74" s="19">
        <v>28298.15</v>
      </c>
      <c r="AI74" s="19">
        <v>29017.048999999999</v>
      </c>
      <c r="AJ74" s="19">
        <v>29760.471000000001</v>
      </c>
      <c r="AK74" s="19">
        <v>30532.954000000002</v>
      </c>
      <c r="AL74" s="19">
        <v>31330.258999999998</v>
      </c>
      <c r="AM74" s="19">
        <v>32139.707999999999</v>
      </c>
      <c r="AN74" s="19">
        <v>32943.584000000003</v>
      </c>
      <c r="AO74" s="19">
        <v>33730.148000000001</v>
      </c>
      <c r="AP74" s="19">
        <v>34490.419000000002</v>
      </c>
      <c r="AQ74" s="19">
        <v>35230.249000000003</v>
      </c>
      <c r="AR74" s="19">
        <v>35970.536999999997</v>
      </c>
      <c r="AS74" s="19">
        <v>36740.883000000002</v>
      </c>
      <c r="AT74" s="19">
        <v>37560.525000000001</v>
      </c>
      <c r="AU74" s="19">
        <v>38437.855000000003</v>
      </c>
      <c r="AV74" s="19">
        <v>39360.224999999999</v>
      </c>
      <c r="AW74" s="19">
        <v>40300.161</v>
      </c>
      <c r="AX74" s="19">
        <v>41218.900999999998</v>
      </c>
      <c r="AY74" s="19">
        <v>42088.165000000001</v>
      </c>
      <c r="AZ74" s="19">
        <v>42898.52</v>
      </c>
      <c r="BA74" s="19">
        <v>43657.023999999998</v>
      </c>
      <c r="BB74" s="19">
        <v>44372.112000000001</v>
      </c>
      <c r="BC74" s="19">
        <v>45058.775000000001</v>
      </c>
      <c r="BD74" s="19">
        <v>45728.315000000002</v>
      </c>
      <c r="BE74" s="19">
        <v>46385.006000000001</v>
      </c>
      <c r="BF74" s="19">
        <v>47026.173000000003</v>
      </c>
      <c r="BG74" s="19">
        <v>47648.726999999999</v>
      </c>
      <c r="BH74" s="19">
        <v>48247.394999999997</v>
      </c>
      <c r="BI74" s="19">
        <v>48820.586000000003</v>
      </c>
      <c r="BJ74" s="19">
        <v>49364.582000000002</v>
      </c>
      <c r="BK74" s="19">
        <v>49887.180999999997</v>
      </c>
      <c r="BL74" s="19">
        <v>50412.129000000001</v>
      </c>
      <c r="BM74" s="19">
        <v>50970.817999999999</v>
      </c>
      <c r="BN74" s="19">
        <v>51584.663</v>
      </c>
      <c r="BO74" s="19">
        <v>52263.516000000003</v>
      </c>
      <c r="BP74" s="19">
        <v>52998.213000000003</v>
      </c>
      <c r="BQ74" s="19">
        <v>53767.396000000001</v>
      </c>
      <c r="BR74" s="19">
        <v>54539.571000000004</v>
      </c>
      <c r="BS74" s="19">
        <v>55291.224999999999</v>
      </c>
    </row>
    <row r="75" spans="1:71" ht="11.4" x14ac:dyDescent="0.2">
      <c r="A75" s="16">
        <v>58</v>
      </c>
      <c r="B75" s="17" t="s">
        <v>65</v>
      </c>
      <c r="C75" s="7" t="s">
        <v>121</v>
      </c>
      <c r="D75" s="6"/>
      <c r="E75" s="6">
        <v>748</v>
      </c>
      <c r="F75" s="19">
        <v>273.00299999999999</v>
      </c>
      <c r="G75" s="19">
        <v>278.952</v>
      </c>
      <c r="H75" s="19">
        <v>285.334</v>
      </c>
      <c r="I75" s="19">
        <v>292.178</v>
      </c>
      <c r="J75" s="19">
        <v>299.48599999999999</v>
      </c>
      <c r="K75" s="19">
        <v>307.226</v>
      </c>
      <c r="L75" s="19">
        <v>315.34100000000001</v>
      </c>
      <c r="M75" s="19">
        <v>323.71199999999999</v>
      </c>
      <c r="N75" s="19">
        <v>332.221</v>
      </c>
      <c r="O75" s="19">
        <v>340.74799999999999</v>
      </c>
      <c r="P75" s="19">
        <v>349.17399999999998</v>
      </c>
      <c r="Q75" s="19">
        <v>357.45299999999997</v>
      </c>
      <c r="R75" s="19">
        <v>365.63600000000002</v>
      </c>
      <c r="S75" s="19">
        <v>373.89699999999999</v>
      </c>
      <c r="T75" s="19">
        <v>382.46899999999999</v>
      </c>
      <c r="U75" s="19">
        <v>391.54599999999999</v>
      </c>
      <c r="V75" s="19">
        <v>401.18299999999999</v>
      </c>
      <c r="W75" s="19">
        <v>411.35199999999998</v>
      </c>
      <c r="X75" s="19">
        <v>422.14</v>
      </c>
      <c r="Y75" s="19">
        <v>433.58800000000002</v>
      </c>
      <c r="Z75" s="19">
        <v>445.72899999999998</v>
      </c>
      <c r="AA75" s="19">
        <v>458.60500000000002</v>
      </c>
      <c r="AB75" s="19">
        <v>472.23</v>
      </c>
      <c r="AC75" s="19">
        <v>486.56099999999998</v>
      </c>
      <c r="AD75" s="19">
        <v>501.512</v>
      </c>
      <c r="AE75" s="19">
        <v>517.024</v>
      </c>
      <c r="AF75" s="19">
        <v>533.21400000000006</v>
      </c>
      <c r="AG75" s="19">
        <v>550.11800000000005</v>
      </c>
      <c r="AH75" s="19">
        <v>567.55899999999997</v>
      </c>
      <c r="AI75" s="19">
        <v>585.34400000000005</v>
      </c>
      <c r="AJ75" s="19">
        <v>603.37199999999996</v>
      </c>
      <c r="AK75" s="19">
        <v>621.27599999999995</v>
      </c>
      <c r="AL75" s="19">
        <v>639.23699999999997</v>
      </c>
      <c r="AM75" s="19">
        <v>658.32</v>
      </c>
      <c r="AN75" s="19">
        <v>679.976</v>
      </c>
      <c r="AO75" s="19">
        <v>705.08500000000004</v>
      </c>
      <c r="AP75" s="19">
        <v>734.24300000000005</v>
      </c>
      <c r="AQ75" s="19">
        <v>766.70699999999999</v>
      </c>
      <c r="AR75" s="19">
        <v>800.45600000000002</v>
      </c>
      <c r="AS75" s="19">
        <v>832.68200000000002</v>
      </c>
      <c r="AT75" s="19">
        <v>861.37300000000005</v>
      </c>
      <c r="AU75" s="19">
        <v>885.62300000000005</v>
      </c>
      <c r="AV75" s="19">
        <v>906.03399999999999</v>
      </c>
      <c r="AW75" s="19">
        <v>924.02499999999998</v>
      </c>
      <c r="AX75" s="19">
        <v>941.774</v>
      </c>
      <c r="AY75" s="19">
        <v>960.79200000000003</v>
      </c>
      <c r="AZ75" s="19">
        <v>981.76400000000001</v>
      </c>
      <c r="BA75" s="19">
        <v>1003.995</v>
      </c>
      <c r="BB75" s="19">
        <v>1026.009</v>
      </c>
      <c r="BC75" s="19">
        <v>1045.6289999999999</v>
      </c>
      <c r="BD75" s="19">
        <v>1061.4680000000001</v>
      </c>
      <c r="BE75" s="19">
        <v>1072.9269999999999</v>
      </c>
      <c r="BF75" s="19">
        <v>1080.93</v>
      </c>
      <c r="BG75" s="19">
        <v>1087.3920000000001</v>
      </c>
      <c r="BH75" s="19">
        <v>1095.0530000000001</v>
      </c>
      <c r="BI75" s="19">
        <v>1105.873</v>
      </c>
      <c r="BJ75" s="19">
        <v>1120.5139999999999</v>
      </c>
      <c r="BK75" s="19">
        <v>1138.434</v>
      </c>
      <c r="BL75" s="19">
        <v>1158.8969999999999</v>
      </c>
      <c r="BM75" s="19">
        <v>1180.675</v>
      </c>
      <c r="BN75" s="19">
        <v>1202.8430000000001</v>
      </c>
      <c r="BO75" s="19">
        <v>1225.258</v>
      </c>
      <c r="BP75" s="19">
        <v>1248.1579999999999</v>
      </c>
      <c r="BQ75" s="19">
        <v>1271.4559999999999</v>
      </c>
      <c r="BR75" s="19">
        <v>1295.097</v>
      </c>
      <c r="BS75" s="19">
        <v>1319.011</v>
      </c>
    </row>
    <row r="76" spans="1:71" ht="12" x14ac:dyDescent="0.25">
      <c r="A76" s="16">
        <v>59</v>
      </c>
      <c r="B76" s="17" t="s">
        <v>65</v>
      </c>
      <c r="C76" s="21" t="s">
        <v>122</v>
      </c>
      <c r="D76" s="6"/>
      <c r="E76" s="6">
        <v>914</v>
      </c>
      <c r="F76" s="19">
        <v>70875.879000000001</v>
      </c>
      <c r="G76" s="19">
        <v>71969.201000000001</v>
      </c>
      <c r="H76" s="19">
        <v>73150.676000000007</v>
      </c>
      <c r="I76" s="19">
        <v>74410.998000000007</v>
      </c>
      <c r="J76" s="19">
        <v>75743.014999999999</v>
      </c>
      <c r="K76" s="19">
        <v>77141.555999999997</v>
      </c>
      <c r="L76" s="19">
        <v>78603.683999999994</v>
      </c>
      <c r="M76" s="19">
        <v>80128.474000000002</v>
      </c>
      <c r="N76" s="19">
        <v>81716.870999999999</v>
      </c>
      <c r="O76" s="19">
        <v>83371.195999999996</v>
      </c>
      <c r="P76" s="19">
        <v>85094.150999999998</v>
      </c>
      <c r="Q76" s="19">
        <v>86887.353000000003</v>
      </c>
      <c r="R76" s="19">
        <v>88750.395000000004</v>
      </c>
      <c r="S76" s="19">
        <v>90680.316000000006</v>
      </c>
      <c r="T76" s="19">
        <v>92672.884000000005</v>
      </c>
      <c r="U76" s="19">
        <v>94726.623000000007</v>
      </c>
      <c r="V76" s="19">
        <v>96842.217000000004</v>
      </c>
      <c r="W76" s="19">
        <v>99025.716</v>
      </c>
      <c r="X76" s="19">
        <v>101287.89</v>
      </c>
      <c r="Y76" s="19">
        <v>103642.704</v>
      </c>
      <c r="Z76" s="19">
        <v>106101.929</v>
      </c>
      <c r="AA76" s="19">
        <v>108669.41800000001</v>
      </c>
      <c r="AB76" s="19">
        <v>111347.901</v>
      </c>
      <c r="AC76" s="19">
        <v>114145.97100000001</v>
      </c>
      <c r="AD76" s="19">
        <v>117073.186</v>
      </c>
      <c r="AE76" s="19">
        <v>120136.269</v>
      </c>
      <c r="AF76" s="19">
        <v>123338.564</v>
      </c>
      <c r="AG76" s="19">
        <v>126679.11199999999</v>
      </c>
      <c r="AH76" s="19">
        <v>130154.49800000001</v>
      </c>
      <c r="AI76" s="19">
        <v>133758.63200000001</v>
      </c>
      <c r="AJ76" s="19">
        <v>137485.899</v>
      </c>
      <c r="AK76" s="19">
        <v>141338.541</v>
      </c>
      <c r="AL76" s="19">
        <v>145315.19399999999</v>
      </c>
      <c r="AM76" s="19">
        <v>149402.23000000001</v>
      </c>
      <c r="AN76" s="19">
        <v>153582.022</v>
      </c>
      <c r="AO76" s="19">
        <v>157843.11300000001</v>
      </c>
      <c r="AP76" s="19">
        <v>162178.37100000001</v>
      </c>
      <c r="AQ76" s="19">
        <v>166594.11199999999</v>
      </c>
      <c r="AR76" s="19">
        <v>171108.81099999999</v>
      </c>
      <c r="AS76" s="19">
        <v>175748.889</v>
      </c>
      <c r="AT76" s="19">
        <v>180533.356</v>
      </c>
      <c r="AU76" s="19">
        <v>185471.95</v>
      </c>
      <c r="AV76" s="19">
        <v>190559.48199999999</v>
      </c>
      <c r="AW76" s="19">
        <v>195782.01300000001</v>
      </c>
      <c r="AX76" s="19">
        <v>201118.391</v>
      </c>
      <c r="AY76" s="19">
        <v>206554.91099999999</v>
      </c>
      <c r="AZ76" s="19">
        <v>212092.98499999999</v>
      </c>
      <c r="BA76" s="19">
        <v>217744.75399999999</v>
      </c>
      <c r="BB76" s="19">
        <v>223521.236</v>
      </c>
      <c r="BC76" s="19">
        <v>229437.52299999999</v>
      </c>
      <c r="BD76" s="19">
        <v>235508.29699999999</v>
      </c>
      <c r="BE76" s="19">
        <v>241736.85399999999</v>
      </c>
      <c r="BF76" s="19">
        <v>248131.929</v>
      </c>
      <c r="BG76" s="19">
        <v>254721.111</v>
      </c>
      <c r="BH76" s="19">
        <v>261538.07399999999</v>
      </c>
      <c r="BI76" s="19">
        <v>268607.64899999998</v>
      </c>
      <c r="BJ76" s="19">
        <v>275942.00699999998</v>
      </c>
      <c r="BK76" s="19">
        <v>283538.29300000001</v>
      </c>
      <c r="BL76" s="19">
        <v>291387.50199999998</v>
      </c>
      <c r="BM76" s="19">
        <v>299472.82900000003</v>
      </c>
      <c r="BN76" s="19">
        <v>307781.16399999999</v>
      </c>
      <c r="BO76" s="19">
        <v>316312.14299999998</v>
      </c>
      <c r="BP76" s="19">
        <v>325068.34499999997</v>
      </c>
      <c r="BQ76" s="19">
        <v>334042.65899999999</v>
      </c>
      <c r="BR76" s="19">
        <v>343226.61</v>
      </c>
      <c r="BS76" s="19">
        <v>352613.86200000002</v>
      </c>
    </row>
    <row r="77" spans="1:71" ht="11.4" x14ac:dyDescent="0.2">
      <c r="A77" s="16">
        <v>60</v>
      </c>
      <c r="B77" s="17" t="s">
        <v>65</v>
      </c>
      <c r="C77" s="7" t="s">
        <v>123</v>
      </c>
      <c r="D77" s="6"/>
      <c r="E77" s="6">
        <v>204</v>
      </c>
      <c r="F77" s="19">
        <v>2255.2260000000001</v>
      </c>
      <c r="G77" s="19">
        <v>2258.4760000000001</v>
      </c>
      <c r="H77" s="19">
        <v>2264.8710000000001</v>
      </c>
      <c r="I77" s="19">
        <v>2274.4760000000001</v>
      </c>
      <c r="J77" s="19">
        <v>2287.3850000000002</v>
      </c>
      <c r="K77" s="19">
        <v>2303.587</v>
      </c>
      <c r="L77" s="19">
        <v>2323.056</v>
      </c>
      <c r="M77" s="19">
        <v>2345.7170000000001</v>
      </c>
      <c r="N77" s="19">
        <v>2371.453</v>
      </c>
      <c r="O77" s="19">
        <v>2400.127</v>
      </c>
      <c r="P77" s="19">
        <v>2431.6219999999998</v>
      </c>
      <c r="Q77" s="19">
        <v>2465.8670000000002</v>
      </c>
      <c r="R77" s="19">
        <v>2502.8960000000002</v>
      </c>
      <c r="S77" s="19">
        <v>2542.8589999999999</v>
      </c>
      <c r="T77" s="19">
        <v>2585.9650000000001</v>
      </c>
      <c r="U77" s="19">
        <v>2632.3560000000002</v>
      </c>
      <c r="V77" s="19">
        <v>2682.1590000000001</v>
      </c>
      <c r="W77" s="19">
        <v>2735.3069999999998</v>
      </c>
      <c r="X77" s="19">
        <v>2791.59</v>
      </c>
      <c r="Y77" s="19">
        <v>2850.6610000000001</v>
      </c>
      <c r="Z77" s="19">
        <v>2912.34</v>
      </c>
      <c r="AA77" s="19">
        <v>2976.5720000000001</v>
      </c>
      <c r="AB77" s="19">
        <v>3043.567</v>
      </c>
      <c r="AC77" s="19">
        <v>3113.6750000000002</v>
      </c>
      <c r="AD77" s="19">
        <v>3187.4119999999998</v>
      </c>
      <c r="AE77" s="19">
        <v>3265.165</v>
      </c>
      <c r="AF77" s="19">
        <v>3347.1729999999998</v>
      </c>
      <c r="AG77" s="19">
        <v>3433.4389999999999</v>
      </c>
      <c r="AH77" s="19">
        <v>3523.9380000000001</v>
      </c>
      <c r="AI77" s="19">
        <v>3618.5259999999998</v>
      </c>
      <c r="AJ77" s="19">
        <v>3717.165</v>
      </c>
      <c r="AK77" s="19">
        <v>3820.1280000000002</v>
      </c>
      <c r="AL77" s="19">
        <v>3927.7139999999999</v>
      </c>
      <c r="AM77" s="19">
        <v>4039.9490000000001</v>
      </c>
      <c r="AN77" s="19">
        <v>4156.8190000000004</v>
      </c>
      <c r="AO77" s="19">
        <v>4278.5010000000002</v>
      </c>
      <c r="AP77" s="19">
        <v>4404.5060000000003</v>
      </c>
      <c r="AQ77" s="19">
        <v>4535.2629999999999</v>
      </c>
      <c r="AR77" s="19">
        <v>4672.8519999999999</v>
      </c>
      <c r="AS77" s="19">
        <v>4820.0159999999996</v>
      </c>
      <c r="AT77" s="19">
        <v>4978.4960000000001</v>
      </c>
      <c r="AU77" s="19">
        <v>5149.4989999999998</v>
      </c>
      <c r="AV77" s="19">
        <v>5331.8029999999999</v>
      </c>
      <c r="AW77" s="19">
        <v>5521.7629999999999</v>
      </c>
      <c r="AX77" s="19">
        <v>5714.22</v>
      </c>
      <c r="AY77" s="19">
        <v>5905.558</v>
      </c>
      <c r="AZ77" s="19">
        <v>6094.259</v>
      </c>
      <c r="BA77" s="19">
        <v>6281.6390000000001</v>
      </c>
      <c r="BB77" s="19">
        <v>6470.2650000000003</v>
      </c>
      <c r="BC77" s="19">
        <v>6664.098</v>
      </c>
      <c r="BD77" s="19">
        <v>6865.951</v>
      </c>
      <c r="BE77" s="19">
        <v>7076.7330000000002</v>
      </c>
      <c r="BF77" s="19">
        <v>7295.3940000000002</v>
      </c>
      <c r="BG77" s="19">
        <v>7520.5550000000003</v>
      </c>
      <c r="BH77" s="19">
        <v>7750.0039999999999</v>
      </c>
      <c r="BI77" s="19">
        <v>7982.2250000000004</v>
      </c>
      <c r="BJ77" s="19">
        <v>8216.8960000000006</v>
      </c>
      <c r="BK77" s="19">
        <v>8454.7909999999993</v>
      </c>
      <c r="BL77" s="19">
        <v>8696.9159999999993</v>
      </c>
      <c r="BM77" s="19">
        <v>8944.7060000000001</v>
      </c>
      <c r="BN77" s="19">
        <v>9199.259</v>
      </c>
      <c r="BO77" s="19">
        <v>9460.8019999999997</v>
      </c>
      <c r="BP77" s="19">
        <v>9729.16</v>
      </c>
      <c r="BQ77" s="19">
        <v>10004.450999999999</v>
      </c>
      <c r="BR77" s="19">
        <v>10286.712</v>
      </c>
      <c r="BS77" s="19">
        <v>10575.951999999999</v>
      </c>
    </row>
    <row r="78" spans="1:71" ht="11.4" x14ac:dyDescent="0.2">
      <c r="A78" s="16">
        <v>61</v>
      </c>
      <c r="B78" s="17" t="s">
        <v>65</v>
      </c>
      <c r="C78" s="7" t="s">
        <v>124</v>
      </c>
      <c r="D78" s="6"/>
      <c r="E78" s="6">
        <v>854</v>
      </c>
      <c r="F78" s="19">
        <v>4284.4610000000002</v>
      </c>
      <c r="G78" s="19">
        <v>4324.4939999999997</v>
      </c>
      <c r="H78" s="19">
        <v>4367.134</v>
      </c>
      <c r="I78" s="19">
        <v>4413.2020000000002</v>
      </c>
      <c r="J78" s="19">
        <v>4463.1679999999997</v>
      </c>
      <c r="K78" s="19">
        <v>4517.1549999999997</v>
      </c>
      <c r="L78" s="19">
        <v>4574.942</v>
      </c>
      <c r="M78" s="19">
        <v>4635.9549999999999</v>
      </c>
      <c r="N78" s="19">
        <v>4699.34</v>
      </c>
      <c r="O78" s="19">
        <v>4764.0770000000002</v>
      </c>
      <c r="P78" s="19">
        <v>4829.2879999999996</v>
      </c>
      <c r="Q78" s="19">
        <v>4894.58</v>
      </c>
      <c r="R78" s="19">
        <v>4960.326</v>
      </c>
      <c r="S78" s="19">
        <v>5027.8209999999999</v>
      </c>
      <c r="T78" s="19">
        <v>5098.8900000000003</v>
      </c>
      <c r="U78" s="19">
        <v>5174.87</v>
      </c>
      <c r="V78" s="19">
        <v>5256.3630000000003</v>
      </c>
      <c r="W78" s="19">
        <v>5343.0190000000002</v>
      </c>
      <c r="X78" s="19">
        <v>5434.0410000000002</v>
      </c>
      <c r="Y78" s="19">
        <v>5528.174</v>
      </c>
      <c r="Z78" s="19">
        <v>5624.6</v>
      </c>
      <c r="AA78" s="19">
        <v>5723.3810000000003</v>
      </c>
      <c r="AB78" s="19">
        <v>5825.1729999999998</v>
      </c>
      <c r="AC78" s="19">
        <v>5930.4830000000002</v>
      </c>
      <c r="AD78" s="19">
        <v>6040.0410000000002</v>
      </c>
      <c r="AE78" s="19">
        <v>6154.5450000000001</v>
      </c>
      <c r="AF78" s="19">
        <v>6274.0370000000003</v>
      </c>
      <c r="AG78" s="19">
        <v>6398.9350000000004</v>
      </c>
      <c r="AH78" s="19">
        <v>6530.8190000000004</v>
      </c>
      <c r="AI78" s="19">
        <v>6671.6559999999999</v>
      </c>
      <c r="AJ78" s="19">
        <v>6822.8429999999998</v>
      </c>
      <c r="AK78" s="19">
        <v>6985.16</v>
      </c>
      <c r="AL78" s="19">
        <v>7158.2550000000001</v>
      </c>
      <c r="AM78" s="19">
        <v>7340.9049999999997</v>
      </c>
      <c r="AN78" s="19">
        <v>7531.2420000000002</v>
      </c>
      <c r="AO78" s="19">
        <v>7727.9070000000002</v>
      </c>
      <c r="AP78" s="19">
        <v>7930.6940000000004</v>
      </c>
      <c r="AQ78" s="19">
        <v>8140.0730000000003</v>
      </c>
      <c r="AR78" s="19">
        <v>8356.3050000000003</v>
      </c>
      <c r="AS78" s="19">
        <v>8579.8230000000003</v>
      </c>
      <c r="AT78" s="19">
        <v>8811.0339999999997</v>
      </c>
      <c r="AU78" s="19">
        <v>9050.0840000000007</v>
      </c>
      <c r="AV78" s="19">
        <v>9297.1129999999994</v>
      </c>
      <c r="AW78" s="19">
        <v>9552.4760000000006</v>
      </c>
      <c r="AX78" s="19">
        <v>9816.5879999999997</v>
      </c>
      <c r="AY78" s="19">
        <v>10089.878000000001</v>
      </c>
      <c r="AZ78" s="19">
        <v>10372.745000000001</v>
      </c>
      <c r="BA78" s="19">
        <v>10665.546</v>
      </c>
      <c r="BB78" s="19">
        <v>10968.724</v>
      </c>
      <c r="BC78" s="19">
        <v>11282.700999999999</v>
      </c>
      <c r="BD78" s="19">
        <v>11607.941999999999</v>
      </c>
      <c r="BE78" s="19">
        <v>11944.587</v>
      </c>
      <c r="BF78" s="19">
        <v>12293.1</v>
      </c>
      <c r="BG78" s="19">
        <v>12654.620999999999</v>
      </c>
      <c r="BH78" s="19">
        <v>13030.569</v>
      </c>
      <c r="BI78" s="19">
        <v>13421.93</v>
      </c>
      <c r="BJ78" s="19">
        <v>13829.177</v>
      </c>
      <c r="BK78" s="19">
        <v>14252.021000000001</v>
      </c>
      <c r="BL78" s="19">
        <v>14689.726000000001</v>
      </c>
      <c r="BM78" s="19">
        <v>15141.099</v>
      </c>
      <c r="BN78" s="19">
        <v>15605.217000000001</v>
      </c>
      <c r="BO78" s="19">
        <v>16081.904</v>
      </c>
      <c r="BP78" s="19">
        <v>16571.216</v>
      </c>
      <c r="BQ78" s="19">
        <v>17072.723000000002</v>
      </c>
      <c r="BR78" s="19">
        <v>17585.976999999999</v>
      </c>
      <c r="BS78" s="19">
        <v>18110.624</v>
      </c>
    </row>
    <row r="79" spans="1:71" ht="11.4" x14ac:dyDescent="0.2">
      <c r="A79" s="16">
        <v>62</v>
      </c>
      <c r="B79" s="17" t="s">
        <v>65</v>
      </c>
      <c r="C79" s="25" t="s">
        <v>125</v>
      </c>
      <c r="D79" s="6"/>
      <c r="E79" s="6">
        <v>132</v>
      </c>
      <c r="F79" s="19">
        <v>178.066</v>
      </c>
      <c r="G79" s="19">
        <v>186.13</v>
      </c>
      <c r="H79" s="19">
        <v>191.52699999999999</v>
      </c>
      <c r="I79" s="19">
        <v>194.83699999999999</v>
      </c>
      <c r="J79" s="19">
        <v>196.63499999999999</v>
      </c>
      <c r="K79" s="19">
        <v>197.42099999999999</v>
      </c>
      <c r="L79" s="19">
        <v>197.7</v>
      </c>
      <c r="M79" s="19">
        <v>197.928</v>
      </c>
      <c r="N79" s="19">
        <v>198.53899999999999</v>
      </c>
      <c r="O79" s="19">
        <v>199.90600000000001</v>
      </c>
      <c r="P79" s="19">
        <v>202.31</v>
      </c>
      <c r="Q79" s="19">
        <v>205.95599999999999</v>
      </c>
      <c r="R79" s="19">
        <v>210.86699999999999</v>
      </c>
      <c r="S79" s="19">
        <v>216.90799999999999</v>
      </c>
      <c r="T79" s="19">
        <v>223.846</v>
      </c>
      <c r="U79" s="19">
        <v>231.428</v>
      </c>
      <c r="V79" s="19">
        <v>239.77</v>
      </c>
      <c r="W79" s="19">
        <v>248.74700000000001</v>
      </c>
      <c r="X79" s="19">
        <v>257.50900000000001</v>
      </c>
      <c r="Y79" s="19">
        <v>264.90899999999999</v>
      </c>
      <c r="Z79" s="19">
        <v>270.19799999999998</v>
      </c>
      <c r="AA79" s="19">
        <v>272.99200000000002</v>
      </c>
      <c r="AB79" s="19">
        <v>273.65100000000001</v>
      </c>
      <c r="AC79" s="19">
        <v>273.005</v>
      </c>
      <c r="AD79" s="19">
        <v>272.29199999999997</v>
      </c>
      <c r="AE79" s="19">
        <v>272.423</v>
      </c>
      <c r="AF79" s="19">
        <v>273.65199999999999</v>
      </c>
      <c r="AG79" s="19">
        <v>275.767</v>
      </c>
      <c r="AH79" s="19">
        <v>278.73899999999998</v>
      </c>
      <c r="AI79" s="19">
        <v>282.41500000000002</v>
      </c>
      <c r="AJ79" s="19">
        <v>286.65699999999998</v>
      </c>
      <c r="AK79" s="19">
        <v>291.60199999999998</v>
      </c>
      <c r="AL79" s="19">
        <v>297.28500000000003</v>
      </c>
      <c r="AM79" s="19">
        <v>303.36799999999999</v>
      </c>
      <c r="AN79" s="19">
        <v>309.39699999999999</v>
      </c>
      <c r="AO79" s="19">
        <v>315.06900000000002</v>
      </c>
      <c r="AP79" s="19">
        <v>320.18299999999999</v>
      </c>
      <c r="AQ79" s="19">
        <v>324.89299999999997</v>
      </c>
      <c r="AR79" s="19">
        <v>329.67099999999999</v>
      </c>
      <c r="AS79" s="19">
        <v>335.18400000000003</v>
      </c>
      <c r="AT79" s="19">
        <v>341.88299999999998</v>
      </c>
      <c r="AU79" s="19">
        <v>349.93400000000003</v>
      </c>
      <c r="AV79" s="19">
        <v>359.09</v>
      </c>
      <c r="AW79" s="19">
        <v>369.01400000000001</v>
      </c>
      <c r="AX79" s="19">
        <v>379.15600000000001</v>
      </c>
      <c r="AY79" s="19">
        <v>389.12700000000001</v>
      </c>
      <c r="AZ79" s="19">
        <v>398.77300000000002</v>
      </c>
      <c r="BA79" s="19">
        <v>408.17500000000001</v>
      </c>
      <c r="BB79" s="19">
        <v>417.32299999999998</v>
      </c>
      <c r="BC79" s="19">
        <v>426.28500000000003</v>
      </c>
      <c r="BD79" s="19">
        <v>435.07900000000001</v>
      </c>
      <c r="BE79" s="19">
        <v>443.71600000000001</v>
      </c>
      <c r="BF79" s="19">
        <v>452.10599999999999</v>
      </c>
      <c r="BG79" s="19">
        <v>460.14699999999999</v>
      </c>
      <c r="BH79" s="19">
        <v>467.66399999999999</v>
      </c>
      <c r="BI79" s="19">
        <v>474.56700000000001</v>
      </c>
      <c r="BJ79" s="19">
        <v>480.79500000000002</v>
      </c>
      <c r="BK79" s="19">
        <v>486.43799999999999</v>
      </c>
      <c r="BL79" s="19">
        <v>491.72300000000001</v>
      </c>
      <c r="BM79" s="19">
        <v>496.96300000000002</v>
      </c>
      <c r="BN79" s="19">
        <v>502.38400000000001</v>
      </c>
      <c r="BO79" s="19">
        <v>508.06700000000001</v>
      </c>
      <c r="BP79" s="19">
        <v>513.97900000000004</v>
      </c>
      <c r="BQ79" s="19">
        <v>520.10599999999999</v>
      </c>
      <c r="BR79" s="19">
        <v>526.43700000000001</v>
      </c>
      <c r="BS79" s="19">
        <v>532.91300000000001</v>
      </c>
    </row>
    <row r="80" spans="1:71" ht="11.4" x14ac:dyDescent="0.2">
      <c r="A80" s="16">
        <v>63</v>
      </c>
      <c r="B80" s="17" t="s">
        <v>65</v>
      </c>
      <c r="C80" s="7" t="s">
        <v>126</v>
      </c>
      <c r="D80" s="6"/>
      <c r="E80" s="6">
        <v>384</v>
      </c>
      <c r="F80" s="19">
        <v>2630.1309999999999</v>
      </c>
      <c r="G80" s="19">
        <v>2695.1149999999998</v>
      </c>
      <c r="H80" s="19">
        <v>2770.3620000000001</v>
      </c>
      <c r="I80" s="19">
        <v>2852.498</v>
      </c>
      <c r="J80" s="19">
        <v>2939.2190000000001</v>
      </c>
      <c r="K80" s="19">
        <v>3029.3029999999999</v>
      </c>
      <c r="L80" s="19">
        <v>3122.6280000000002</v>
      </c>
      <c r="M80" s="19">
        <v>3220.1590000000001</v>
      </c>
      <c r="N80" s="19">
        <v>3323.761</v>
      </c>
      <c r="O80" s="19">
        <v>3435.93</v>
      </c>
      <c r="P80" s="19">
        <v>3558.9879999999998</v>
      </c>
      <c r="Q80" s="19">
        <v>3694.2049999999999</v>
      </c>
      <c r="R80" s="19">
        <v>3841.0709999999999</v>
      </c>
      <c r="S80" s="19">
        <v>3996.9409999999998</v>
      </c>
      <c r="T80" s="19">
        <v>4157.9650000000001</v>
      </c>
      <c r="U80" s="19">
        <v>4321.7910000000002</v>
      </c>
      <c r="V80" s="19">
        <v>4487.2039999999997</v>
      </c>
      <c r="W80" s="19">
        <v>4656.3530000000001</v>
      </c>
      <c r="X80" s="19">
        <v>4834.2790000000005</v>
      </c>
      <c r="Y80" s="19">
        <v>5027.9709999999995</v>
      </c>
      <c r="Z80" s="19">
        <v>5242.3950000000004</v>
      </c>
      <c r="AA80" s="19">
        <v>5479.3379999999997</v>
      </c>
      <c r="AB80" s="19">
        <v>5737.2809999999999</v>
      </c>
      <c r="AC80" s="19">
        <v>6013.8620000000001</v>
      </c>
      <c r="AD80" s="19">
        <v>6305.2870000000003</v>
      </c>
      <c r="AE80" s="19">
        <v>6608.6090000000004</v>
      </c>
      <c r="AF80" s="19">
        <v>6922.982</v>
      </c>
      <c r="AG80" s="19">
        <v>7248.8280000000004</v>
      </c>
      <c r="AH80" s="19">
        <v>7585.9139999999998</v>
      </c>
      <c r="AI80" s="19">
        <v>7934.2790000000005</v>
      </c>
      <c r="AJ80" s="19">
        <v>8293.6749999999993</v>
      </c>
      <c r="AK80" s="19">
        <v>8664.0570000000007</v>
      </c>
      <c r="AL80" s="19">
        <v>9044.473</v>
      </c>
      <c r="AM80" s="19">
        <v>9432.7309999999998</v>
      </c>
      <c r="AN80" s="19">
        <v>9826.0550000000003</v>
      </c>
      <c r="AO80" s="19">
        <v>10222.558000000001</v>
      </c>
      <c r="AP80" s="19">
        <v>10620.267</v>
      </c>
      <c r="AQ80" s="19">
        <v>11019.651</v>
      </c>
      <c r="AR80" s="19">
        <v>11424.26</v>
      </c>
      <c r="AS80" s="19">
        <v>11839.243</v>
      </c>
      <c r="AT80" s="19">
        <v>12267.754000000001</v>
      </c>
      <c r="AU80" s="19">
        <v>12710.008</v>
      </c>
      <c r="AV80" s="19">
        <v>13163.019</v>
      </c>
      <c r="AW80" s="19">
        <v>13622.731</v>
      </c>
      <c r="AX80" s="19">
        <v>14083.611000000001</v>
      </c>
      <c r="AY80" s="19">
        <v>14540.82</v>
      </c>
      <c r="AZ80" s="19">
        <v>14995.249</v>
      </c>
      <c r="BA80" s="19">
        <v>15445.986000000001</v>
      </c>
      <c r="BB80" s="19">
        <v>15884.552</v>
      </c>
      <c r="BC80" s="19">
        <v>16300.233</v>
      </c>
      <c r="BD80" s="19">
        <v>16686.561000000002</v>
      </c>
      <c r="BE80" s="19">
        <v>17040.151999999998</v>
      </c>
      <c r="BF80" s="19">
        <v>17366.517</v>
      </c>
      <c r="BG80" s="19">
        <v>17679.355</v>
      </c>
      <c r="BH80" s="19">
        <v>17997.738000000001</v>
      </c>
      <c r="BI80" s="19">
        <v>18336.303</v>
      </c>
      <c r="BJ80" s="19">
        <v>18699.435000000001</v>
      </c>
      <c r="BK80" s="19">
        <v>19085.940999999999</v>
      </c>
      <c r="BL80" s="19">
        <v>19497.986000000001</v>
      </c>
      <c r="BM80" s="19">
        <v>19936.366000000002</v>
      </c>
      <c r="BN80" s="19">
        <v>20401.330999999998</v>
      </c>
      <c r="BO80" s="19">
        <v>20895.311000000002</v>
      </c>
      <c r="BP80" s="19">
        <v>21418.602999999999</v>
      </c>
      <c r="BQ80" s="19">
        <v>21966.312000000002</v>
      </c>
      <c r="BR80" s="19">
        <v>22531.35</v>
      </c>
      <c r="BS80" s="19">
        <v>23108.472000000002</v>
      </c>
    </row>
    <row r="81" spans="1:71" ht="11.4" x14ac:dyDescent="0.2">
      <c r="A81" s="16">
        <v>64</v>
      </c>
      <c r="B81" s="17" t="s">
        <v>65</v>
      </c>
      <c r="C81" s="7" t="s">
        <v>127</v>
      </c>
      <c r="D81" s="6"/>
      <c r="E81" s="6">
        <v>270</v>
      </c>
      <c r="F81" s="19">
        <v>271.37700000000001</v>
      </c>
      <c r="G81" s="19">
        <v>272.72000000000003</v>
      </c>
      <c r="H81" s="19">
        <v>276.77300000000002</v>
      </c>
      <c r="I81" s="19">
        <v>283.505</v>
      </c>
      <c r="J81" s="19">
        <v>292.71300000000002</v>
      </c>
      <c r="K81" s="19">
        <v>304.029</v>
      </c>
      <c r="L81" s="19">
        <v>316.90699999999998</v>
      </c>
      <c r="M81" s="19">
        <v>330.6</v>
      </c>
      <c r="N81" s="19">
        <v>344.26499999999999</v>
      </c>
      <c r="O81" s="19">
        <v>356.96800000000002</v>
      </c>
      <c r="P81" s="19">
        <v>367.928</v>
      </c>
      <c r="Q81" s="19">
        <v>376.73700000000002</v>
      </c>
      <c r="R81" s="19">
        <v>383.52300000000002</v>
      </c>
      <c r="S81" s="19">
        <v>389.072</v>
      </c>
      <c r="T81" s="19">
        <v>394.553</v>
      </c>
      <c r="U81" s="19">
        <v>400.86099999999999</v>
      </c>
      <c r="V81" s="19">
        <v>408.18</v>
      </c>
      <c r="W81" s="19">
        <v>416.339</v>
      </c>
      <c r="X81" s="19">
        <v>425.51</v>
      </c>
      <c r="Y81" s="19">
        <v>435.798</v>
      </c>
      <c r="Z81" s="19">
        <v>447.28500000000003</v>
      </c>
      <c r="AA81" s="19">
        <v>460.19400000000002</v>
      </c>
      <c r="AB81" s="19">
        <v>474.53899999999999</v>
      </c>
      <c r="AC81" s="19">
        <v>489.86099999999999</v>
      </c>
      <c r="AD81" s="19">
        <v>505.512</v>
      </c>
      <c r="AE81" s="19">
        <v>521.07000000000005</v>
      </c>
      <c r="AF81" s="19">
        <v>536.40899999999999</v>
      </c>
      <c r="AG81" s="19">
        <v>551.81700000000001</v>
      </c>
      <c r="AH81" s="19">
        <v>567.83100000000002</v>
      </c>
      <c r="AI81" s="19">
        <v>585.15700000000004</v>
      </c>
      <c r="AJ81" s="19">
        <v>604.36900000000003</v>
      </c>
      <c r="AK81" s="19">
        <v>625.41099999999994</v>
      </c>
      <c r="AL81" s="19">
        <v>648.21</v>
      </c>
      <c r="AM81" s="19">
        <v>673.23800000000006</v>
      </c>
      <c r="AN81" s="19">
        <v>701.10400000000004</v>
      </c>
      <c r="AO81" s="19">
        <v>732.096</v>
      </c>
      <c r="AP81" s="19">
        <v>766.58900000000006</v>
      </c>
      <c r="AQ81" s="19">
        <v>804.125</v>
      </c>
      <c r="AR81" s="19">
        <v>843.05</v>
      </c>
      <c r="AS81" s="19">
        <v>881.13800000000003</v>
      </c>
      <c r="AT81" s="19">
        <v>916.80799999999999</v>
      </c>
      <c r="AU81" s="19">
        <v>949.49300000000005</v>
      </c>
      <c r="AV81" s="19">
        <v>979.71799999999996</v>
      </c>
      <c r="AW81" s="19">
        <v>1008.3579999999999</v>
      </c>
      <c r="AX81" s="19">
        <v>1036.829</v>
      </c>
      <c r="AY81" s="19">
        <v>1066.223</v>
      </c>
      <c r="AZ81" s="19">
        <v>1096.7080000000001</v>
      </c>
      <c r="BA81" s="19">
        <v>1128.1690000000001</v>
      </c>
      <c r="BB81" s="19">
        <v>1160.944</v>
      </c>
      <c r="BC81" s="19">
        <v>1195.42</v>
      </c>
      <c r="BD81" s="19">
        <v>1231.8440000000001</v>
      </c>
      <c r="BE81" s="19">
        <v>1270.4949999999999</v>
      </c>
      <c r="BF81" s="19">
        <v>1311.3489999999999</v>
      </c>
      <c r="BG81" s="19">
        <v>1354.194</v>
      </c>
      <c r="BH81" s="19">
        <v>1398.5730000000001</v>
      </c>
      <c r="BI81" s="19">
        <v>1444.204</v>
      </c>
      <c r="BJ81" s="19">
        <v>1491.021</v>
      </c>
      <c r="BK81" s="19">
        <v>1539.116</v>
      </c>
      <c r="BL81" s="19">
        <v>1588.5719999999999</v>
      </c>
      <c r="BM81" s="19">
        <v>1639.56</v>
      </c>
      <c r="BN81" s="19">
        <v>1692.1489999999999</v>
      </c>
      <c r="BO81" s="19">
        <v>1746.3630000000001</v>
      </c>
      <c r="BP81" s="19">
        <v>1802.125</v>
      </c>
      <c r="BQ81" s="19">
        <v>1859.3240000000001</v>
      </c>
      <c r="BR81" s="19">
        <v>1917.8520000000001</v>
      </c>
      <c r="BS81" s="19">
        <v>1977.59</v>
      </c>
    </row>
    <row r="82" spans="1:71" ht="11.4" x14ac:dyDescent="0.2">
      <c r="A82" s="16">
        <v>65</v>
      </c>
      <c r="B82" s="17" t="s">
        <v>65</v>
      </c>
      <c r="C82" s="7" t="s">
        <v>128</v>
      </c>
      <c r="D82" s="6"/>
      <c r="E82" s="6">
        <v>288</v>
      </c>
      <c r="F82" s="19">
        <v>4980.875</v>
      </c>
      <c r="G82" s="19">
        <v>5068.4359999999997</v>
      </c>
      <c r="H82" s="19">
        <v>5191.2190000000001</v>
      </c>
      <c r="I82" s="19">
        <v>5339.1819999999998</v>
      </c>
      <c r="J82" s="19">
        <v>5504.2539999999999</v>
      </c>
      <c r="K82" s="19">
        <v>5680.41</v>
      </c>
      <c r="L82" s="19">
        <v>5863.6859999999997</v>
      </c>
      <c r="M82" s="19">
        <v>6052.1589999999997</v>
      </c>
      <c r="N82" s="19">
        <v>6245.6459999999997</v>
      </c>
      <c r="O82" s="19">
        <v>6445.2830000000004</v>
      </c>
      <c r="P82" s="19">
        <v>6652.2870000000003</v>
      </c>
      <c r="Q82" s="19">
        <v>6866.5389999999998</v>
      </c>
      <c r="R82" s="19">
        <v>7085.4639999999999</v>
      </c>
      <c r="S82" s="19">
        <v>7303.4319999999998</v>
      </c>
      <c r="T82" s="19">
        <v>7513.2889999999998</v>
      </c>
      <c r="U82" s="19">
        <v>7710.549</v>
      </c>
      <c r="V82" s="19">
        <v>7890.9920000000002</v>
      </c>
      <c r="W82" s="19">
        <v>8057.4440000000004</v>
      </c>
      <c r="X82" s="19">
        <v>8221.02</v>
      </c>
      <c r="Y82" s="19">
        <v>8397.3469999999998</v>
      </c>
      <c r="Z82" s="19">
        <v>8596.9830000000002</v>
      </c>
      <c r="AA82" s="19">
        <v>8827.2729999999992</v>
      </c>
      <c r="AB82" s="19">
        <v>9083.5730000000003</v>
      </c>
      <c r="AC82" s="19">
        <v>9350.1110000000008</v>
      </c>
      <c r="AD82" s="19">
        <v>9604.2759999999998</v>
      </c>
      <c r="AE82" s="19">
        <v>9831.4069999999992</v>
      </c>
      <c r="AF82" s="19">
        <v>10023.472</v>
      </c>
      <c r="AG82" s="19">
        <v>10189.89</v>
      </c>
      <c r="AH82" s="19">
        <v>10354.499</v>
      </c>
      <c r="AI82" s="19">
        <v>10550.777</v>
      </c>
      <c r="AJ82" s="19">
        <v>10802.028</v>
      </c>
      <c r="AK82" s="19">
        <v>11117.605</v>
      </c>
      <c r="AL82" s="19">
        <v>11488.106</v>
      </c>
      <c r="AM82" s="19">
        <v>11895.125</v>
      </c>
      <c r="AN82" s="19">
        <v>12311.157999999999</v>
      </c>
      <c r="AO82" s="19">
        <v>12716.227999999999</v>
      </c>
      <c r="AP82" s="19">
        <v>13104.296</v>
      </c>
      <c r="AQ82" s="19">
        <v>13481.406000000001</v>
      </c>
      <c r="AR82" s="19">
        <v>13854.214</v>
      </c>
      <c r="AS82" s="19">
        <v>14233.874</v>
      </c>
      <c r="AT82" s="19">
        <v>14628.26</v>
      </c>
      <c r="AU82" s="19">
        <v>15039.513999999999</v>
      </c>
      <c r="AV82" s="19">
        <v>15463.853999999999</v>
      </c>
      <c r="AW82" s="19">
        <v>15896.432000000001</v>
      </c>
      <c r="AX82" s="19">
        <v>16330.174000000001</v>
      </c>
      <c r="AY82" s="19">
        <v>16760.467000000001</v>
      </c>
      <c r="AZ82" s="19">
        <v>17185.608</v>
      </c>
      <c r="BA82" s="19">
        <v>17608.812000000002</v>
      </c>
      <c r="BB82" s="19">
        <v>18036.493999999999</v>
      </c>
      <c r="BC82" s="19">
        <v>18477.612000000001</v>
      </c>
      <c r="BD82" s="19">
        <v>18938.761999999999</v>
      </c>
      <c r="BE82" s="19">
        <v>19421.605</v>
      </c>
      <c r="BF82" s="19">
        <v>19924.522000000001</v>
      </c>
      <c r="BG82" s="19">
        <v>20446.781999999999</v>
      </c>
      <c r="BH82" s="19">
        <v>20986.536</v>
      </c>
      <c r="BI82" s="19">
        <v>21542.008999999998</v>
      </c>
      <c r="BJ82" s="19">
        <v>22113.424999999999</v>
      </c>
      <c r="BK82" s="19">
        <v>22700.212</v>
      </c>
      <c r="BL82" s="19">
        <v>23298.639999999999</v>
      </c>
      <c r="BM82" s="19">
        <v>23903.830999999998</v>
      </c>
      <c r="BN82" s="19">
        <v>24512.103999999999</v>
      </c>
      <c r="BO82" s="19">
        <v>25121.795999999998</v>
      </c>
      <c r="BP82" s="19">
        <v>25733.048999999999</v>
      </c>
      <c r="BQ82" s="19">
        <v>26346.251</v>
      </c>
      <c r="BR82" s="19">
        <v>26962.562999999998</v>
      </c>
      <c r="BS82" s="19">
        <v>27582.821</v>
      </c>
    </row>
    <row r="83" spans="1:71" ht="11.4" x14ac:dyDescent="0.2">
      <c r="A83" s="16">
        <v>66</v>
      </c>
      <c r="B83" s="17" t="s">
        <v>65</v>
      </c>
      <c r="C83" s="7" t="s">
        <v>129</v>
      </c>
      <c r="D83" s="6"/>
      <c r="E83" s="6">
        <v>324</v>
      </c>
      <c r="F83" s="19">
        <v>3093.654</v>
      </c>
      <c r="G83" s="19">
        <v>3141.8789999999999</v>
      </c>
      <c r="H83" s="19">
        <v>3185.9090000000001</v>
      </c>
      <c r="I83" s="19">
        <v>3228.3809999999999</v>
      </c>
      <c r="J83" s="19">
        <v>3271.3130000000001</v>
      </c>
      <c r="K83" s="19">
        <v>3316.1350000000002</v>
      </c>
      <c r="L83" s="19">
        <v>3363.66</v>
      </c>
      <c r="M83" s="19">
        <v>3414.0529999999999</v>
      </c>
      <c r="N83" s="19">
        <v>3466.99</v>
      </c>
      <c r="O83" s="19">
        <v>3521.7040000000002</v>
      </c>
      <c r="P83" s="19">
        <v>3577.4090000000001</v>
      </c>
      <c r="Q83" s="19">
        <v>3633.652</v>
      </c>
      <c r="R83" s="19">
        <v>3690.6640000000002</v>
      </c>
      <c r="S83" s="19">
        <v>3749.5050000000001</v>
      </c>
      <c r="T83" s="19">
        <v>3811.6590000000001</v>
      </c>
      <c r="U83" s="19">
        <v>3877.806</v>
      </c>
      <c r="V83" s="19">
        <v>3948.8690000000001</v>
      </c>
      <c r="W83" s="19">
        <v>4023.4859999999999</v>
      </c>
      <c r="X83" s="19">
        <v>4097.1909999999998</v>
      </c>
      <c r="Y83" s="19">
        <v>4164.0029999999997</v>
      </c>
      <c r="Z83" s="19">
        <v>4219.7700000000004</v>
      </c>
      <c r="AA83" s="19">
        <v>4263.84</v>
      </c>
      <c r="AB83" s="19">
        <v>4298.0910000000003</v>
      </c>
      <c r="AC83" s="19">
        <v>4324.3599999999997</v>
      </c>
      <c r="AD83" s="19">
        <v>4345.5450000000001</v>
      </c>
      <c r="AE83" s="19">
        <v>4364.5140000000001</v>
      </c>
      <c r="AF83" s="19">
        <v>4381.6009999999997</v>
      </c>
      <c r="AG83" s="19">
        <v>4398.4840000000004</v>
      </c>
      <c r="AH83" s="19">
        <v>4421.134</v>
      </c>
      <c r="AI83" s="19">
        <v>4457.0780000000004</v>
      </c>
      <c r="AJ83" s="19">
        <v>4511.902</v>
      </c>
      <c r="AK83" s="19">
        <v>4589.7839999999997</v>
      </c>
      <c r="AL83" s="19">
        <v>4690.6049999999996</v>
      </c>
      <c r="AM83" s="19">
        <v>4810.4960000000001</v>
      </c>
      <c r="AN83" s="19">
        <v>4943.1440000000002</v>
      </c>
      <c r="AO83" s="19">
        <v>5084.7669999999998</v>
      </c>
      <c r="AP83" s="19">
        <v>5229.7969999999996</v>
      </c>
      <c r="AQ83" s="19">
        <v>5381.4830000000002</v>
      </c>
      <c r="AR83" s="19">
        <v>5554.8819999999996</v>
      </c>
      <c r="AS83" s="19">
        <v>5770.652</v>
      </c>
      <c r="AT83" s="19">
        <v>6041.0940000000001</v>
      </c>
      <c r="AU83" s="19">
        <v>6374.3289999999997</v>
      </c>
      <c r="AV83" s="19">
        <v>6758.8379999999997</v>
      </c>
      <c r="AW83" s="19">
        <v>7163.2359999999999</v>
      </c>
      <c r="AX83" s="19">
        <v>7544.2910000000002</v>
      </c>
      <c r="AY83" s="19">
        <v>7871.1729999999998</v>
      </c>
      <c r="AZ83" s="19">
        <v>8132.5519999999997</v>
      </c>
      <c r="BA83" s="19">
        <v>8337.9879999999994</v>
      </c>
      <c r="BB83" s="19">
        <v>8503.2970000000005</v>
      </c>
      <c r="BC83" s="19">
        <v>8653.7690000000002</v>
      </c>
      <c r="BD83" s="19">
        <v>8808.5460000000003</v>
      </c>
      <c r="BE83" s="19">
        <v>8971.1389999999992</v>
      </c>
      <c r="BF83" s="19">
        <v>9137.3449999999993</v>
      </c>
      <c r="BG83" s="19">
        <v>9309.848</v>
      </c>
      <c r="BH83" s="19">
        <v>9490.2289999999994</v>
      </c>
      <c r="BI83" s="19">
        <v>9679.7450000000008</v>
      </c>
      <c r="BJ83" s="19">
        <v>9881.4279999999999</v>
      </c>
      <c r="BK83" s="19">
        <v>10096.727000000001</v>
      </c>
      <c r="BL83" s="19">
        <v>10323.142</v>
      </c>
      <c r="BM83" s="19">
        <v>10556.523999999999</v>
      </c>
      <c r="BN83" s="19">
        <v>10794.17</v>
      </c>
      <c r="BO83" s="19">
        <v>11035.17</v>
      </c>
      <c r="BP83" s="19">
        <v>11281.468999999999</v>
      </c>
      <c r="BQ83" s="19">
        <v>11536.615</v>
      </c>
      <c r="BR83" s="19">
        <v>11805.509</v>
      </c>
      <c r="BS83" s="19">
        <v>12091.532999999999</v>
      </c>
    </row>
    <row r="84" spans="1:71" ht="11.4" x14ac:dyDescent="0.2">
      <c r="A84" s="16">
        <v>67</v>
      </c>
      <c r="B84" s="17" t="s">
        <v>65</v>
      </c>
      <c r="C84" s="7" t="s">
        <v>130</v>
      </c>
      <c r="D84" s="6"/>
      <c r="E84" s="6">
        <v>624</v>
      </c>
      <c r="F84" s="19">
        <v>535.42999999999995</v>
      </c>
      <c r="G84" s="19">
        <v>544.10599999999999</v>
      </c>
      <c r="H84" s="19">
        <v>552.029</v>
      </c>
      <c r="I84" s="19">
        <v>559.69200000000001</v>
      </c>
      <c r="J84" s="19">
        <v>567.404</v>
      </c>
      <c r="K84" s="19">
        <v>575.38199999999995</v>
      </c>
      <c r="L84" s="19">
        <v>583.64800000000002</v>
      </c>
      <c r="M84" s="19">
        <v>592.13</v>
      </c>
      <c r="N84" s="19">
        <v>600.59699999999998</v>
      </c>
      <c r="O84" s="19">
        <v>608.779</v>
      </c>
      <c r="P84" s="19">
        <v>616.40899999999999</v>
      </c>
      <c r="Q84" s="19">
        <v>623.41499999999996</v>
      </c>
      <c r="R84" s="19">
        <v>629.96900000000005</v>
      </c>
      <c r="S84" s="19">
        <v>636.58600000000001</v>
      </c>
      <c r="T84" s="19">
        <v>643.96100000000001</v>
      </c>
      <c r="U84" s="19">
        <v>652.56200000000001</v>
      </c>
      <c r="V84" s="19">
        <v>662.46299999999997</v>
      </c>
      <c r="W84" s="19">
        <v>673.46199999999999</v>
      </c>
      <c r="X84" s="19">
        <v>685.476</v>
      </c>
      <c r="Y84" s="19">
        <v>698.33799999999997</v>
      </c>
      <c r="Z84" s="19">
        <v>711.827</v>
      </c>
      <c r="AA84" s="19">
        <v>726.25599999999997</v>
      </c>
      <c r="AB84" s="19">
        <v>741.49</v>
      </c>
      <c r="AC84" s="19">
        <v>756.28</v>
      </c>
      <c r="AD84" s="19">
        <v>768.94500000000005</v>
      </c>
      <c r="AE84" s="19">
        <v>778.47</v>
      </c>
      <c r="AF84" s="19">
        <v>784.15599999999995</v>
      </c>
      <c r="AG84" s="19">
        <v>786.75400000000002</v>
      </c>
      <c r="AH84" s="19">
        <v>788.495</v>
      </c>
      <c r="AI84" s="19">
        <v>792.46199999999999</v>
      </c>
      <c r="AJ84" s="19">
        <v>800.85400000000004</v>
      </c>
      <c r="AK84" s="19">
        <v>814.50699999999995</v>
      </c>
      <c r="AL84" s="19">
        <v>832.66800000000001</v>
      </c>
      <c r="AM84" s="19">
        <v>854.11300000000006</v>
      </c>
      <c r="AN84" s="19">
        <v>876.87300000000005</v>
      </c>
      <c r="AO84" s="19">
        <v>899.50900000000001</v>
      </c>
      <c r="AP84" s="19">
        <v>921.62599999999998</v>
      </c>
      <c r="AQ84" s="19">
        <v>943.61699999999996</v>
      </c>
      <c r="AR84" s="19">
        <v>965.74199999999996</v>
      </c>
      <c r="AS84" s="19">
        <v>988.52</v>
      </c>
      <c r="AT84" s="19">
        <v>1012.28</v>
      </c>
      <c r="AU84" s="19">
        <v>1037.155</v>
      </c>
      <c r="AV84" s="19">
        <v>1062.8</v>
      </c>
      <c r="AW84" s="19">
        <v>1088.569</v>
      </c>
      <c r="AX84" s="19">
        <v>1113.5409999999999</v>
      </c>
      <c r="AY84" s="19">
        <v>1137.1220000000001</v>
      </c>
      <c r="AZ84" s="19">
        <v>1159.06</v>
      </c>
      <c r="BA84" s="19">
        <v>1179.7270000000001</v>
      </c>
      <c r="BB84" s="19">
        <v>1199.915</v>
      </c>
      <c r="BC84" s="19">
        <v>1220.7940000000001</v>
      </c>
      <c r="BD84" s="19">
        <v>1243.229</v>
      </c>
      <c r="BE84" s="19">
        <v>1267.5119999999999</v>
      </c>
      <c r="BF84" s="19">
        <v>1293.5229999999999</v>
      </c>
      <c r="BG84" s="19">
        <v>1321.202</v>
      </c>
      <c r="BH84" s="19">
        <v>1350.345</v>
      </c>
      <c r="BI84" s="19">
        <v>1380.838</v>
      </c>
      <c r="BJ84" s="19">
        <v>1412.6690000000001</v>
      </c>
      <c r="BK84" s="19">
        <v>1445.9580000000001</v>
      </c>
      <c r="BL84" s="19">
        <v>1480.8409999999999</v>
      </c>
      <c r="BM84" s="19">
        <v>1517.4480000000001</v>
      </c>
      <c r="BN84" s="19">
        <v>1555.88</v>
      </c>
      <c r="BO84" s="19">
        <v>1596.154</v>
      </c>
      <c r="BP84" s="19">
        <v>1638.1389999999999</v>
      </c>
      <c r="BQ84" s="19">
        <v>1681.4949999999999</v>
      </c>
      <c r="BR84" s="19">
        <v>1725.7439999999999</v>
      </c>
      <c r="BS84" s="19">
        <v>1770.5260000000001</v>
      </c>
    </row>
    <row r="85" spans="1:71" ht="11.4" x14ac:dyDescent="0.2">
      <c r="A85" s="16">
        <v>68</v>
      </c>
      <c r="B85" s="17" t="s">
        <v>65</v>
      </c>
      <c r="C85" s="7" t="s">
        <v>131</v>
      </c>
      <c r="D85" s="6"/>
      <c r="E85" s="6">
        <v>430</v>
      </c>
      <c r="F85" s="19">
        <v>930.02499999999998</v>
      </c>
      <c r="G85" s="19">
        <v>942.99900000000002</v>
      </c>
      <c r="H85" s="19">
        <v>957.59500000000003</v>
      </c>
      <c r="I85" s="19">
        <v>973.69899999999996</v>
      </c>
      <c r="J85" s="19">
        <v>991.23</v>
      </c>
      <c r="K85" s="19">
        <v>1010.067</v>
      </c>
      <c r="L85" s="19">
        <v>1030.1089999999999</v>
      </c>
      <c r="M85" s="19">
        <v>1051.25</v>
      </c>
      <c r="N85" s="19">
        <v>1073.3920000000001</v>
      </c>
      <c r="O85" s="19">
        <v>1096.442</v>
      </c>
      <c r="P85" s="19">
        <v>1120.3130000000001</v>
      </c>
      <c r="Q85" s="19">
        <v>1144.9860000000001</v>
      </c>
      <c r="R85" s="19">
        <v>1170.48</v>
      </c>
      <c r="S85" s="19">
        <v>1196.8900000000001</v>
      </c>
      <c r="T85" s="19">
        <v>1224.3440000000001</v>
      </c>
      <c r="U85" s="19">
        <v>1252.972</v>
      </c>
      <c r="V85" s="19">
        <v>1282.8140000000001</v>
      </c>
      <c r="W85" s="19">
        <v>1313.941</v>
      </c>
      <c r="X85" s="19">
        <v>1346.491</v>
      </c>
      <c r="Y85" s="19">
        <v>1380.6369999999999</v>
      </c>
      <c r="Z85" s="19">
        <v>1416.529</v>
      </c>
      <c r="AA85" s="19">
        <v>1454.1980000000001</v>
      </c>
      <c r="AB85" s="19">
        <v>1493.711</v>
      </c>
      <c r="AC85" s="19">
        <v>1535.229</v>
      </c>
      <c r="AD85" s="19">
        <v>1578.952</v>
      </c>
      <c r="AE85" s="19">
        <v>1625.0129999999999</v>
      </c>
      <c r="AF85" s="19">
        <v>1672.3</v>
      </c>
      <c r="AG85" s="19">
        <v>1720.489</v>
      </c>
      <c r="AH85" s="19">
        <v>1771.2560000000001</v>
      </c>
      <c r="AI85" s="19">
        <v>1826.8810000000001</v>
      </c>
      <c r="AJ85" s="19">
        <v>1888.3140000000001</v>
      </c>
      <c r="AK85" s="19">
        <v>1957.4559999999999</v>
      </c>
      <c r="AL85" s="19">
        <v>2031.85</v>
      </c>
      <c r="AM85" s="19">
        <v>2102.9110000000001</v>
      </c>
      <c r="AN85" s="19">
        <v>2159.0889999999999</v>
      </c>
      <c r="AO85" s="19">
        <v>2192.5549999999998</v>
      </c>
      <c r="AP85" s="19">
        <v>2201.8330000000001</v>
      </c>
      <c r="AQ85" s="19">
        <v>2191.0230000000001</v>
      </c>
      <c r="AR85" s="19">
        <v>2165.09</v>
      </c>
      <c r="AS85" s="19">
        <v>2131.5250000000001</v>
      </c>
      <c r="AT85" s="19">
        <v>2097.232</v>
      </c>
      <c r="AU85" s="19">
        <v>2060.2669999999998</v>
      </c>
      <c r="AV85" s="19">
        <v>2022.729</v>
      </c>
      <c r="AW85" s="19">
        <v>2000.248</v>
      </c>
      <c r="AX85" s="19">
        <v>2012.885</v>
      </c>
      <c r="AY85" s="19">
        <v>2073.482</v>
      </c>
      <c r="AZ85" s="19">
        <v>2191.1790000000001</v>
      </c>
      <c r="BA85" s="19">
        <v>2358.4690000000001</v>
      </c>
      <c r="BB85" s="19">
        <v>2551.0619999999999</v>
      </c>
      <c r="BC85" s="19">
        <v>2734.518</v>
      </c>
      <c r="BD85" s="19">
        <v>2884.5219999999999</v>
      </c>
      <c r="BE85" s="19">
        <v>2991.1320000000001</v>
      </c>
      <c r="BF85" s="19">
        <v>3062.8629999999998</v>
      </c>
      <c r="BG85" s="19">
        <v>3116.2330000000002</v>
      </c>
      <c r="BH85" s="19">
        <v>3176.4140000000002</v>
      </c>
      <c r="BI85" s="19">
        <v>3261.23</v>
      </c>
      <c r="BJ85" s="19">
        <v>3375.8380000000002</v>
      </c>
      <c r="BK85" s="19">
        <v>3512.9319999999998</v>
      </c>
      <c r="BL85" s="19">
        <v>3662.9929999999999</v>
      </c>
      <c r="BM85" s="19">
        <v>3811.5279999999998</v>
      </c>
      <c r="BN85" s="19">
        <v>3948.125</v>
      </c>
      <c r="BO85" s="19">
        <v>4070.1669999999999</v>
      </c>
      <c r="BP85" s="19">
        <v>4181.5630000000001</v>
      </c>
      <c r="BQ85" s="19">
        <v>4286.2910000000002</v>
      </c>
      <c r="BR85" s="19">
        <v>4390.7370000000001</v>
      </c>
      <c r="BS85" s="19">
        <v>4499.6210000000001</v>
      </c>
    </row>
    <row r="86" spans="1:71" ht="11.4" x14ac:dyDescent="0.2">
      <c r="A86" s="16">
        <v>69</v>
      </c>
      <c r="B86" s="17" t="s">
        <v>65</v>
      </c>
      <c r="C86" s="7" t="s">
        <v>132</v>
      </c>
      <c r="D86" s="6"/>
      <c r="E86" s="6">
        <v>466</v>
      </c>
      <c r="F86" s="19">
        <v>4708.4290000000001</v>
      </c>
      <c r="G86" s="19">
        <v>4759.0360000000001</v>
      </c>
      <c r="H86" s="19">
        <v>4811.1989999999996</v>
      </c>
      <c r="I86" s="19">
        <v>4864.7550000000001</v>
      </c>
      <c r="J86" s="19">
        <v>4919.5469999999996</v>
      </c>
      <c r="K86" s="19">
        <v>4975.3980000000001</v>
      </c>
      <c r="L86" s="19">
        <v>5032.1229999999996</v>
      </c>
      <c r="M86" s="19">
        <v>5089.509</v>
      </c>
      <c r="N86" s="19">
        <v>5147.348</v>
      </c>
      <c r="O86" s="19">
        <v>5205.4489999999996</v>
      </c>
      <c r="P86" s="19">
        <v>5263.7330000000002</v>
      </c>
      <c r="Q86" s="19">
        <v>5322.2659999999996</v>
      </c>
      <c r="R86" s="19">
        <v>5381.3680000000004</v>
      </c>
      <c r="S86" s="19">
        <v>5441.6130000000003</v>
      </c>
      <c r="T86" s="19">
        <v>5503.7520000000004</v>
      </c>
      <c r="U86" s="19">
        <v>5568.4840000000004</v>
      </c>
      <c r="V86" s="19">
        <v>5635.8590000000004</v>
      </c>
      <c r="W86" s="19">
        <v>5706.1989999999996</v>
      </c>
      <c r="X86" s="19">
        <v>5780.835</v>
      </c>
      <c r="Y86" s="19">
        <v>5861.4120000000003</v>
      </c>
      <c r="Z86" s="19">
        <v>5949.0450000000001</v>
      </c>
      <c r="AA86" s="19">
        <v>6044.53</v>
      </c>
      <c r="AB86" s="19">
        <v>6147.4579999999996</v>
      </c>
      <c r="AC86" s="19">
        <v>6256.1869999999999</v>
      </c>
      <c r="AD86" s="19">
        <v>6368.348</v>
      </c>
      <c r="AE86" s="19">
        <v>6482.2780000000002</v>
      </c>
      <c r="AF86" s="19">
        <v>6596.7730000000001</v>
      </c>
      <c r="AG86" s="19">
        <v>6712.4009999999998</v>
      </c>
      <c r="AH86" s="19">
        <v>6831.2950000000001</v>
      </c>
      <c r="AI86" s="19">
        <v>6956.5789999999997</v>
      </c>
      <c r="AJ86" s="19">
        <v>7090.1260000000002</v>
      </c>
      <c r="AK86" s="19">
        <v>7234.3029999999999</v>
      </c>
      <c r="AL86" s="19">
        <v>7387.6559999999999</v>
      </c>
      <c r="AM86" s="19">
        <v>7543.7430000000004</v>
      </c>
      <c r="AN86" s="19">
        <v>7693.6670000000004</v>
      </c>
      <c r="AO86" s="19">
        <v>7831.8890000000001</v>
      </c>
      <c r="AP86" s="19">
        <v>7955.1639999999998</v>
      </c>
      <c r="AQ86" s="19">
        <v>8067.7579999999998</v>
      </c>
      <c r="AR86" s="19">
        <v>8180.7280000000001</v>
      </c>
      <c r="AS86" s="19">
        <v>8309.5310000000009</v>
      </c>
      <c r="AT86" s="19">
        <v>8465.1880000000001</v>
      </c>
      <c r="AU86" s="19">
        <v>8652.5139999999992</v>
      </c>
      <c r="AV86" s="19">
        <v>8868.2630000000008</v>
      </c>
      <c r="AW86" s="19">
        <v>9105.4719999999998</v>
      </c>
      <c r="AX86" s="19">
        <v>9353.3850000000002</v>
      </c>
      <c r="AY86" s="19">
        <v>9604.4500000000007</v>
      </c>
      <c r="AZ86" s="19">
        <v>9856.81</v>
      </c>
      <c r="BA86" s="19">
        <v>10114.093999999999</v>
      </c>
      <c r="BB86" s="19">
        <v>10380.834999999999</v>
      </c>
      <c r="BC86" s="19">
        <v>10663.723</v>
      </c>
      <c r="BD86" s="19">
        <v>10967.69</v>
      </c>
      <c r="BE86" s="19">
        <v>11293.258</v>
      </c>
      <c r="BF86" s="19">
        <v>11638.929</v>
      </c>
      <c r="BG86" s="19">
        <v>12005.128000000001</v>
      </c>
      <c r="BH86" s="19">
        <v>12391.906000000001</v>
      </c>
      <c r="BI86" s="19">
        <v>12798.763000000001</v>
      </c>
      <c r="BJ86" s="19">
        <v>13227.064</v>
      </c>
      <c r="BK86" s="19">
        <v>13675.606</v>
      </c>
      <c r="BL86" s="19">
        <v>14138.216</v>
      </c>
      <c r="BM86" s="19">
        <v>14606.597</v>
      </c>
      <c r="BN86" s="19">
        <v>15075.084999999999</v>
      </c>
      <c r="BO86" s="19">
        <v>15540.989</v>
      </c>
      <c r="BP86" s="19">
        <v>16006.67</v>
      </c>
      <c r="BQ86" s="19">
        <v>16477.817999999999</v>
      </c>
      <c r="BR86" s="19">
        <v>16962.846000000001</v>
      </c>
      <c r="BS86" s="19">
        <v>17467.904999999999</v>
      </c>
    </row>
    <row r="87" spans="1:71" ht="11.4" x14ac:dyDescent="0.2">
      <c r="A87" s="16">
        <v>70</v>
      </c>
      <c r="B87" s="17" t="s">
        <v>65</v>
      </c>
      <c r="C87" s="7" t="s">
        <v>133</v>
      </c>
      <c r="D87" s="6"/>
      <c r="E87" s="6">
        <v>478</v>
      </c>
      <c r="F87" s="19">
        <v>660.49099999999999</v>
      </c>
      <c r="G87" s="19">
        <v>675.596</v>
      </c>
      <c r="H87" s="19">
        <v>691.81100000000004</v>
      </c>
      <c r="I87" s="19">
        <v>709.09699999999998</v>
      </c>
      <c r="J87" s="19">
        <v>727.43700000000001</v>
      </c>
      <c r="K87" s="19">
        <v>746.80399999999997</v>
      </c>
      <c r="L87" s="19">
        <v>767.16200000000003</v>
      </c>
      <c r="M87" s="19">
        <v>788.50599999999997</v>
      </c>
      <c r="N87" s="19">
        <v>810.80100000000004</v>
      </c>
      <c r="O87" s="19">
        <v>834.02300000000002</v>
      </c>
      <c r="P87" s="19">
        <v>858.16800000000001</v>
      </c>
      <c r="Q87" s="19">
        <v>883.221</v>
      </c>
      <c r="R87" s="19">
        <v>909.17399999999998</v>
      </c>
      <c r="S87" s="19">
        <v>936.01599999999996</v>
      </c>
      <c r="T87" s="19">
        <v>963.74699999999996</v>
      </c>
      <c r="U87" s="19">
        <v>992.36699999999996</v>
      </c>
      <c r="V87" s="19">
        <v>1021.8819999999999</v>
      </c>
      <c r="W87" s="19">
        <v>1052.2860000000001</v>
      </c>
      <c r="X87" s="19">
        <v>1083.5830000000001</v>
      </c>
      <c r="Y87" s="19">
        <v>1115.788</v>
      </c>
      <c r="Z87" s="19">
        <v>1148.9079999999999</v>
      </c>
      <c r="AA87" s="19">
        <v>1182.954</v>
      </c>
      <c r="AB87" s="19">
        <v>1217.941</v>
      </c>
      <c r="AC87" s="19">
        <v>1253.874</v>
      </c>
      <c r="AD87" s="19">
        <v>1290.79</v>
      </c>
      <c r="AE87" s="19">
        <v>1328.6859999999999</v>
      </c>
      <c r="AF87" s="19">
        <v>1367.5630000000001</v>
      </c>
      <c r="AG87" s="19">
        <v>1407.4359999999999</v>
      </c>
      <c r="AH87" s="19">
        <v>1448.414</v>
      </c>
      <c r="AI87" s="19">
        <v>1490.6030000000001</v>
      </c>
      <c r="AJ87" s="19">
        <v>1534.085</v>
      </c>
      <c r="AK87" s="19">
        <v>1578.9380000000001</v>
      </c>
      <c r="AL87" s="19">
        <v>1625.124</v>
      </c>
      <c r="AM87" s="19">
        <v>1672.4960000000001</v>
      </c>
      <c r="AN87" s="19">
        <v>1720.8119999999999</v>
      </c>
      <c r="AO87" s="19">
        <v>1769.942</v>
      </c>
      <c r="AP87" s="19">
        <v>1819.954</v>
      </c>
      <c r="AQ87" s="19">
        <v>1870.9780000000001</v>
      </c>
      <c r="AR87" s="19">
        <v>1923.002</v>
      </c>
      <c r="AS87" s="19">
        <v>1976.03</v>
      </c>
      <c r="AT87" s="19">
        <v>2030.14</v>
      </c>
      <c r="AU87" s="19">
        <v>2085.2020000000002</v>
      </c>
      <c r="AV87" s="19">
        <v>2141.4450000000002</v>
      </c>
      <c r="AW87" s="19">
        <v>2199.7910000000002</v>
      </c>
      <c r="AX87" s="19">
        <v>2261.4029999999998</v>
      </c>
      <c r="AY87" s="19">
        <v>2327.0749999999998</v>
      </c>
      <c r="AZ87" s="19">
        <v>2397.2449999999999</v>
      </c>
      <c r="BA87" s="19">
        <v>2471.598</v>
      </c>
      <c r="BB87" s="19">
        <v>2549.223</v>
      </c>
      <c r="BC87" s="19">
        <v>2628.8029999999999</v>
      </c>
      <c r="BD87" s="19">
        <v>2709.3589999999999</v>
      </c>
      <c r="BE87" s="19">
        <v>2790.7289999999998</v>
      </c>
      <c r="BF87" s="19">
        <v>2873.2280000000001</v>
      </c>
      <c r="BG87" s="19">
        <v>2957.1170000000002</v>
      </c>
      <c r="BH87" s="19">
        <v>3042.8229999999999</v>
      </c>
      <c r="BI87" s="19">
        <v>3130.72</v>
      </c>
      <c r="BJ87" s="19">
        <v>3220.6529999999998</v>
      </c>
      <c r="BK87" s="19">
        <v>3312.665</v>
      </c>
      <c r="BL87" s="19">
        <v>3407.5410000000002</v>
      </c>
      <c r="BM87" s="19">
        <v>3506.288</v>
      </c>
      <c r="BN87" s="19">
        <v>3609.5430000000001</v>
      </c>
      <c r="BO87" s="19">
        <v>3717.672</v>
      </c>
      <c r="BP87" s="19">
        <v>3830.239</v>
      </c>
      <c r="BQ87" s="19">
        <v>3946.17</v>
      </c>
      <c r="BR87" s="19">
        <v>4063.92</v>
      </c>
      <c r="BS87" s="19">
        <v>4182.3410000000003</v>
      </c>
    </row>
    <row r="88" spans="1:71" ht="11.4" x14ac:dyDescent="0.2">
      <c r="A88" s="16">
        <v>71</v>
      </c>
      <c r="B88" s="17" t="s">
        <v>65</v>
      </c>
      <c r="C88" s="7" t="s">
        <v>134</v>
      </c>
      <c r="D88" s="6"/>
      <c r="E88" s="6">
        <v>562</v>
      </c>
      <c r="F88" s="19">
        <v>2559.703</v>
      </c>
      <c r="G88" s="19">
        <v>2638.1370000000002</v>
      </c>
      <c r="H88" s="19">
        <v>2716.8180000000002</v>
      </c>
      <c r="I88" s="19">
        <v>2795.806</v>
      </c>
      <c r="J88" s="19">
        <v>2875.2739999999999</v>
      </c>
      <c r="K88" s="19">
        <v>2955.5410000000002</v>
      </c>
      <c r="L88" s="19">
        <v>3037.0590000000002</v>
      </c>
      <c r="M88" s="19">
        <v>3120.4369999999999</v>
      </c>
      <c r="N88" s="19">
        <v>3206.36</v>
      </c>
      <c r="O88" s="19">
        <v>3295.5830000000001</v>
      </c>
      <c r="P88" s="19">
        <v>3388.7640000000001</v>
      </c>
      <c r="Q88" s="19">
        <v>3486.2950000000001</v>
      </c>
      <c r="R88" s="19">
        <v>3588.1559999999999</v>
      </c>
      <c r="S88" s="19">
        <v>3693.866</v>
      </c>
      <c r="T88" s="19">
        <v>3802.64</v>
      </c>
      <c r="U88" s="19">
        <v>3913.9340000000002</v>
      </c>
      <c r="V88" s="19">
        <v>4027.7579999999998</v>
      </c>
      <c r="W88" s="19">
        <v>4144.3950000000004</v>
      </c>
      <c r="X88" s="19">
        <v>4263.7449999999999</v>
      </c>
      <c r="Y88" s="19">
        <v>4385.7579999999998</v>
      </c>
      <c r="Z88" s="19">
        <v>4510.4790000000003</v>
      </c>
      <c r="AA88" s="19">
        <v>4637.8289999999997</v>
      </c>
      <c r="AB88" s="19">
        <v>4768.0780000000004</v>
      </c>
      <c r="AC88" s="19">
        <v>4902.0060000000003</v>
      </c>
      <c r="AD88" s="19">
        <v>5040.6559999999999</v>
      </c>
      <c r="AE88" s="19">
        <v>5184.8109999999997</v>
      </c>
      <c r="AF88" s="19">
        <v>5334.9179999999997</v>
      </c>
      <c r="AG88" s="19">
        <v>5490.9210000000003</v>
      </c>
      <c r="AH88" s="19">
        <v>5652.3549999999996</v>
      </c>
      <c r="AI88" s="19">
        <v>5818.5060000000003</v>
      </c>
      <c r="AJ88" s="19">
        <v>5988.9040000000005</v>
      </c>
      <c r="AK88" s="19">
        <v>6164.0060000000003</v>
      </c>
      <c r="AL88" s="19">
        <v>6344.3819999999996</v>
      </c>
      <c r="AM88" s="19">
        <v>6529.8940000000002</v>
      </c>
      <c r="AN88" s="19">
        <v>6720.3440000000001</v>
      </c>
      <c r="AO88" s="19">
        <v>6915.9269999999997</v>
      </c>
      <c r="AP88" s="19">
        <v>7116.7439999999997</v>
      </c>
      <c r="AQ88" s="19">
        <v>7323.9690000000001</v>
      </c>
      <c r="AR88" s="19">
        <v>7540.2529999999997</v>
      </c>
      <c r="AS88" s="19">
        <v>7768.9949999999999</v>
      </c>
      <c r="AT88" s="19">
        <v>8012.8609999999999</v>
      </c>
      <c r="AU88" s="19">
        <v>8272.9760000000006</v>
      </c>
      <c r="AV88" s="19">
        <v>8549.4240000000009</v>
      </c>
      <c r="AW88" s="19">
        <v>8842.4150000000009</v>
      </c>
      <c r="AX88" s="19">
        <v>9151.7630000000008</v>
      </c>
      <c r="AY88" s="19">
        <v>9477.3330000000005</v>
      </c>
      <c r="AZ88" s="19">
        <v>9819.9639999999999</v>
      </c>
      <c r="BA88" s="19">
        <v>10180.061</v>
      </c>
      <c r="BB88" s="19">
        <v>10556.549000000001</v>
      </c>
      <c r="BC88" s="19">
        <v>10947.829</v>
      </c>
      <c r="BD88" s="19">
        <v>11352.973</v>
      </c>
      <c r="BE88" s="19">
        <v>11771.976000000001</v>
      </c>
      <c r="BF88" s="19">
        <v>12206.002</v>
      </c>
      <c r="BG88" s="19">
        <v>12656.87</v>
      </c>
      <c r="BH88" s="19">
        <v>13127.012000000001</v>
      </c>
      <c r="BI88" s="19">
        <v>13618.449000000001</v>
      </c>
      <c r="BJ88" s="19">
        <v>14132.064</v>
      </c>
      <c r="BK88" s="19">
        <v>14668.338</v>
      </c>
      <c r="BL88" s="19">
        <v>15228.525</v>
      </c>
      <c r="BM88" s="19">
        <v>15813.913</v>
      </c>
      <c r="BN88" s="19">
        <v>16425.578000000001</v>
      </c>
      <c r="BO88" s="19">
        <v>17064.635999999999</v>
      </c>
      <c r="BP88" s="19">
        <v>17731.633999999998</v>
      </c>
      <c r="BQ88" s="19">
        <v>18426.371999999999</v>
      </c>
      <c r="BR88" s="19">
        <v>19148.219000000001</v>
      </c>
      <c r="BS88" s="19">
        <v>19896.965</v>
      </c>
    </row>
    <row r="89" spans="1:71" ht="11.4" x14ac:dyDescent="0.2">
      <c r="A89" s="16">
        <v>72</v>
      </c>
      <c r="B89" s="17" t="s">
        <v>65</v>
      </c>
      <c r="C89" s="7" t="s">
        <v>135</v>
      </c>
      <c r="D89" s="6"/>
      <c r="E89" s="6">
        <v>566</v>
      </c>
      <c r="F89" s="19">
        <v>37859.743999999999</v>
      </c>
      <c r="G89" s="19">
        <v>38423.978000000003</v>
      </c>
      <c r="H89" s="19">
        <v>39035.144999999997</v>
      </c>
      <c r="I89" s="19">
        <v>39685.756999999998</v>
      </c>
      <c r="J89" s="19">
        <v>40370.373</v>
      </c>
      <c r="K89" s="19">
        <v>41085.563000000002</v>
      </c>
      <c r="L89" s="19">
        <v>41830.031000000003</v>
      </c>
      <c r="M89" s="19">
        <v>42604.508000000002</v>
      </c>
      <c r="N89" s="19">
        <v>43411.474999999999</v>
      </c>
      <c r="O89" s="19">
        <v>44254.686000000002</v>
      </c>
      <c r="P89" s="19">
        <v>45137.811999999998</v>
      </c>
      <c r="Q89" s="19">
        <v>46062.904999999999</v>
      </c>
      <c r="R89" s="19">
        <v>47029.14</v>
      </c>
      <c r="S89" s="19">
        <v>48032.245999999999</v>
      </c>
      <c r="T89" s="19">
        <v>49066.059000000001</v>
      </c>
      <c r="U89" s="19">
        <v>50127.214</v>
      </c>
      <c r="V89" s="19">
        <v>51217.358999999997</v>
      </c>
      <c r="W89" s="19">
        <v>52341.834000000003</v>
      </c>
      <c r="X89" s="19">
        <v>53505.978000000003</v>
      </c>
      <c r="Y89" s="19">
        <v>54716.735000000001</v>
      </c>
      <c r="Z89" s="19">
        <v>55981.4</v>
      </c>
      <c r="AA89" s="19">
        <v>57295.21</v>
      </c>
      <c r="AB89" s="19">
        <v>58662.603000000003</v>
      </c>
      <c r="AC89" s="19">
        <v>60110.432999999997</v>
      </c>
      <c r="AD89" s="19">
        <v>61673.559000000001</v>
      </c>
      <c r="AE89" s="19">
        <v>63373.572</v>
      </c>
      <c r="AF89" s="19">
        <v>65226.228999999999</v>
      </c>
      <c r="AG89" s="19">
        <v>67215.804999999993</v>
      </c>
      <c r="AH89" s="19">
        <v>69293.55</v>
      </c>
      <c r="AI89" s="19">
        <v>71391.289999999994</v>
      </c>
      <c r="AJ89" s="19">
        <v>73460.724000000002</v>
      </c>
      <c r="AK89" s="19">
        <v>75482.551999999996</v>
      </c>
      <c r="AL89" s="19">
        <v>77472.907000000007</v>
      </c>
      <c r="AM89" s="19">
        <v>79462.277000000002</v>
      </c>
      <c r="AN89" s="19">
        <v>81497.739000000001</v>
      </c>
      <c r="AO89" s="19">
        <v>83613.3</v>
      </c>
      <c r="AP89" s="19">
        <v>85818.501999999993</v>
      </c>
      <c r="AQ89" s="19">
        <v>88101.627999999997</v>
      </c>
      <c r="AR89" s="19">
        <v>90450.281000000003</v>
      </c>
      <c r="AS89" s="19">
        <v>92844.353000000003</v>
      </c>
      <c r="AT89" s="19">
        <v>95269.987999999998</v>
      </c>
      <c r="AU89" s="19">
        <v>97726.323000000004</v>
      </c>
      <c r="AV89" s="19">
        <v>100221.56299999999</v>
      </c>
      <c r="AW89" s="19">
        <v>102761.73699999999</v>
      </c>
      <c r="AX89" s="19">
        <v>105355.783</v>
      </c>
      <c r="AY89" s="19">
        <v>108011.465</v>
      </c>
      <c r="AZ89" s="19">
        <v>110732.90399999999</v>
      </c>
      <c r="BA89" s="19">
        <v>113522.705</v>
      </c>
      <c r="BB89" s="19">
        <v>116385.75</v>
      </c>
      <c r="BC89" s="19">
        <v>119327.073</v>
      </c>
      <c r="BD89" s="19">
        <v>122352.00900000001</v>
      </c>
      <c r="BE89" s="19">
        <v>125463.43399999999</v>
      </c>
      <c r="BF89" s="19">
        <v>128666.71</v>
      </c>
      <c r="BG89" s="19">
        <v>131972.533</v>
      </c>
      <c r="BH89" s="19">
        <v>135393.61600000001</v>
      </c>
      <c r="BI89" s="19">
        <v>138939.478</v>
      </c>
      <c r="BJ89" s="19">
        <v>142614.09400000001</v>
      </c>
      <c r="BK89" s="19">
        <v>146417.024</v>
      </c>
      <c r="BL89" s="19">
        <v>150347.39000000001</v>
      </c>
      <c r="BM89" s="19">
        <v>154402.18100000001</v>
      </c>
      <c r="BN89" s="19">
        <v>158578.261</v>
      </c>
      <c r="BO89" s="19">
        <v>162877.076</v>
      </c>
      <c r="BP89" s="19">
        <v>167297.28400000001</v>
      </c>
      <c r="BQ89" s="19">
        <v>171829.30300000001</v>
      </c>
      <c r="BR89" s="19">
        <v>176460.50200000001</v>
      </c>
      <c r="BS89" s="19">
        <v>181181.74400000001</v>
      </c>
    </row>
    <row r="90" spans="1:71" ht="11.4" x14ac:dyDescent="0.2">
      <c r="A90" s="16">
        <v>73</v>
      </c>
      <c r="B90" s="17" t="s">
        <v>65</v>
      </c>
      <c r="C90" s="7" t="s">
        <v>136</v>
      </c>
      <c r="D90" s="6">
        <v>3</v>
      </c>
      <c r="E90" s="6">
        <v>654</v>
      </c>
      <c r="F90" s="19">
        <v>4.9720000000000004</v>
      </c>
      <c r="G90" s="19">
        <v>5.008</v>
      </c>
      <c r="H90" s="19">
        <v>5.0209999999999999</v>
      </c>
      <c r="I90" s="19">
        <v>5.0039999999999996</v>
      </c>
      <c r="J90" s="19">
        <v>4.9790000000000001</v>
      </c>
      <c r="K90" s="19">
        <v>4.944</v>
      </c>
      <c r="L90" s="19">
        <v>4.9109999999999996</v>
      </c>
      <c r="M90" s="19">
        <v>4.867</v>
      </c>
      <c r="N90" s="19">
        <v>4.83</v>
      </c>
      <c r="O90" s="19">
        <v>4.7869999999999999</v>
      </c>
      <c r="P90" s="19">
        <v>4.7480000000000002</v>
      </c>
      <c r="Q90" s="19">
        <v>4.7060000000000004</v>
      </c>
      <c r="R90" s="19">
        <v>4.6660000000000004</v>
      </c>
      <c r="S90" s="19">
        <v>4.6379999999999999</v>
      </c>
      <c r="T90" s="19">
        <v>4.625</v>
      </c>
      <c r="U90" s="19">
        <v>4.6289999999999996</v>
      </c>
      <c r="V90" s="19">
        <v>4.6529999999999996</v>
      </c>
      <c r="W90" s="19">
        <v>4.6959999999999997</v>
      </c>
      <c r="X90" s="19">
        <v>4.7549999999999999</v>
      </c>
      <c r="Y90" s="19">
        <v>4.8140000000000001</v>
      </c>
      <c r="Z90" s="19">
        <v>4.8840000000000003</v>
      </c>
      <c r="AA90" s="19">
        <v>4.952</v>
      </c>
      <c r="AB90" s="19">
        <v>5.0179999999999998</v>
      </c>
      <c r="AC90" s="19">
        <v>5.077</v>
      </c>
      <c r="AD90" s="19">
        <v>5.133</v>
      </c>
      <c r="AE90" s="19">
        <v>5.1749999999999998</v>
      </c>
      <c r="AF90" s="19">
        <v>5.2140000000000004</v>
      </c>
      <c r="AG90" s="19">
        <v>5.2409999999999997</v>
      </c>
      <c r="AH90" s="19">
        <v>5.2619999999999996</v>
      </c>
      <c r="AI90" s="19">
        <v>5.2880000000000003</v>
      </c>
      <c r="AJ90" s="19">
        <v>5.327</v>
      </c>
      <c r="AK90" s="19">
        <v>5.3780000000000001</v>
      </c>
      <c r="AL90" s="19">
        <v>5.4349999999999996</v>
      </c>
      <c r="AM90" s="19">
        <v>5.5</v>
      </c>
      <c r="AN90" s="19">
        <v>5.548</v>
      </c>
      <c r="AO90" s="19">
        <v>5.5830000000000002</v>
      </c>
      <c r="AP90" s="19">
        <v>5.5990000000000002</v>
      </c>
      <c r="AQ90" s="19">
        <v>5.601</v>
      </c>
      <c r="AR90" s="19">
        <v>5.593</v>
      </c>
      <c r="AS90" s="19">
        <v>5.5640000000000001</v>
      </c>
      <c r="AT90" s="19">
        <v>5.5350000000000001</v>
      </c>
      <c r="AU90" s="19">
        <v>5.4889999999999999</v>
      </c>
      <c r="AV90" s="19">
        <v>5.4390000000000001</v>
      </c>
      <c r="AW90" s="19">
        <v>5.3760000000000003</v>
      </c>
      <c r="AX90" s="19">
        <v>5.3259999999999996</v>
      </c>
      <c r="AY90" s="19">
        <v>5.2889999999999997</v>
      </c>
      <c r="AZ90" s="19">
        <v>5.2640000000000002</v>
      </c>
      <c r="BA90" s="19">
        <v>5.2510000000000003</v>
      </c>
      <c r="BB90" s="19">
        <v>5.2409999999999997</v>
      </c>
      <c r="BC90" s="19">
        <v>5.2009999999999996</v>
      </c>
      <c r="BD90" s="19">
        <v>5.1139999999999999</v>
      </c>
      <c r="BE90" s="19">
        <v>4.9720000000000004</v>
      </c>
      <c r="BF90" s="19">
        <v>4.7919999999999998</v>
      </c>
      <c r="BG90" s="19">
        <v>4.5860000000000003</v>
      </c>
      <c r="BH90" s="19">
        <v>4.4080000000000004</v>
      </c>
      <c r="BI90" s="19">
        <v>4.2750000000000004</v>
      </c>
      <c r="BJ90" s="19">
        <v>4.2009999999999996</v>
      </c>
      <c r="BK90" s="19">
        <v>4.165</v>
      </c>
      <c r="BL90" s="19">
        <v>4.1660000000000004</v>
      </c>
      <c r="BM90" s="19">
        <v>4.1760000000000002</v>
      </c>
      <c r="BN90" s="19">
        <v>4.1769999999999996</v>
      </c>
      <c r="BO90" s="19">
        <v>4.1520000000000001</v>
      </c>
      <c r="BP90" s="19">
        <v>4.117</v>
      </c>
      <c r="BQ90" s="19">
        <v>4.0810000000000004</v>
      </c>
      <c r="BR90" s="19">
        <v>4.0540000000000003</v>
      </c>
      <c r="BS90" s="19">
        <v>4.0339999999999998</v>
      </c>
    </row>
    <row r="91" spans="1:71" ht="11.4" x14ac:dyDescent="0.2">
      <c r="A91" s="16">
        <v>74</v>
      </c>
      <c r="B91" s="17" t="s">
        <v>65</v>
      </c>
      <c r="C91" s="7" t="s">
        <v>137</v>
      </c>
      <c r="D91" s="6"/>
      <c r="E91" s="6">
        <v>686</v>
      </c>
      <c r="F91" s="19">
        <v>2486.6350000000002</v>
      </c>
      <c r="G91" s="19">
        <v>2545.16</v>
      </c>
      <c r="H91" s="19">
        <v>2606.415</v>
      </c>
      <c r="I91" s="19">
        <v>2670.5889999999999</v>
      </c>
      <c r="J91" s="19">
        <v>2737.8330000000001</v>
      </c>
      <c r="K91" s="19">
        <v>2808.2249999999999</v>
      </c>
      <c r="L91" s="19">
        <v>2881.808</v>
      </c>
      <c r="M91" s="19">
        <v>2958.5360000000001</v>
      </c>
      <c r="N91" s="19">
        <v>3038.3330000000001</v>
      </c>
      <c r="O91" s="19">
        <v>3121.0920000000001</v>
      </c>
      <c r="P91" s="19">
        <v>3206.7489999999998</v>
      </c>
      <c r="Q91" s="19">
        <v>3295.2930000000001</v>
      </c>
      <c r="R91" s="19">
        <v>3386.8629999999998</v>
      </c>
      <c r="S91" s="19">
        <v>3481.7449999999999</v>
      </c>
      <c r="T91" s="19">
        <v>3580.3119999999999</v>
      </c>
      <c r="U91" s="19">
        <v>3682.8760000000002</v>
      </c>
      <c r="V91" s="19">
        <v>3789.2109999999998</v>
      </c>
      <c r="W91" s="19">
        <v>3899.2370000000001</v>
      </c>
      <c r="X91" s="19">
        <v>4013.5390000000002</v>
      </c>
      <c r="Y91" s="19">
        <v>4132.8440000000001</v>
      </c>
      <c r="Z91" s="19">
        <v>4257.5050000000001</v>
      </c>
      <c r="AA91" s="19">
        <v>4388.4579999999996</v>
      </c>
      <c r="AB91" s="19">
        <v>4525.1139999999996</v>
      </c>
      <c r="AC91" s="19">
        <v>4664.4440000000004</v>
      </c>
      <c r="AD91" s="19">
        <v>4802.348</v>
      </c>
      <c r="AE91" s="19">
        <v>4936.2089999999998</v>
      </c>
      <c r="AF91" s="19">
        <v>5064.674</v>
      </c>
      <c r="AG91" s="19">
        <v>5189.5389999999998</v>
      </c>
      <c r="AH91" s="19">
        <v>5315.2650000000003</v>
      </c>
      <c r="AI91" s="19">
        <v>5448.11</v>
      </c>
      <c r="AJ91" s="19">
        <v>5592.6459999999997</v>
      </c>
      <c r="AK91" s="19">
        <v>5750.3379999999997</v>
      </c>
      <c r="AL91" s="19">
        <v>5920.0590000000002</v>
      </c>
      <c r="AM91" s="19">
        <v>6100.4949999999999</v>
      </c>
      <c r="AN91" s="19">
        <v>6289.3270000000002</v>
      </c>
      <c r="AO91" s="19">
        <v>6484.7380000000003</v>
      </c>
      <c r="AP91" s="19">
        <v>6686.1589999999997</v>
      </c>
      <c r="AQ91" s="19">
        <v>6893.8959999999997</v>
      </c>
      <c r="AR91" s="19">
        <v>7107.9759999999997</v>
      </c>
      <c r="AS91" s="19">
        <v>7328.6</v>
      </c>
      <c r="AT91" s="19">
        <v>7555.6170000000002</v>
      </c>
      <c r="AU91" s="19">
        <v>7789.6530000000002</v>
      </c>
      <c r="AV91" s="19">
        <v>8029.7250000000004</v>
      </c>
      <c r="AW91" s="19">
        <v>8272.17</v>
      </c>
      <c r="AX91" s="19">
        <v>8512.1730000000007</v>
      </c>
      <c r="AY91" s="19">
        <v>8746.6059999999998</v>
      </c>
      <c r="AZ91" s="19">
        <v>8974.0769999999993</v>
      </c>
      <c r="BA91" s="19">
        <v>9196.5280000000002</v>
      </c>
      <c r="BB91" s="19">
        <v>9418.393</v>
      </c>
      <c r="BC91" s="19">
        <v>9645.9570000000003</v>
      </c>
      <c r="BD91" s="19">
        <v>9884.0519999999997</v>
      </c>
      <c r="BE91" s="19">
        <v>10134.496999999999</v>
      </c>
      <c r="BF91" s="19">
        <v>10396.861000000001</v>
      </c>
      <c r="BG91" s="19">
        <v>10670.99</v>
      </c>
      <c r="BH91" s="19">
        <v>10955.944</v>
      </c>
      <c r="BI91" s="19">
        <v>11251.266</v>
      </c>
      <c r="BJ91" s="19">
        <v>11556.763000000001</v>
      </c>
      <c r="BK91" s="19">
        <v>11873.557000000001</v>
      </c>
      <c r="BL91" s="19">
        <v>12203.957</v>
      </c>
      <c r="BM91" s="19">
        <v>12550.916999999999</v>
      </c>
      <c r="BN91" s="19">
        <v>12916.228999999999</v>
      </c>
      <c r="BO91" s="19">
        <v>13300.91</v>
      </c>
      <c r="BP91" s="19">
        <v>13703.513000000001</v>
      </c>
      <c r="BQ91" s="19">
        <v>14120.32</v>
      </c>
      <c r="BR91" s="19">
        <v>14546.111000000001</v>
      </c>
      <c r="BS91" s="19">
        <v>14976.994000000001</v>
      </c>
    </row>
    <row r="92" spans="1:71" ht="11.4" x14ac:dyDescent="0.2">
      <c r="A92" s="16">
        <v>75</v>
      </c>
      <c r="B92" s="17" t="s">
        <v>65</v>
      </c>
      <c r="C92" s="7" t="s">
        <v>138</v>
      </c>
      <c r="D92" s="6"/>
      <c r="E92" s="6">
        <v>694</v>
      </c>
      <c r="F92" s="19">
        <v>2041.203</v>
      </c>
      <c r="G92" s="19">
        <v>2062.444</v>
      </c>
      <c r="H92" s="19">
        <v>2084.942</v>
      </c>
      <c r="I92" s="19">
        <v>2108.4299999999998</v>
      </c>
      <c r="J92" s="19">
        <v>2132.7310000000002</v>
      </c>
      <c r="K92" s="19">
        <v>2157.7530000000002</v>
      </c>
      <c r="L92" s="19">
        <v>2183.5230000000001</v>
      </c>
      <c r="M92" s="19">
        <v>2210.1309999999999</v>
      </c>
      <c r="N92" s="19">
        <v>2237.7719999999999</v>
      </c>
      <c r="O92" s="19">
        <v>2266.6860000000001</v>
      </c>
      <c r="P92" s="19">
        <v>2297.11</v>
      </c>
      <c r="Q92" s="19">
        <v>2329.2040000000002</v>
      </c>
      <c r="R92" s="19">
        <v>2363.0129999999999</v>
      </c>
      <c r="S92" s="19">
        <v>2398.4140000000002</v>
      </c>
      <c r="T92" s="19">
        <v>2435.2040000000002</v>
      </c>
      <c r="U92" s="19">
        <v>2473.2939999999999</v>
      </c>
      <c r="V92" s="19">
        <v>2512.652</v>
      </c>
      <c r="W92" s="19">
        <v>2553.529</v>
      </c>
      <c r="X92" s="19">
        <v>2596.5680000000002</v>
      </c>
      <c r="Y92" s="19">
        <v>2642.6080000000002</v>
      </c>
      <c r="Z92" s="19">
        <v>2692.259</v>
      </c>
      <c r="AA92" s="19">
        <v>2745.779</v>
      </c>
      <c r="AB92" s="19">
        <v>2803.0309999999999</v>
      </c>
      <c r="AC92" s="19">
        <v>2863.739</v>
      </c>
      <c r="AD92" s="19">
        <v>2927.4679999999998</v>
      </c>
      <c r="AE92" s="19">
        <v>2993.8760000000002</v>
      </c>
      <c r="AF92" s="19">
        <v>3062.9560000000001</v>
      </c>
      <c r="AG92" s="19">
        <v>3134.8</v>
      </c>
      <c r="AH92" s="19">
        <v>3209.2629999999999</v>
      </c>
      <c r="AI92" s="19">
        <v>3286.1790000000001</v>
      </c>
      <c r="AJ92" s="19">
        <v>3365.4409999999998</v>
      </c>
      <c r="AK92" s="19">
        <v>3445.277</v>
      </c>
      <c r="AL92" s="19">
        <v>3525.3989999999999</v>
      </c>
      <c r="AM92" s="19">
        <v>3608.7510000000002</v>
      </c>
      <c r="AN92" s="19">
        <v>3699.4670000000001</v>
      </c>
      <c r="AO92" s="19">
        <v>3799.55</v>
      </c>
      <c r="AP92" s="19">
        <v>3912.4380000000001</v>
      </c>
      <c r="AQ92" s="19">
        <v>4034.6680000000001</v>
      </c>
      <c r="AR92" s="19">
        <v>4152.9840000000004</v>
      </c>
      <c r="AS92" s="19">
        <v>4249.4679999999998</v>
      </c>
      <c r="AT92" s="19">
        <v>4312.2460000000001</v>
      </c>
      <c r="AU92" s="19">
        <v>4337.2389999999996</v>
      </c>
      <c r="AV92" s="19">
        <v>4331.3320000000003</v>
      </c>
      <c r="AW92" s="19">
        <v>4307.299</v>
      </c>
      <c r="AX92" s="19">
        <v>4283.6210000000001</v>
      </c>
      <c r="AY92" s="19">
        <v>4274.8190000000004</v>
      </c>
      <c r="AZ92" s="19">
        <v>4282.3500000000004</v>
      </c>
      <c r="BA92" s="19">
        <v>4305.4549999999999</v>
      </c>
      <c r="BB92" s="19">
        <v>4353.6459999999997</v>
      </c>
      <c r="BC92" s="19">
        <v>4437.8029999999999</v>
      </c>
      <c r="BD92" s="19">
        <v>4564.2969999999996</v>
      </c>
      <c r="BE92" s="19">
        <v>4739.1469999999999</v>
      </c>
      <c r="BF92" s="19">
        <v>4957.2160000000003</v>
      </c>
      <c r="BG92" s="19">
        <v>5199.549</v>
      </c>
      <c r="BH92" s="19">
        <v>5439.6949999999997</v>
      </c>
      <c r="BI92" s="19">
        <v>5658.3789999999999</v>
      </c>
      <c r="BJ92" s="19">
        <v>5848.692</v>
      </c>
      <c r="BK92" s="19">
        <v>6015.4170000000004</v>
      </c>
      <c r="BL92" s="19">
        <v>6165.3720000000003</v>
      </c>
      <c r="BM92" s="19">
        <v>6310.26</v>
      </c>
      <c r="BN92" s="19">
        <v>6458.72</v>
      </c>
      <c r="BO92" s="19">
        <v>6611.692</v>
      </c>
      <c r="BP92" s="19">
        <v>6766.1030000000001</v>
      </c>
      <c r="BQ92" s="19">
        <v>6922.0789999999997</v>
      </c>
      <c r="BR92" s="19">
        <v>7079.1620000000003</v>
      </c>
      <c r="BS92" s="19">
        <v>7237.0249999999996</v>
      </c>
    </row>
    <row r="93" spans="1:71" ht="11.4" x14ac:dyDescent="0.2">
      <c r="A93" s="16">
        <v>76</v>
      </c>
      <c r="B93" s="17" t="s">
        <v>65</v>
      </c>
      <c r="C93" s="7" t="s">
        <v>139</v>
      </c>
      <c r="D93" s="6"/>
      <c r="E93" s="6">
        <v>768</v>
      </c>
      <c r="F93" s="19">
        <v>1395.4570000000001</v>
      </c>
      <c r="G93" s="19">
        <v>1425.4870000000001</v>
      </c>
      <c r="H93" s="19">
        <v>1441.9059999999999</v>
      </c>
      <c r="I93" s="19">
        <v>1452.088</v>
      </c>
      <c r="J93" s="19">
        <v>1461.52</v>
      </c>
      <c r="K93" s="19">
        <v>1473.8389999999999</v>
      </c>
      <c r="L93" s="19">
        <v>1490.731</v>
      </c>
      <c r="M93" s="19">
        <v>1512.029</v>
      </c>
      <c r="N93" s="19">
        <v>1535.9690000000001</v>
      </c>
      <c r="O93" s="19">
        <v>1559.674</v>
      </c>
      <c r="P93" s="19">
        <v>1580.5129999999999</v>
      </c>
      <c r="Q93" s="19">
        <v>1597.5260000000001</v>
      </c>
      <c r="R93" s="19">
        <v>1612.7550000000001</v>
      </c>
      <c r="S93" s="19">
        <v>1631.7639999999999</v>
      </c>
      <c r="T93" s="19">
        <v>1662.0730000000001</v>
      </c>
      <c r="U93" s="19">
        <v>1708.63</v>
      </c>
      <c r="V93" s="19">
        <v>1774.029</v>
      </c>
      <c r="W93" s="19">
        <v>1855.442</v>
      </c>
      <c r="X93" s="19">
        <v>1945.78</v>
      </c>
      <c r="Y93" s="19">
        <v>2034.9069999999999</v>
      </c>
      <c r="Z93" s="19">
        <v>2115.5219999999999</v>
      </c>
      <c r="AA93" s="19">
        <v>2185.6619999999998</v>
      </c>
      <c r="AB93" s="19">
        <v>2247.5819999999999</v>
      </c>
      <c r="AC93" s="19">
        <v>2303.3449999999998</v>
      </c>
      <c r="AD93" s="19">
        <v>2356.6219999999998</v>
      </c>
      <c r="AE93" s="19">
        <v>2410.4459999999999</v>
      </c>
      <c r="AF93" s="19">
        <v>2464.4549999999999</v>
      </c>
      <c r="AG93" s="19">
        <v>2518.5659999999998</v>
      </c>
      <c r="AH93" s="19">
        <v>2576.4690000000001</v>
      </c>
      <c r="AI93" s="19">
        <v>2642.846</v>
      </c>
      <c r="AJ93" s="19">
        <v>2720.8389999999999</v>
      </c>
      <c r="AK93" s="19">
        <v>2812.0390000000002</v>
      </c>
      <c r="AL93" s="19">
        <v>2915.0659999999998</v>
      </c>
      <c r="AM93" s="19">
        <v>3026.2379999999998</v>
      </c>
      <c r="AN93" s="19">
        <v>3140.2370000000001</v>
      </c>
      <c r="AO93" s="19">
        <v>3252.9940000000001</v>
      </c>
      <c r="AP93" s="19">
        <v>3364.02</v>
      </c>
      <c r="AQ93" s="19">
        <v>3474.08</v>
      </c>
      <c r="AR93" s="19">
        <v>3581.9279999999999</v>
      </c>
      <c r="AS93" s="19">
        <v>3686.373</v>
      </c>
      <c r="AT93" s="19">
        <v>3786.94</v>
      </c>
      <c r="AU93" s="19">
        <v>3882.2710000000002</v>
      </c>
      <c r="AV93" s="19">
        <v>3973.3270000000002</v>
      </c>
      <c r="AW93" s="19">
        <v>4064.9259999999999</v>
      </c>
      <c r="AX93" s="19">
        <v>4163.6419999999998</v>
      </c>
      <c r="AY93" s="19">
        <v>4274.0240000000003</v>
      </c>
      <c r="AZ93" s="19">
        <v>4398.2380000000003</v>
      </c>
      <c r="BA93" s="19">
        <v>4534.5510000000004</v>
      </c>
      <c r="BB93" s="19">
        <v>4679.0230000000001</v>
      </c>
      <c r="BC93" s="19">
        <v>4825.7039999999997</v>
      </c>
      <c r="BD93" s="19">
        <v>4970.3670000000002</v>
      </c>
      <c r="BE93" s="19">
        <v>5111.7700000000004</v>
      </c>
      <c r="BF93" s="19">
        <v>5251.4719999999998</v>
      </c>
      <c r="BG93" s="19">
        <v>5391.4009999999998</v>
      </c>
      <c r="BH93" s="19">
        <v>5534.598</v>
      </c>
      <c r="BI93" s="19">
        <v>5683.268</v>
      </c>
      <c r="BJ93" s="19">
        <v>5837.7920000000004</v>
      </c>
      <c r="BK93" s="19">
        <v>5997.3850000000002</v>
      </c>
      <c r="BL93" s="19">
        <v>6161.7960000000003</v>
      </c>
      <c r="BM93" s="19">
        <v>6330.4719999999998</v>
      </c>
      <c r="BN93" s="19">
        <v>6502.9520000000002</v>
      </c>
      <c r="BO93" s="19">
        <v>6679.2820000000002</v>
      </c>
      <c r="BP93" s="19">
        <v>6859.482</v>
      </c>
      <c r="BQ93" s="19">
        <v>7042.9480000000003</v>
      </c>
      <c r="BR93" s="19">
        <v>7228.915</v>
      </c>
      <c r="BS93" s="19">
        <v>7416.8019999999997</v>
      </c>
    </row>
    <row r="94" spans="1:71" ht="12" x14ac:dyDescent="0.25">
      <c r="A94" s="16">
        <v>77</v>
      </c>
      <c r="B94" s="17" t="s">
        <v>65</v>
      </c>
      <c r="C94" s="18" t="s">
        <v>334</v>
      </c>
      <c r="D94" s="6"/>
      <c r="E94" s="6">
        <v>935</v>
      </c>
      <c r="F94" s="19">
        <v>1404061.59</v>
      </c>
      <c r="G94" s="19">
        <v>1434534.7849999999</v>
      </c>
      <c r="H94" s="19">
        <v>1463159.8160000001</v>
      </c>
      <c r="I94" s="19">
        <v>1490835.7139999999</v>
      </c>
      <c r="J94" s="19">
        <v>1518303.01</v>
      </c>
      <c r="K94" s="19">
        <v>1546143.227</v>
      </c>
      <c r="L94" s="19">
        <v>1574772.6529999999</v>
      </c>
      <c r="M94" s="19">
        <v>1604448.7949999999</v>
      </c>
      <c r="N94" s="19">
        <v>1635288.4339999999</v>
      </c>
      <c r="O94" s="19">
        <v>1667297.629</v>
      </c>
      <c r="P94" s="19">
        <v>1700462.7520000001</v>
      </c>
      <c r="Q94" s="19">
        <v>1734847.0649999999</v>
      </c>
      <c r="R94" s="19">
        <v>1770675.629</v>
      </c>
      <c r="S94" s="19">
        <v>1808371.2649999999</v>
      </c>
      <c r="T94" s="19">
        <v>1848452.0490000001</v>
      </c>
      <c r="U94" s="19">
        <v>1891228.7350000001</v>
      </c>
      <c r="V94" s="19">
        <v>1936862.071</v>
      </c>
      <c r="W94" s="19">
        <v>1985086.19</v>
      </c>
      <c r="X94" s="19">
        <v>2035238.284</v>
      </c>
      <c r="Y94" s="19">
        <v>2086393.344</v>
      </c>
      <c r="Z94" s="19">
        <v>2137828.395</v>
      </c>
      <c r="AA94" s="19">
        <v>2189385.932</v>
      </c>
      <c r="AB94" s="19">
        <v>2241096.8530000001</v>
      </c>
      <c r="AC94" s="19">
        <v>2292666.3569999998</v>
      </c>
      <c r="AD94" s="19">
        <v>2343802.5619999999</v>
      </c>
      <c r="AE94" s="19">
        <v>2394338.0040000002</v>
      </c>
      <c r="AF94" s="19">
        <v>2444094.0129999998</v>
      </c>
      <c r="AG94" s="19">
        <v>2493191.9350000001</v>
      </c>
      <c r="AH94" s="19">
        <v>2542157.7310000001</v>
      </c>
      <c r="AI94" s="19">
        <v>2591734.858</v>
      </c>
      <c r="AJ94" s="19">
        <v>2642488.969</v>
      </c>
      <c r="AK94" s="19">
        <v>2694423.5359999998</v>
      </c>
      <c r="AL94" s="19">
        <v>2747435.3339999998</v>
      </c>
      <c r="AM94" s="19">
        <v>2801830.9029999999</v>
      </c>
      <c r="AN94" s="19">
        <v>2857956.3539999998</v>
      </c>
      <c r="AO94" s="19">
        <v>2915953.4440000001</v>
      </c>
      <c r="AP94" s="19">
        <v>2976023.1940000001</v>
      </c>
      <c r="AQ94" s="19">
        <v>3037815.6</v>
      </c>
      <c r="AR94" s="19">
        <v>3100227.1690000002</v>
      </c>
      <c r="AS94" s="19">
        <v>3161768.2859999998</v>
      </c>
      <c r="AT94" s="19">
        <v>3221341.719</v>
      </c>
      <c r="AU94" s="19">
        <v>3278551.3429999999</v>
      </c>
      <c r="AV94" s="19">
        <v>3333604.0950000002</v>
      </c>
      <c r="AW94" s="19">
        <v>3386759.8560000001</v>
      </c>
      <c r="AX94" s="19">
        <v>3438526.43</v>
      </c>
      <c r="AY94" s="19">
        <v>3489306.253</v>
      </c>
      <c r="AZ94" s="19">
        <v>3539101.0690000001</v>
      </c>
      <c r="BA94" s="19">
        <v>3587833.5210000002</v>
      </c>
      <c r="BB94" s="19">
        <v>3635758.51</v>
      </c>
      <c r="BC94" s="19">
        <v>3683189.7859999998</v>
      </c>
      <c r="BD94" s="19">
        <v>3730370.625</v>
      </c>
      <c r="BE94" s="19">
        <v>3777425.0690000001</v>
      </c>
      <c r="BF94" s="19">
        <v>3824369.5260000001</v>
      </c>
      <c r="BG94" s="19">
        <v>3871201.74</v>
      </c>
      <c r="BH94" s="19">
        <v>3917871.1510000001</v>
      </c>
      <c r="BI94" s="19">
        <v>3964342.662</v>
      </c>
      <c r="BJ94" s="19">
        <v>4010602.6669999999</v>
      </c>
      <c r="BK94" s="19">
        <v>4056684.6970000002</v>
      </c>
      <c r="BL94" s="19">
        <v>4102643.673</v>
      </c>
      <c r="BM94" s="19">
        <v>4148549.798</v>
      </c>
      <c r="BN94" s="19">
        <v>4194425.2120000003</v>
      </c>
      <c r="BO94" s="19">
        <v>4240280.9759999998</v>
      </c>
      <c r="BP94" s="19">
        <v>4286014.7309999997</v>
      </c>
      <c r="BQ94" s="19">
        <v>4331391.2050000001</v>
      </c>
      <c r="BR94" s="19">
        <v>4376099.6550000003</v>
      </c>
      <c r="BS94" s="19">
        <v>4419897.6009999998</v>
      </c>
    </row>
    <row r="95" spans="1:71" ht="12" x14ac:dyDescent="0.25">
      <c r="A95" s="16">
        <v>78</v>
      </c>
      <c r="B95" s="17" t="s">
        <v>65</v>
      </c>
      <c r="C95" s="21" t="s">
        <v>140</v>
      </c>
      <c r="D95" s="6"/>
      <c r="E95" s="6">
        <v>906</v>
      </c>
      <c r="F95" s="19">
        <v>677556.25600000005</v>
      </c>
      <c r="G95" s="19">
        <v>694585.005</v>
      </c>
      <c r="H95" s="19">
        <v>708899.63300000003</v>
      </c>
      <c r="I95" s="19">
        <v>721429.14599999995</v>
      </c>
      <c r="J95" s="19">
        <v>732938.32299999997</v>
      </c>
      <c r="K95" s="19">
        <v>744027.82499999995</v>
      </c>
      <c r="L95" s="19">
        <v>755127.47499999998</v>
      </c>
      <c r="M95" s="19">
        <v>766502.92</v>
      </c>
      <c r="N95" s="19">
        <v>778274.58400000003</v>
      </c>
      <c r="O95" s="19">
        <v>790449.20600000001</v>
      </c>
      <c r="P95" s="19">
        <v>803015.05299999996</v>
      </c>
      <c r="Q95" s="19">
        <v>816043.09900000005</v>
      </c>
      <c r="R95" s="19">
        <v>829775.79200000002</v>
      </c>
      <c r="S95" s="19">
        <v>844665.06</v>
      </c>
      <c r="T95" s="19">
        <v>861264.571</v>
      </c>
      <c r="U95" s="19">
        <v>879913.07499999995</v>
      </c>
      <c r="V95" s="19">
        <v>900779.69400000002</v>
      </c>
      <c r="W95" s="19">
        <v>923600.37699999998</v>
      </c>
      <c r="X95" s="19">
        <v>947724.71600000001</v>
      </c>
      <c r="Y95" s="19">
        <v>972238.93400000001</v>
      </c>
      <c r="Z95" s="19">
        <v>996425.10100000002</v>
      </c>
      <c r="AA95" s="19">
        <v>1020121.6850000001</v>
      </c>
      <c r="AB95" s="19">
        <v>1043348.061</v>
      </c>
      <c r="AC95" s="19">
        <v>1065794.321</v>
      </c>
      <c r="AD95" s="19">
        <v>1087148.3940000001</v>
      </c>
      <c r="AE95" s="19">
        <v>1107219.338</v>
      </c>
      <c r="AF95" s="19">
        <v>1125857.27</v>
      </c>
      <c r="AG95" s="19">
        <v>1143166.9669999999</v>
      </c>
      <c r="AH95" s="19">
        <v>1159554.3389999999</v>
      </c>
      <c r="AI95" s="19">
        <v>1175604.605</v>
      </c>
      <c r="AJ95" s="19">
        <v>1191787.808</v>
      </c>
      <c r="AK95" s="19">
        <v>1208088.2120000001</v>
      </c>
      <c r="AL95" s="19">
        <v>1224493.1410000001</v>
      </c>
      <c r="AM95" s="19">
        <v>1241464.5900000001</v>
      </c>
      <c r="AN95" s="19">
        <v>1259564.344</v>
      </c>
      <c r="AO95" s="19">
        <v>1279116.4110000001</v>
      </c>
      <c r="AP95" s="19">
        <v>1300377.7490000001</v>
      </c>
      <c r="AQ95" s="19">
        <v>1323039.7379999999</v>
      </c>
      <c r="AR95" s="19">
        <v>1346150.89</v>
      </c>
      <c r="AS95" s="19">
        <v>1368393.1569999999</v>
      </c>
      <c r="AT95" s="19">
        <v>1388798.183</v>
      </c>
      <c r="AU95" s="19">
        <v>1407055.358</v>
      </c>
      <c r="AV95" s="19">
        <v>1423378.1629999999</v>
      </c>
      <c r="AW95" s="19">
        <v>1437972.8330000001</v>
      </c>
      <c r="AX95" s="19">
        <v>1451246.568</v>
      </c>
      <c r="AY95" s="19">
        <v>1463528.7180000001</v>
      </c>
      <c r="AZ95" s="19">
        <v>1474822.4450000001</v>
      </c>
      <c r="BA95" s="19">
        <v>1485085.081</v>
      </c>
      <c r="BB95" s="19">
        <v>1494568.1810000001</v>
      </c>
      <c r="BC95" s="19">
        <v>1503584.325</v>
      </c>
      <c r="BD95" s="19">
        <v>1512377.595</v>
      </c>
      <c r="BE95" s="19">
        <v>1521071.2050000001</v>
      </c>
      <c r="BF95" s="19">
        <v>1529686.044</v>
      </c>
      <c r="BG95" s="19">
        <v>1538233.6129999999</v>
      </c>
      <c r="BH95" s="19">
        <v>1546681.9469999999</v>
      </c>
      <c r="BI95" s="19">
        <v>1555011.5730000001</v>
      </c>
      <c r="BJ95" s="19">
        <v>1563236.216</v>
      </c>
      <c r="BK95" s="19">
        <v>1571398.378</v>
      </c>
      <c r="BL95" s="19">
        <v>1579531.1939999999</v>
      </c>
      <c r="BM95" s="19">
        <v>1587670.9080000001</v>
      </c>
      <c r="BN95" s="19">
        <v>1595828.675</v>
      </c>
      <c r="BO95" s="19">
        <v>1604014.4</v>
      </c>
      <c r="BP95" s="19">
        <v>1612178.334</v>
      </c>
      <c r="BQ95" s="19">
        <v>1620194.727</v>
      </c>
      <c r="BR95" s="19">
        <v>1627896.0759999999</v>
      </c>
      <c r="BS95" s="19">
        <v>1635150.365</v>
      </c>
    </row>
    <row r="96" spans="1:71" ht="11.4" x14ac:dyDescent="0.2">
      <c r="A96" s="16">
        <v>79</v>
      </c>
      <c r="B96" s="17" t="s">
        <v>65</v>
      </c>
      <c r="C96" s="7" t="s">
        <v>141</v>
      </c>
      <c r="D96" s="6">
        <v>4</v>
      </c>
      <c r="E96" s="6">
        <v>156</v>
      </c>
      <c r="F96" s="19">
        <v>554419.27500000002</v>
      </c>
      <c r="G96" s="19">
        <v>569611.07499999995</v>
      </c>
      <c r="H96" s="19">
        <v>582029.30099999998</v>
      </c>
      <c r="I96" s="19">
        <v>592567.86100000003</v>
      </c>
      <c r="J96" s="19">
        <v>601971.21799999999</v>
      </c>
      <c r="K96" s="19">
        <v>610834.39599999995</v>
      </c>
      <c r="L96" s="19">
        <v>619597.54700000002</v>
      </c>
      <c r="M96" s="19">
        <v>628551.40500000003</v>
      </c>
      <c r="N96" s="19">
        <v>637853.60900000005</v>
      </c>
      <c r="O96" s="19">
        <v>647555.96299999999</v>
      </c>
      <c r="P96" s="19">
        <v>657686.14300000004</v>
      </c>
      <c r="Q96" s="19">
        <v>668334.897</v>
      </c>
      <c r="R96" s="19">
        <v>679732.31499999994</v>
      </c>
      <c r="S96" s="19">
        <v>692280.49</v>
      </c>
      <c r="T96" s="19">
        <v>706460.95299999998</v>
      </c>
      <c r="U96" s="19">
        <v>722562.18299999996</v>
      </c>
      <c r="V96" s="19">
        <v>740745.64199999999</v>
      </c>
      <c r="W96" s="19">
        <v>760771.06299999997</v>
      </c>
      <c r="X96" s="19">
        <v>782008.72900000005</v>
      </c>
      <c r="Y96" s="19">
        <v>803577.22100000002</v>
      </c>
      <c r="Z96" s="19">
        <v>824788.45700000005</v>
      </c>
      <c r="AA96" s="19">
        <v>845481.57799999998</v>
      </c>
      <c r="AB96" s="19">
        <v>865686.53</v>
      </c>
      <c r="AC96" s="19">
        <v>885145.93299999996</v>
      </c>
      <c r="AD96" s="19">
        <v>903613.53799999994</v>
      </c>
      <c r="AE96" s="19">
        <v>920945.08299999998</v>
      </c>
      <c r="AF96" s="19">
        <v>937018.25199999998</v>
      </c>
      <c r="AG96" s="19">
        <v>951927.44400000002</v>
      </c>
      <c r="AH96" s="19">
        <v>966039.82200000004</v>
      </c>
      <c r="AI96" s="19">
        <v>979880.61899999995</v>
      </c>
      <c r="AJ96" s="19">
        <v>993877.31</v>
      </c>
      <c r="AK96" s="19">
        <v>1008000.152</v>
      </c>
      <c r="AL96" s="19">
        <v>1022253.3959999999</v>
      </c>
      <c r="AM96" s="19">
        <v>1037123.834</v>
      </c>
      <c r="AN96" s="19">
        <v>1053210.7350000001</v>
      </c>
      <c r="AO96" s="19">
        <v>1070863.389</v>
      </c>
      <c r="AP96" s="19">
        <v>1090348.0560000001</v>
      </c>
      <c r="AQ96" s="19">
        <v>1111341.7250000001</v>
      </c>
      <c r="AR96" s="19">
        <v>1132866.344</v>
      </c>
      <c r="AS96" s="19">
        <v>1153565.8940000001</v>
      </c>
      <c r="AT96" s="19">
        <v>1172445.2</v>
      </c>
      <c r="AU96" s="19">
        <v>1189183.5220000001</v>
      </c>
      <c r="AV96" s="19">
        <v>1204003.9010000001</v>
      </c>
      <c r="AW96" s="19">
        <v>1217129.1329999999</v>
      </c>
      <c r="AX96" s="19">
        <v>1228991.932</v>
      </c>
      <c r="AY96" s="19">
        <v>1239940.004</v>
      </c>
      <c r="AZ96" s="19">
        <v>1249981.4410000001</v>
      </c>
      <c r="BA96" s="19">
        <v>1259066.9739999999</v>
      </c>
      <c r="BB96" s="19">
        <v>1267441.503</v>
      </c>
      <c r="BC96" s="19">
        <v>1275406.699</v>
      </c>
      <c r="BD96" s="19">
        <v>1283198.97</v>
      </c>
      <c r="BE96" s="19">
        <v>1290937.649</v>
      </c>
      <c r="BF96" s="19">
        <v>1298646.577</v>
      </c>
      <c r="BG96" s="19">
        <v>1306343.9110000001</v>
      </c>
      <c r="BH96" s="19">
        <v>1314007.4779999999</v>
      </c>
      <c r="BI96" s="19">
        <v>1321623.49</v>
      </c>
      <c r="BJ96" s="19">
        <v>1329209.094</v>
      </c>
      <c r="BK96" s="19">
        <v>1336800.5060000001</v>
      </c>
      <c r="BL96" s="19">
        <v>1344415.227</v>
      </c>
      <c r="BM96" s="19">
        <v>1352068.091</v>
      </c>
      <c r="BN96" s="19">
        <v>1359755.102</v>
      </c>
      <c r="BO96" s="19">
        <v>1367480.264</v>
      </c>
      <c r="BP96" s="19">
        <v>1375198.6189999999</v>
      </c>
      <c r="BQ96" s="19">
        <v>1382793.2120000001</v>
      </c>
      <c r="BR96" s="19">
        <v>1390110.388</v>
      </c>
      <c r="BS96" s="19">
        <v>1397028.5530000001</v>
      </c>
    </row>
    <row r="97" spans="1:71" ht="11.4" x14ac:dyDescent="0.2">
      <c r="A97" s="16">
        <v>80</v>
      </c>
      <c r="B97" s="17" t="s">
        <v>65</v>
      </c>
      <c r="C97" s="7" t="s">
        <v>142</v>
      </c>
      <c r="D97" s="6">
        <v>5</v>
      </c>
      <c r="E97" s="6">
        <v>344</v>
      </c>
      <c r="F97" s="19">
        <v>1973.998</v>
      </c>
      <c r="G97" s="19">
        <v>2063.3159999999998</v>
      </c>
      <c r="H97" s="19">
        <v>2160.1019999999999</v>
      </c>
      <c r="I97" s="19">
        <v>2264.1089999999999</v>
      </c>
      <c r="J97" s="19">
        <v>2374.5390000000002</v>
      </c>
      <c r="K97" s="19">
        <v>2490.1030000000001</v>
      </c>
      <c r="L97" s="19">
        <v>2608.9409999999998</v>
      </c>
      <c r="M97" s="19">
        <v>2728.665</v>
      </c>
      <c r="N97" s="19">
        <v>2846.5219999999999</v>
      </c>
      <c r="O97" s="19">
        <v>2959.5329999999999</v>
      </c>
      <c r="P97" s="19">
        <v>3065.1869999999999</v>
      </c>
      <c r="Q97" s="19">
        <v>3162.0309999999999</v>
      </c>
      <c r="R97" s="19">
        <v>3250.3110000000001</v>
      </c>
      <c r="S97" s="19">
        <v>3332.1619999999998</v>
      </c>
      <c r="T97" s="19">
        <v>3410.9589999999998</v>
      </c>
      <c r="U97" s="19">
        <v>3489.2130000000002</v>
      </c>
      <c r="V97" s="19">
        <v>3568.3760000000002</v>
      </c>
      <c r="W97" s="19">
        <v>3648.0329999999999</v>
      </c>
      <c r="X97" s="19">
        <v>3726.7049999999999</v>
      </c>
      <c r="Y97" s="19">
        <v>3802.096</v>
      </c>
      <c r="Z97" s="19">
        <v>3873.1120000000001</v>
      </c>
      <c r="AA97" s="19">
        <v>3937.8290000000002</v>
      </c>
      <c r="AB97" s="19">
        <v>3998.3119999999999</v>
      </c>
      <c r="AC97" s="19">
        <v>4062.0419999999999</v>
      </c>
      <c r="AD97" s="19">
        <v>4139.0959999999995</v>
      </c>
      <c r="AE97" s="19">
        <v>4236.0020000000004</v>
      </c>
      <c r="AF97" s="19">
        <v>4356.5749999999998</v>
      </c>
      <c r="AG97" s="19">
        <v>4496.8710000000001</v>
      </c>
      <c r="AH97" s="19">
        <v>4646.1769999999997</v>
      </c>
      <c r="AI97" s="19">
        <v>4789.32</v>
      </c>
      <c r="AJ97" s="19">
        <v>4915.4669999999996</v>
      </c>
      <c r="AK97" s="19">
        <v>5020.4880000000003</v>
      </c>
      <c r="AL97" s="19">
        <v>5107.9089999999997</v>
      </c>
      <c r="AM97" s="19">
        <v>5183.9120000000003</v>
      </c>
      <c r="AN97" s="19">
        <v>5258.1610000000001</v>
      </c>
      <c r="AO97" s="19">
        <v>5337.6220000000003</v>
      </c>
      <c r="AP97" s="19">
        <v>5424.5169999999998</v>
      </c>
      <c r="AQ97" s="19">
        <v>5516.357</v>
      </c>
      <c r="AR97" s="19">
        <v>5609.6909999999998</v>
      </c>
      <c r="AS97" s="19">
        <v>5699.2209999999995</v>
      </c>
      <c r="AT97" s="19">
        <v>5781.4589999999998</v>
      </c>
      <c r="AU97" s="19">
        <v>5854.0879999999997</v>
      </c>
      <c r="AV97" s="19">
        <v>5919.2889999999998</v>
      </c>
      <c r="AW97" s="19">
        <v>5983.3549999999996</v>
      </c>
      <c r="AX97" s="19">
        <v>6055.0860000000002</v>
      </c>
      <c r="AY97" s="19">
        <v>6140.1009999999997</v>
      </c>
      <c r="AZ97" s="19">
        <v>6241.81</v>
      </c>
      <c r="BA97" s="19">
        <v>6356.47</v>
      </c>
      <c r="BB97" s="19">
        <v>6473.8360000000002</v>
      </c>
      <c r="BC97" s="19">
        <v>6579.5640000000003</v>
      </c>
      <c r="BD97" s="19">
        <v>6663.6540000000005</v>
      </c>
      <c r="BE97" s="19">
        <v>6722.3059999999996</v>
      </c>
      <c r="BF97" s="19">
        <v>6759.491</v>
      </c>
      <c r="BG97" s="19">
        <v>6782.5709999999999</v>
      </c>
      <c r="BH97" s="19">
        <v>6802.5969999999998</v>
      </c>
      <c r="BI97" s="19">
        <v>6827.7610000000004</v>
      </c>
      <c r="BJ97" s="19">
        <v>6860.3760000000002</v>
      </c>
      <c r="BK97" s="19">
        <v>6898.3969999999999</v>
      </c>
      <c r="BL97" s="19">
        <v>6940.3230000000003</v>
      </c>
      <c r="BM97" s="19">
        <v>6983.2719999999999</v>
      </c>
      <c r="BN97" s="19">
        <v>7025.2209999999995</v>
      </c>
      <c r="BO97" s="19">
        <v>7065.8149999999996</v>
      </c>
      <c r="BP97" s="19">
        <v>7106.3990000000003</v>
      </c>
      <c r="BQ97" s="19">
        <v>7148.5709999999999</v>
      </c>
      <c r="BR97" s="19">
        <v>7194.5630000000001</v>
      </c>
      <c r="BS97" s="19">
        <v>7245.701</v>
      </c>
    </row>
    <row r="98" spans="1:71" ht="11.4" x14ac:dyDescent="0.2">
      <c r="A98" s="16">
        <v>81</v>
      </c>
      <c r="B98" s="17" t="s">
        <v>65</v>
      </c>
      <c r="C98" s="7" t="s">
        <v>143</v>
      </c>
      <c r="D98" s="6">
        <v>6</v>
      </c>
      <c r="E98" s="6">
        <v>446</v>
      </c>
      <c r="F98" s="19">
        <v>196.483</v>
      </c>
      <c r="G98" s="19">
        <v>200.49</v>
      </c>
      <c r="H98" s="19">
        <v>201.274</v>
      </c>
      <c r="I98" s="19">
        <v>199.292</v>
      </c>
      <c r="J98" s="19">
        <v>195.13200000000001</v>
      </c>
      <c r="K98" s="19">
        <v>189.46100000000001</v>
      </c>
      <c r="L98" s="19">
        <v>183.047</v>
      </c>
      <c r="M98" s="19">
        <v>176.75299999999999</v>
      </c>
      <c r="N98" s="19">
        <v>171.523</v>
      </c>
      <c r="O98" s="19">
        <v>168.28899999999999</v>
      </c>
      <c r="P98" s="19">
        <v>167.79599999999999</v>
      </c>
      <c r="Q98" s="19">
        <v>170.465</v>
      </c>
      <c r="R98" s="19">
        <v>176.18799999999999</v>
      </c>
      <c r="S98" s="19">
        <v>184.25</v>
      </c>
      <c r="T98" s="19">
        <v>193.56299999999999</v>
      </c>
      <c r="U98" s="19">
        <v>203.23099999999999</v>
      </c>
      <c r="V98" s="19">
        <v>213.196</v>
      </c>
      <c r="W98" s="19">
        <v>223.42</v>
      </c>
      <c r="X98" s="19">
        <v>233.00399999999999</v>
      </c>
      <c r="Y98" s="19">
        <v>240.84200000000001</v>
      </c>
      <c r="Z98" s="19">
        <v>246.19499999999999</v>
      </c>
      <c r="AA98" s="19">
        <v>248.739</v>
      </c>
      <c r="AB98" s="19">
        <v>248.767</v>
      </c>
      <c r="AC98" s="19">
        <v>246.947</v>
      </c>
      <c r="AD98" s="19">
        <v>244.28399999999999</v>
      </c>
      <c r="AE98" s="19">
        <v>241.62799999999999</v>
      </c>
      <c r="AF98" s="19">
        <v>239.08500000000001</v>
      </c>
      <c r="AG98" s="19">
        <v>236.69499999999999</v>
      </c>
      <c r="AH98" s="19">
        <v>235.19800000000001</v>
      </c>
      <c r="AI98" s="19">
        <v>235.47900000000001</v>
      </c>
      <c r="AJ98" s="19">
        <v>238.11799999999999</v>
      </c>
      <c r="AK98" s="19">
        <v>243.42699999999999</v>
      </c>
      <c r="AL98" s="19">
        <v>251.21899999999999</v>
      </c>
      <c r="AM98" s="19">
        <v>260.99700000000001</v>
      </c>
      <c r="AN98" s="19">
        <v>271.99299999999999</v>
      </c>
      <c r="AO98" s="19">
        <v>283.58100000000002</v>
      </c>
      <c r="AP98" s="19">
        <v>295.67700000000002</v>
      </c>
      <c r="AQ98" s="19">
        <v>308.27499999999998</v>
      </c>
      <c r="AR98" s="19">
        <v>320.87700000000001</v>
      </c>
      <c r="AS98" s="19">
        <v>332.90100000000001</v>
      </c>
      <c r="AT98" s="19">
        <v>343.935</v>
      </c>
      <c r="AU98" s="19">
        <v>353.76400000000001</v>
      </c>
      <c r="AV98" s="19">
        <v>362.459</v>
      </c>
      <c r="AW98" s="19">
        <v>370.34500000000003</v>
      </c>
      <c r="AX98" s="19">
        <v>377.96</v>
      </c>
      <c r="AY98" s="19">
        <v>385.68599999999998</v>
      </c>
      <c r="AZ98" s="19">
        <v>393.56700000000001</v>
      </c>
      <c r="BA98" s="19">
        <v>401.56400000000002</v>
      </c>
      <c r="BB98" s="19">
        <v>409.83699999999999</v>
      </c>
      <c r="BC98" s="19">
        <v>418.60399999999998</v>
      </c>
      <c r="BD98" s="19">
        <v>427.97899999999998</v>
      </c>
      <c r="BE98" s="19">
        <v>438.08100000000002</v>
      </c>
      <c r="BF98" s="19">
        <v>448.89600000000002</v>
      </c>
      <c r="BG98" s="19">
        <v>460.14699999999999</v>
      </c>
      <c r="BH98" s="19">
        <v>471.45299999999997</v>
      </c>
      <c r="BI98" s="19">
        <v>482.55900000000003</v>
      </c>
      <c r="BJ98" s="19">
        <v>493.32</v>
      </c>
      <c r="BK98" s="19">
        <v>503.82299999999998</v>
      </c>
      <c r="BL98" s="19">
        <v>514.34799999999996</v>
      </c>
      <c r="BM98" s="19">
        <v>525.31299999999999</v>
      </c>
      <c r="BN98" s="19">
        <v>536.96900000000005</v>
      </c>
      <c r="BO98" s="19">
        <v>549.43899999999996</v>
      </c>
      <c r="BP98" s="19">
        <v>562.53099999999995</v>
      </c>
      <c r="BQ98" s="19">
        <v>575.84100000000001</v>
      </c>
      <c r="BR98" s="19">
        <v>588.78099999999995</v>
      </c>
      <c r="BS98" s="19">
        <v>600.94200000000001</v>
      </c>
    </row>
    <row r="99" spans="1:71" ht="11.4" x14ac:dyDescent="0.2">
      <c r="A99" s="16">
        <v>82</v>
      </c>
      <c r="B99" s="17" t="s">
        <v>65</v>
      </c>
      <c r="C99" s="23" t="s">
        <v>148</v>
      </c>
      <c r="D99" s="6"/>
      <c r="E99" s="6">
        <v>158</v>
      </c>
      <c r="F99" s="19">
        <v>7623.36</v>
      </c>
      <c r="G99" s="19">
        <v>7893.06</v>
      </c>
      <c r="H99" s="19">
        <v>8163.933</v>
      </c>
      <c r="I99" s="19">
        <v>8440.26</v>
      </c>
      <c r="J99" s="19">
        <v>8725.4670000000006</v>
      </c>
      <c r="K99" s="19">
        <v>9022.1830000000009</v>
      </c>
      <c r="L99" s="19">
        <v>9331.8979999999992</v>
      </c>
      <c r="M99" s="19">
        <v>9655.2369999999992</v>
      </c>
      <c r="N99" s="19">
        <v>9991.9850000000006</v>
      </c>
      <c r="O99" s="19">
        <v>10341.215</v>
      </c>
      <c r="P99" s="19">
        <v>10701.713</v>
      </c>
      <c r="Q99" s="19">
        <v>11072.338</v>
      </c>
      <c r="R99" s="19">
        <v>11452.476000000001</v>
      </c>
      <c r="S99" s="19">
        <v>11842.14</v>
      </c>
      <c r="T99" s="19">
        <v>12241.535</v>
      </c>
      <c r="U99" s="19">
        <v>12649.726000000001</v>
      </c>
      <c r="V99" s="19">
        <v>13067.806</v>
      </c>
      <c r="W99" s="19">
        <v>13492.499</v>
      </c>
      <c r="X99" s="19">
        <v>13913.344999999999</v>
      </c>
      <c r="Y99" s="19">
        <v>14316.714</v>
      </c>
      <c r="Z99" s="19">
        <v>14693.153</v>
      </c>
      <c r="AA99" s="19">
        <v>15037.995000000001</v>
      </c>
      <c r="AB99" s="19">
        <v>15354.587</v>
      </c>
      <c r="AC99" s="19">
        <v>15651.322</v>
      </c>
      <c r="AD99" s="19">
        <v>15940.897000000001</v>
      </c>
      <c r="AE99" s="19">
        <v>16232.672</v>
      </c>
      <c r="AF99" s="19">
        <v>16528.706999999999</v>
      </c>
      <c r="AG99" s="19">
        <v>16826.465</v>
      </c>
      <c r="AH99" s="19">
        <v>17125.169000000002</v>
      </c>
      <c r="AI99" s="19">
        <v>17422.717000000001</v>
      </c>
      <c r="AJ99" s="19">
        <v>17717.371999999999</v>
      </c>
      <c r="AK99" s="19">
        <v>18009.438999999998</v>
      </c>
      <c r="AL99" s="19">
        <v>18299.156999999999</v>
      </c>
      <c r="AM99" s="19">
        <v>18584.306</v>
      </c>
      <c r="AN99" s="19">
        <v>18862.026999999998</v>
      </c>
      <c r="AO99" s="19">
        <v>19130.093000000001</v>
      </c>
      <c r="AP99" s="19">
        <v>19387.423999999999</v>
      </c>
      <c r="AQ99" s="19">
        <v>19634.013999999999</v>
      </c>
      <c r="AR99" s="19">
        <v>19869.947</v>
      </c>
      <c r="AS99" s="19">
        <v>20095.746999999999</v>
      </c>
      <c r="AT99" s="19">
        <v>20311.698</v>
      </c>
      <c r="AU99" s="19">
        <v>20518.8</v>
      </c>
      <c r="AV99" s="19">
        <v>20716.684000000001</v>
      </c>
      <c r="AW99" s="19">
        <v>20902.883999999998</v>
      </c>
      <c r="AX99" s="19">
        <v>21074.053</v>
      </c>
      <c r="AY99" s="19">
        <v>21228.511999999999</v>
      </c>
      <c r="AZ99" s="19">
        <v>21364.13</v>
      </c>
      <c r="BA99" s="19">
        <v>21483.508000000002</v>
      </c>
      <c r="BB99" s="19">
        <v>21595.371999999999</v>
      </c>
      <c r="BC99" s="19">
        <v>21711.573</v>
      </c>
      <c r="BD99" s="19">
        <v>21840.235000000001</v>
      </c>
      <c r="BE99" s="19">
        <v>21985.281999999999</v>
      </c>
      <c r="BF99" s="19">
        <v>22143.337</v>
      </c>
      <c r="BG99" s="19">
        <v>22306.338</v>
      </c>
      <c r="BH99" s="19">
        <v>22462.374</v>
      </c>
      <c r="BI99" s="19">
        <v>22602.885999999999</v>
      </c>
      <c r="BJ99" s="19">
        <v>22725.477999999999</v>
      </c>
      <c r="BK99" s="19">
        <v>22833.012999999999</v>
      </c>
      <c r="BL99" s="19">
        <v>22928.526000000002</v>
      </c>
      <c r="BM99" s="19">
        <v>23017.055</v>
      </c>
      <c r="BN99" s="19">
        <v>23102.405999999999</v>
      </c>
      <c r="BO99" s="19">
        <v>23185.01</v>
      </c>
      <c r="BP99" s="19">
        <v>23263.897000000001</v>
      </c>
      <c r="BQ99" s="19">
        <v>23339.858</v>
      </c>
      <c r="BR99" s="19">
        <v>23413.651999999998</v>
      </c>
      <c r="BS99" s="19">
        <v>23485.755000000001</v>
      </c>
    </row>
    <row r="100" spans="1:71" ht="11.4" x14ac:dyDescent="0.2">
      <c r="A100" s="16">
        <v>83</v>
      </c>
      <c r="B100" s="17" t="s">
        <v>65</v>
      </c>
      <c r="C100" s="7" t="s">
        <v>144</v>
      </c>
      <c r="D100" s="6"/>
      <c r="E100" s="6">
        <v>408</v>
      </c>
      <c r="F100" s="19">
        <v>10549.472</v>
      </c>
      <c r="G100" s="19">
        <v>10248.495999999999</v>
      </c>
      <c r="H100" s="19">
        <v>10049.029</v>
      </c>
      <c r="I100" s="19">
        <v>9957.2420000000002</v>
      </c>
      <c r="J100" s="19">
        <v>9972.4359999999997</v>
      </c>
      <c r="K100" s="19">
        <v>10086.991</v>
      </c>
      <c r="L100" s="19">
        <v>10285.94</v>
      </c>
      <c r="M100" s="19">
        <v>10547.388999999999</v>
      </c>
      <c r="N100" s="19">
        <v>10843.978999999999</v>
      </c>
      <c r="O100" s="19">
        <v>11145.152</v>
      </c>
      <c r="P100" s="19">
        <v>11424.175999999999</v>
      </c>
      <c r="Q100" s="19">
        <v>11665.594999999999</v>
      </c>
      <c r="R100" s="19">
        <v>11871.712</v>
      </c>
      <c r="S100" s="19">
        <v>12065.468000000001</v>
      </c>
      <c r="T100" s="19">
        <v>12282.419</v>
      </c>
      <c r="U100" s="19">
        <v>12547.525</v>
      </c>
      <c r="V100" s="19">
        <v>12864.954</v>
      </c>
      <c r="W100" s="19">
        <v>13222.694</v>
      </c>
      <c r="X100" s="19">
        <v>13609.982</v>
      </c>
      <c r="Y100" s="19">
        <v>14010.339</v>
      </c>
      <c r="Z100" s="19">
        <v>14410.4</v>
      </c>
      <c r="AA100" s="19">
        <v>14809.521000000001</v>
      </c>
      <c r="AB100" s="19">
        <v>15207.771000000001</v>
      </c>
      <c r="AC100" s="19">
        <v>15593.351000000001</v>
      </c>
      <c r="AD100" s="19">
        <v>15952.078</v>
      </c>
      <c r="AE100" s="19">
        <v>16274.74</v>
      </c>
      <c r="AF100" s="19">
        <v>16554.745999999999</v>
      </c>
      <c r="AG100" s="19">
        <v>16796.578000000001</v>
      </c>
      <c r="AH100" s="19">
        <v>17015.983</v>
      </c>
      <c r="AI100" s="19">
        <v>17235.666000000001</v>
      </c>
      <c r="AJ100" s="19">
        <v>17472.14</v>
      </c>
      <c r="AK100" s="19">
        <v>17731.23</v>
      </c>
      <c r="AL100" s="19">
        <v>18008.563999999998</v>
      </c>
      <c r="AM100" s="19">
        <v>18298.214</v>
      </c>
      <c r="AN100" s="19">
        <v>18590.137999999999</v>
      </c>
      <c r="AO100" s="19">
        <v>18877.238000000001</v>
      </c>
      <c r="AP100" s="19">
        <v>19156.794999999998</v>
      </c>
      <c r="AQ100" s="19">
        <v>19431.986000000001</v>
      </c>
      <c r="AR100" s="19">
        <v>19708.323</v>
      </c>
      <c r="AS100" s="19">
        <v>19993.755000000001</v>
      </c>
      <c r="AT100" s="19">
        <v>20293.054</v>
      </c>
      <c r="AU100" s="19">
        <v>20609.150000000001</v>
      </c>
      <c r="AV100" s="19">
        <v>20937.403999999999</v>
      </c>
      <c r="AW100" s="19">
        <v>21265.833999999999</v>
      </c>
      <c r="AX100" s="19">
        <v>21577.982</v>
      </c>
      <c r="AY100" s="19">
        <v>21862.298999999999</v>
      </c>
      <c r="AZ100" s="19">
        <v>22113.547999999999</v>
      </c>
      <c r="BA100" s="19">
        <v>22335.637999999999</v>
      </c>
      <c r="BB100" s="19">
        <v>22537.335999999999</v>
      </c>
      <c r="BC100" s="19">
        <v>22731.985000000001</v>
      </c>
      <c r="BD100" s="19">
        <v>22929.075000000001</v>
      </c>
      <c r="BE100" s="19">
        <v>23131.81</v>
      </c>
      <c r="BF100" s="19">
        <v>23336.681</v>
      </c>
      <c r="BG100" s="19">
        <v>23538.54</v>
      </c>
      <c r="BH100" s="19">
        <v>23729.498</v>
      </c>
      <c r="BI100" s="19">
        <v>23904.167000000001</v>
      </c>
      <c r="BJ100" s="19">
        <v>24061.097000000002</v>
      </c>
      <c r="BK100" s="19">
        <v>24203.289000000001</v>
      </c>
      <c r="BL100" s="19">
        <v>24335.146000000001</v>
      </c>
      <c r="BM100" s="19">
        <v>24463.021000000001</v>
      </c>
      <c r="BN100" s="19">
        <v>24591.598999999998</v>
      </c>
      <c r="BO100" s="19">
        <v>24722.297999999999</v>
      </c>
      <c r="BP100" s="19">
        <v>24854.034</v>
      </c>
      <c r="BQ100" s="19">
        <v>24985.975999999999</v>
      </c>
      <c r="BR100" s="19">
        <v>25116.363000000001</v>
      </c>
      <c r="BS100" s="19">
        <v>25243.917000000001</v>
      </c>
    </row>
    <row r="101" spans="1:71" ht="11.4" x14ac:dyDescent="0.2">
      <c r="A101" s="16">
        <v>84</v>
      </c>
      <c r="B101" s="17" t="s">
        <v>65</v>
      </c>
      <c r="C101" s="7" t="s">
        <v>145</v>
      </c>
      <c r="D101" s="6"/>
      <c r="E101" s="6">
        <v>392</v>
      </c>
      <c r="F101" s="19">
        <v>82802.084000000003</v>
      </c>
      <c r="G101" s="19">
        <v>84315.600999999995</v>
      </c>
      <c r="H101" s="19">
        <v>85658.683000000005</v>
      </c>
      <c r="I101" s="19">
        <v>86869.425000000003</v>
      </c>
      <c r="J101" s="19">
        <v>87980.317999999999</v>
      </c>
      <c r="K101" s="19">
        <v>89018.256999999998</v>
      </c>
      <c r="L101" s="19">
        <v>90004.312999999995</v>
      </c>
      <c r="M101" s="19">
        <v>90953.953999999998</v>
      </c>
      <c r="N101" s="19">
        <v>91877.703999999998</v>
      </c>
      <c r="O101" s="19">
        <v>92782.224000000002</v>
      </c>
      <c r="P101" s="19">
        <v>93673.615000000005</v>
      </c>
      <c r="Q101" s="19">
        <v>94560.845000000001</v>
      </c>
      <c r="R101" s="19">
        <v>95458.880999999994</v>
      </c>
      <c r="S101" s="19">
        <v>96389.952999999994</v>
      </c>
      <c r="T101" s="19">
        <v>97379.847999999998</v>
      </c>
      <c r="U101" s="19">
        <v>98447.001999999993</v>
      </c>
      <c r="V101" s="19">
        <v>99595.127999999997</v>
      </c>
      <c r="W101" s="19">
        <v>100820.02099999999</v>
      </c>
      <c r="X101" s="19">
        <v>102120.482</v>
      </c>
      <c r="Y101" s="19">
        <v>103491.93</v>
      </c>
      <c r="Z101" s="19">
        <v>104925.645</v>
      </c>
      <c r="AA101" s="19">
        <v>106425.269</v>
      </c>
      <c r="AB101" s="19">
        <v>107977.039</v>
      </c>
      <c r="AC101" s="19">
        <v>109532.878</v>
      </c>
      <c r="AD101" s="19">
        <v>111030.141</v>
      </c>
      <c r="AE101" s="19">
        <v>112423.05499999999</v>
      </c>
      <c r="AF101" s="19">
        <v>113690.10799999999</v>
      </c>
      <c r="AG101" s="19">
        <v>114839.12</v>
      </c>
      <c r="AH101" s="19">
        <v>115890.284</v>
      </c>
      <c r="AI101" s="19">
        <v>116878.026</v>
      </c>
      <c r="AJ101" s="19">
        <v>117827.355</v>
      </c>
      <c r="AK101" s="19">
        <v>118743.18</v>
      </c>
      <c r="AL101" s="19">
        <v>119615.624</v>
      </c>
      <c r="AM101" s="19">
        <v>120438.087</v>
      </c>
      <c r="AN101" s="19">
        <v>121199.799</v>
      </c>
      <c r="AO101" s="19">
        <v>121894.038</v>
      </c>
      <c r="AP101" s="19">
        <v>122519.652</v>
      </c>
      <c r="AQ101" s="19">
        <v>123083.205</v>
      </c>
      <c r="AR101" s="19">
        <v>123594.96799999999</v>
      </c>
      <c r="AS101" s="19">
        <v>124068.90300000001</v>
      </c>
      <c r="AT101" s="19">
        <v>124515.561</v>
      </c>
      <c r="AU101" s="19">
        <v>124940.015</v>
      </c>
      <c r="AV101" s="19">
        <v>125341.476</v>
      </c>
      <c r="AW101" s="19">
        <v>125717.524</v>
      </c>
      <c r="AX101" s="19">
        <v>126063.174</v>
      </c>
      <c r="AY101" s="19">
        <v>126375.466</v>
      </c>
      <c r="AZ101" s="19">
        <v>126654.02099999999</v>
      </c>
      <c r="BA101" s="19">
        <v>126902.628</v>
      </c>
      <c r="BB101" s="19">
        <v>127127.265</v>
      </c>
      <c r="BC101" s="19">
        <v>127335.85799999999</v>
      </c>
      <c r="BD101" s="19">
        <v>127533.93399999999</v>
      </c>
      <c r="BE101" s="19">
        <v>127723.51300000001</v>
      </c>
      <c r="BF101" s="19">
        <v>127902.617</v>
      </c>
      <c r="BG101" s="19">
        <v>128067.79399999999</v>
      </c>
      <c r="BH101" s="19">
        <v>128213.632</v>
      </c>
      <c r="BI101" s="19">
        <v>128335.76700000001</v>
      </c>
      <c r="BJ101" s="19">
        <v>128432.99400000001</v>
      </c>
      <c r="BK101" s="19">
        <v>128505.251</v>
      </c>
      <c r="BL101" s="19">
        <v>128550.508</v>
      </c>
      <c r="BM101" s="19">
        <v>128566.659</v>
      </c>
      <c r="BN101" s="19">
        <v>128551.87300000001</v>
      </c>
      <c r="BO101" s="19">
        <v>128505.399</v>
      </c>
      <c r="BP101" s="19">
        <v>128426.38400000001</v>
      </c>
      <c r="BQ101" s="19">
        <v>128312.92</v>
      </c>
      <c r="BR101" s="19">
        <v>128162.87300000001</v>
      </c>
      <c r="BS101" s="19">
        <v>127974.958</v>
      </c>
    </row>
    <row r="102" spans="1:71" ht="11.4" x14ac:dyDescent="0.2">
      <c r="A102" s="16">
        <v>85</v>
      </c>
      <c r="B102" s="17" t="s">
        <v>65</v>
      </c>
      <c r="C102" s="7" t="s">
        <v>146</v>
      </c>
      <c r="D102" s="6"/>
      <c r="E102" s="6">
        <v>496</v>
      </c>
      <c r="F102" s="19">
        <v>780.19899999999996</v>
      </c>
      <c r="G102" s="19">
        <v>793.53800000000001</v>
      </c>
      <c r="H102" s="19">
        <v>807.92100000000005</v>
      </c>
      <c r="I102" s="19">
        <v>823.06</v>
      </c>
      <c r="J102" s="19">
        <v>838.78499999999997</v>
      </c>
      <c r="K102" s="19">
        <v>855.10299999999995</v>
      </c>
      <c r="L102" s="19">
        <v>872.15599999999995</v>
      </c>
      <c r="M102" s="19">
        <v>890.274</v>
      </c>
      <c r="N102" s="19">
        <v>909.89</v>
      </c>
      <c r="O102" s="19">
        <v>931.48099999999999</v>
      </c>
      <c r="P102" s="19">
        <v>955.505</v>
      </c>
      <c r="Q102" s="19">
        <v>982.178</v>
      </c>
      <c r="R102" s="19">
        <v>1011.324</v>
      </c>
      <c r="S102" s="19">
        <v>1042.383</v>
      </c>
      <c r="T102" s="19">
        <v>1074.5139999999999</v>
      </c>
      <c r="U102" s="19">
        <v>1107.124</v>
      </c>
      <c r="V102" s="19">
        <v>1139.961</v>
      </c>
      <c r="W102" s="19">
        <v>1173.191</v>
      </c>
      <c r="X102" s="19">
        <v>1207.104</v>
      </c>
      <c r="Y102" s="19">
        <v>1242.2139999999999</v>
      </c>
      <c r="Z102" s="19">
        <v>1278.825</v>
      </c>
      <c r="AA102" s="19">
        <v>1317.05</v>
      </c>
      <c r="AB102" s="19">
        <v>1356.67</v>
      </c>
      <c r="AC102" s="19">
        <v>1397.3040000000001</v>
      </c>
      <c r="AD102" s="19">
        <v>1438.425</v>
      </c>
      <c r="AE102" s="19">
        <v>1479.6510000000001</v>
      </c>
      <c r="AF102" s="19">
        <v>1520.865</v>
      </c>
      <c r="AG102" s="19">
        <v>1562.2090000000001</v>
      </c>
      <c r="AH102" s="19">
        <v>1603.9059999999999</v>
      </c>
      <c r="AI102" s="19">
        <v>1646.2909999999999</v>
      </c>
      <c r="AJ102" s="19">
        <v>1689.6220000000001</v>
      </c>
      <c r="AK102" s="19">
        <v>1733.4749999999999</v>
      </c>
      <c r="AL102" s="19">
        <v>1777.7270000000001</v>
      </c>
      <c r="AM102" s="19">
        <v>1823.2159999999999</v>
      </c>
      <c r="AN102" s="19">
        <v>1871.09</v>
      </c>
      <c r="AO102" s="19">
        <v>1921.8810000000001</v>
      </c>
      <c r="AP102" s="19">
        <v>1976.309</v>
      </c>
      <c r="AQ102" s="19">
        <v>2033.3430000000001</v>
      </c>
      <c r="AR102" s="19">
        <v>2089.7139999999999</v>
      </c>
      <c r="AS102" s="19">
        <v>2141.0079999999998</v>
      </c>
      <c r="AT102" s="19">
        <v>2184.145</v>
      </c>
      <c r="AU102" s="19">
        <v>2217.9180000000001</v>
      </c>
      <c r="AV102" s="19">
        <v>2243.502</v>
      </c>
      <c r="AW102" s="19">
        <v>2263.1999999999998</v>
      </c>
      <c r="AX102" s="19">
        <v>2280.4960000000001</v>
      </c>
      <c r="AY102" s="19">
        <v>2298.0390000000002</v>
      </c>
      <c r="AZ102" s="19">
        <v>2316.567</v>
      </c>
      <c r="BA102" s="19">
        <v>2335.6950000000002</v>
      </c>
      <c r="BB102" s="19">
        <v>2355.59</v>
      </c>
      <c r="BC102" s="19">
        <v>2376.1619999999998</v>
      </c>
      <c r="BD102" s="19">
        <v>2397.4360000000001</v>
      </c>
      <c r="BE102" s="19">
        <v>2419.7759999999998</v>
      </c>
      <c r="BF102" s="19">
        <v>2443.6590000000001</v>
      </c>
      <c r="BG102" s="19">
        <v>2469.2860000000001</v>
      </c>
      <c r="BH102" s="19">
        <v>2496.8319999999999</v>
      </c>
      <c r="BI102" s="19">
        <v>2526.4459999999999</v>
      </c>
      <c r="BJ102" s="19">
        <v>2558.0120000000002</v>
      </c>
      <c r="BK102" s="19">
        <v>2591.67</v>
      </c>
      <c r="BL102" s="19">
        <v>2628.1309999999999</v>
      </c>
      <c r="BM102" s="19">
        <v>2668.2890000000002</v>
      </c>
      <c r="BN102" s="19">
        <v>2712.65</v>
      </c>
      <c r="BO102" s="19">
        <v>2761.5160000000001</v>
      </c>
      <c r="BP102" s="19">
        <v>2814.2260000000001</v>
      </c>
      <c r="BQ102" s="19">
        <v>2869.107</v>
      </c>
      <c r="BR102" s="19">
        <v>2923.8960000000002</v>
      </c>
      <c r="BS102" s="19">
        <v>2976.877</v>
      </c>
    </row>
    <row r="103" spans="1:71" ht="11.4" x14ac:dyDescent="0.2">
      <c r="A103" s="16">
        <v>86</v>
      </c>
      <c r="B103" s="17" t="s">
        <v>65</v>
      </c>
      <c r="C103" s="7" t="s">
        <v>147</v>
      </c>
      <c r="D103" s="6"/>
      <c r="E103" s="6">
        <v>410</v>
      </c>
      <c r="F103" s="19">
        <v>19211.384999999998</v>
      </c>
      <c r="G103" s="19">
        <v>19459.429</v>
      </c>
      <c r="H103" s="19">
        <v>19829.39</v>
      </c>
      <c r="I103" s="19">
        <v>20307.897000000001</v>
      </c>
      <c r="J103" s="19">
        <v>20880.428</v>
      </c>
      <c r="K103" s="19">
        <v>21531.330999999998</v>
      </c>
      <c r="L103" s="19">
        <v>22243.633000000002</v>
      </c>
      <c r="M103" s="19">
        <v>22999.242999999999</v>
      </c>
      <c r="N103" s="19">
        <v>23779.371999999999</v>
      </c>
      <c r="O103" s="19">
        <v>24565.348999999998</v>
      </c>
      <c r="P103" s="19">
        <v>25340.918000000001</v>
      </c>
      <c r="Q103" s="19">
        <v>26094.75</v>
      </c>
      <c r="R103" s="19">
        <v>26822.584999999999</v>
      </c>
      <c r="S103" s="19">
        <v>27528.214</v>
      </c>
      <c r="T103" s="19">
        <v>28220.78</v>
      </c>
      <c r="U103" s="19">
        <v>28907.071</v>
      </c>
      <c r="V103" s="19">
        <v>29584.631000000001</v>
      </c>
      <c r="W103" s="19">
        <v>30249.455999999998</v>
      </c>
      <c r="X103" s="19">
        <v>30905.365000000002</v>
      </c>
      <c r="Y103" s="19">
        <v>31557.578000000001</v>
      </c>
      <c r="Z103" s="19">
        <v>32209.313999999998</v>
      </c>
      <c r="AA103" s="19">
        <v>32863.703999999998</v>
      </c>
      <c r="AB103" s="19">
        <v>33518.385000000002</v>
      </c>
      <c r="AC103" s="19">
        <v>34164.544000000002</v>
      </c>
      <c r="AD103" s="19">
        <v>34789.934999999998</v>
      </c>
      <c r="AE103" s="19">
        <v>35386.506999999998</v>
      </c>
      <c r="AF103" s="19">
        <v>35948.932000000001</v>
      </c>
      <c r="AG103" s="19">
        <v>36481.584999999999</v>
      </c>
      <c r="AH103" s="19">
        <v>36997.800000000003</v>
      </c>
      <c r="AI103" s="19">
        <v>37516.487000000001</v>
      </c>
      <c r="AJ103" s="19">
        <v>38050.423999999999</v>
      </c>
      <c r="AK103" s="19">
        <v>38606.821000000004</v>
      </c>
      <c r="AL103" s="19">
        <v>39179.544999999998</v>
      </c>
      <c r="AM103" s="19">
        <v>39752.023999999998</v>
      </c>
      <c r="AN103" s="19">
        <v>40300.400999999998</v>
      </c>
      <c r="AO103" s="19">
        <v>40808.569000000003</v>
      </c>
      <c r="AP103" s="19">
        <v>41269.319000000003</v>
      </c>
      <c r="AQ103" s="19">
        <v>41690.832999999999</v>
      </c>
      <c r="AR103" s="19">
        <v>42091.025999999998</v>
      </c>
      <c r="AS103" s="19">
        <v>42495.728000000003</v>
      </c>
      <c r="AT103" s="19">
        <v>42923.131000000001</v>
      </c>
      <c r="AU103" s="19">
        <v>43378.101000000002</v>
      </c>
      <c r="AV103" s="19">
        <v>43853.447999999997</v>
      </c>
      <c r="AW103" s="19">
        <v>44340.557999999997</v>
      </c>
      <c r="AX103" s="19">
        <v>44825.885000000002</v>
      </c>
      <c r="AY103" s="19">
        <v>45298.610999999997</v>
      </c>
      <c r="AZ103" s="19">
        <v>45757.360999999997</v>
      </c>
      <c r="BA103" s="19">
        <v>46202.603999999999</v>
      </c>
      <c r="BB103" s="19">
        <v>46627.442000000003</v>
      </c>
      <c r="BC103" s="19">
        <v>47023.88</v>
      </c>
      <c r="BD103" s="19">
        <v>47386.311999999998</v>
      </c>
      <c r="BE103" s="19">
        <v>47712.788</v>
      </c>
      <c r="BF103" s="19">
        <v>48004.786</v>
      </c>
      <c r="BG103" s="19">
        <v>48265.025999999998</v>
      </c>
      <c r="BH103" s="19">
        <v>48498.082999999999</v>
      </c>
      <c r="BI103" s="19">
        <v>48708.497000000003</v>
      </c>
      <c r="BJ103" s="19">
        <v>48895.845000000001</v>
      </c>
      <c r="BK103" s="19">
        <v>49062.428999999996</v>
      </c>
      <c r="BL103" s="19">
        <v>49218.985000000001</v>
      </c>
      <c r="BM103" s="19">
        <v>49379.207999999999</v>
      </c>
      <c r="BN103" s="19">
        <v>49552.855000000003</v>
      </c>
      <c r="BO103" s="19">
        <v>49744.659</v>
      </c>
      <c r="BP103" s="19">
        <v>49952.243999999999</v>
      </c>
      <c r="BQ103" s="19">
        <v>50169.241999999998</v>
      </c>
      <c r="BR103" s="19">
        <v>50385.56</v>
      </c>
      <c r="BS103" s="19">
        <v>50593.661999999997</v>
      </c>
    </row>
    <row r="104" spans="1:71" ht="12" x14ac:dyDescent="0.25">
      <c r="A104" s="16">
        <v>87</v>
      </c>
      <c r="B104" s="17" t="s">
        <v>65</v>
      </c>
      <c r="C104" s="21" t="s">
        <v>149</v>
      </c>
      <c r="D104" s="6">
        <v>7</v>
      </c>
      <c r="E104" s="6">
        <v>921</v>
      </c>
      <c r="F104" s="19">
        <v>510788.12300000002</v>
      </c>
      <c r="G104" s="19">
        <v>519193.39600000001</v>
      </c>
      <c r="H104" s="19">
        <v>528135.15700000001</v>
      </c>
      <c r="I104" s="19">
        <v>537602.31999999995</v>
      </c>
      <c r="J104" s="19">
        <v>547586.38</v>
      </c>
      <c r="K104" s="19">
        <v>558080.97</v>
      </c>
      <c r="L104" s="19">
        <v>569082.26800000004</v>
      </c>
      <c r="M104" s="19">
        <v>580588.81099999999</v>
      </c>
      <c r="N104" s="19">
        <v>592601.07900000003</v>
      </c>
      <c r="O104" s="19">
        <v>605120.68099999998</v>
      </c>
      <c r="P104" s="19">
        <v>618148.451</v>
      </c>
      <c r="Q104" s="19">
        <v>631682.12699999998</v>
      </c>
      <c r="R104" s="19">
        <v>645714.34400000004</v>
      </c>
      <c r="S104" s="19">
        <v>660231.897</v>
      </c>
      <c r="T104" s="19">
        <v>675218.103</v>
      </c>
      <c r="U104" s="19">
        <v>690659.68799999997</v>
      </c>
      <c r="V104" s="19">
        <v>706562.59400000004</v>
      </c>
      <c r="W104" s="19">
        <v>722927.99800000002</v>
      </c>
      <c r="X104" s="19">
        <v>739733.86899999995</v>
      </c>
      <c r="Y104" s="19">
        <v>756952.27099999995</v>
      </c>
      <c r="Z104" s="19">
        <v>774570.06900000002</v>
      </c>
      <c r="AA104" s="19">
        <v>792575.68</v>
      </c>
      <c r="AB104" s="19">
        <v>810994.85800000001</v>
      </c>
      <c r="AC104" s="19">
        <v>829898.26599999995</v>
      </c>
      <c r="AD104" s="19">
        <v>849381.15500000003</v>
      </c>
      <c r="AE104" s="19">
        <v>869513.94200000004</v>
      </c>
      <c r="AF104" s="19">
        <v>890308.66599999997</v>
      </c>
      <c r="AG104" s="19">
        <v>911750.07799999998</v>
      </c>
      <c r="AH104" s="19">
        <v>933844.87600000005</v>
      </c>
      <c r="AI104" s="19">
        <v>956592.87300000002</v>
      </c>
      <c r="AJ104" s="19">
        <v>979983.522</v>
      </c>
      <c r="AK104" s="19">
        <v>1004001.69</v>
      </c>
      <c r="AL104" s="19">
        <v>1028615.567</v>
      </c>
      <c r="AM104" s="19">
        <v>1053772.0989999999</v>
      </c>
      <c r="AN104" s="19">
        <v>1079404.172</v>
      </c>
      <c r="AO104" s="19">
        <v>1105444.993</v>
      </c>
      <c r="AP104" s="19">
        <v>1131872.757</v>
      </c>
      <c r="AQ104" s="19">
        <v>1158639.548</v>
      </c>
      <c r="AR104" s="19">
        <v>1185620.7279999999</v>
      </c>
      <c r="AS104" s="19">
        <v>1212664.7860000001</v>
      </c>
      <c r="AT104" s="19">
        <v>1239658.9539999999</v>
      </c>
      <c r="AU104" s="19">
        <v>1266534.6310000001</v>
      </c>
      <c r="AV104" s="19">
        <v>1293295.8459999999</v>
      </c>
      <c r="AW104" s="19">
        <v>1319994.5930000001</v>
      </c>
      <c r="AX104" s="19">
        <v>1346722.7109999999</v>
      </c>
      <c r="AY104" s="19">
        <v>1373543.3219999999</v>
      </c>
      <c r="AZ104" s="19">
        <v>1400447.1059999999</v>
      </c>
      <c r="BA104" s="19">
        <v>1427390.72</v>
      </c>
      <c r="BB104" s="19">
        <v>1454362.517</v>
      </c>
      <c r="BC104" s="19">
        <v>1481345.439</v>
      </c>
      <c r="BD104" s="19">
        <v>1508317.0360000001</v>
      </c>
      <c r="BE104" s="19">
        <v>1535283.08</v>
      </c>
      <c r="BF104" s="19">
        <v>1562217.4550000001</v>
      </c>
      <c r="BG104" s="19">
        <v>1589027.2579999999</v>
      </c>
      <c r="BH104" s="19">
        <v>1615592.747</v>
      </c>
      <c r="BI104" s="19">
        <v>1641830.209</v>
      </c>
      <c r="BJ104" s="19">
        <v>1667689.93</v>
      </c>
      <c r="BK104" s="19">
        <v>1693195.9350000001</v>
      </c>
      <c r="BL104" s="19">
        <v>1718429.3759999999</v>
      </c>
      <c r="BM104" s="19">
        <v>1743512.483</v>
      </c>
      <c r="BN104" s="19">
        <v>1768530.7420000001</v>
      </c>
      <c r="BO104" s="19">
        <v>1793502.4110000001</v>
      </c>
      <c r="BP104" s="19">
        <v>1818387.6270000001</v>
      </c>
      <c r="BQ104" s="19">
        <v>1843142.952</v>
      </c>
      <c r="BR104" s="19">
        <v>1867702.3910000001</v>
      </c>
      <c r="BS104" s="19">
        <v>1892013.476</v>
      </c>
    </row>
    <row r="105" spans="1:71" ht="12" x14ac:dyDescent="0.25">
      <c r="A105" s="16">
        <v>88</v>
      </c>
      <c r="B105" s="17" t="s">
        <v>65</v>
      </c>
      <c r="C105" s="21" t="s">
        <v>150</v>
      </c>
      <c r="D105" s="6"/>
      <c r="E105" s="6">
        <v>5500</v>
      </c>
      <c r="F105" s="19">
        <v>17449.545999999998</v>
      </c>
      <c r="G105" s="19">
        <v>17889.859</v>
      </c>
      <c r="H105" s="19">
        <v>18412.254000000001</v>
      </c>
      <c r="I105" s="19">
        <v>19003.769</v>
      </c>
      <c r="J105" s="19">
        <v>19653.482</v>
      </c>
      <c r="K105" s="19">
        <v>20352.401999999998</v>
      </c>
      <c r="L105" s="19">
        <v>21093.667000000001</v>
      </c>
      <c r="M105" s="19">
        <v>21872.356</v>
      </c>
      <c r="N105" s="19">
        <v>22685.293000000001</v>
      </c>
      <c r="O105" s="19">
        <v>23530.501</v>
      </c>
      <c r="P105" s="19">
        <v>24405.882000000001</v>
      </c>
      <c r="Q105" s="19">
        <v>25307.615000000002</v>
      </c>
      <c r="R105" s="19">
        <v>26228.975999999999</v>
      </c>
      <c r="S105" s="19">
        <v>27159.66</v>
      </c>
      <c r="T105" s="19">
        <v>28087.402999999998</v>
      </c>
      <c r="U105" s="19">
        <v>29002.753000000001</v>
      </c>
      <c r="V105" s="19">
        <v>29901.585999999999</v>
      </c>
      <c r="W105" s="19">
        <v>30783.225999999999</v>
      </c>
      <c r="X105" s="19">
        <v>31646.044000000002</v>
      </c>
      <c r="Y105" s="19">
        <v>32489.83</v>
      </c>
      <c r="Z105" s="19">
        <v>33315.14</v>
      </c>
      <c r="AA105" s="19">
        <v>34120.85</v>
      </c>
      <c r="AB105" s="19">
        <v>34908.186000000002</v>
      </c>
      <c r="AC105" s="19">
        <v>35683.434000000001</v>
      </c>
      <c r="AD105" s="19">
        <v>36455.078000000001</v>
      </c>
      <c r="AE105" s="19">
        <v>37230.082000000002</v>
      </c>
      <c r="AF105" s="19">
        <v>38010.462</v>
      </c>
      <c r="AG105" s="19">
        <v>38797.067999999999</v>
      </c>
      <c r="AH105" s="19">
        <v>39594.368000000002</v>
      </c>
      <c r="AI105" s="19">
        <v>40407.182999999997</v>
      </c>
      <c r="AJ105" s="19">
        <v>41238.834999999999</v>
      </c>
      <c r="AK105" s="19">
        <v>42087.146000000001</v>
      </c>
      <c r="AL105" s="19">
        <v>42950.622000000003</v>
      </c>
      <c r="AM105" s="19">
        <v>43833.364000000001</v>
      </c>
      <c r="AN105" s="19">
        <v>44740.499000000003</v>
      </c>
      <c r="AO105" s="19">
        <v>45672.65</v>
      </c>
      <c r="AP105" s="19">
        <v>46633.391000000003</v>
      </c>
      <c r="AQ105" s="19">
        <v>47612.855000000003</v>
      </c>
      <c r="AR105" s="19">
        <v>48581.73</v>
      </c>
      <c r="AS105" s="19">
        <v>49501.228000000003</v>
      </c>
      <c r="AT105" s="19">
        <v>50343.305</v>
      </c>
      <c r="AU105" s="19">
        <v>51100.938000000002</v>
      </c>
      <c r="AV105" s="19">
        <v>51781.574000000001</v>
      </c>
      <c r="AW105" s="19">
        <v>52390.432999999997</v>
      </c>
      <c r="AX105" s="19">
        <v>52938.381000000001</v>
      </c>
      <c r="AY105" s="19">
        <v>53436.858999999997</v>
      </c>
      <c r="AZ105" s="19">
        <v>53885.824000000001</v>
      </c>
      <c r="BA105" s="19">
        <v>54292.275999999998</v>
      </c>
      <c r="BB105" s="19">
        <v>54684.25</v>
      </c>
      <c r="BC105" s="19">
        <v>55097.49</v>
      </c>
      <c r="BD105" s="19">
        <v>55559.337</v>
      </c>
      <c r="BE105" s="19">
        <v>56082.292999999998</v>
      </c>
      <c r="BF105" s="19">
        <v>56665.898000000001</v>
      </c>
      <c r="BG105" s="19">
        <v>57307.870999999999</v>
      </c>
      <c r="BH105" s="19">
        <v>58000.41</v>
      </c>
      <c r="BI105" s="19">
        <v>58737.838000000003</v>
      </c>
      <c r="BJ105" s="19">
        <v>59518.516000000003</v>
      </c>
      <c r="BK105" s="19">
        <v>60345.972000000002</v>
      </c>
      <c r="BL105" s="19">
        <v>61224.785000000003</v>
      </c>
      <c r="BM105" s="19">
        <v>62161.019</v>
      </c>
      <c r="BN105" s="19">
        <v>63156.447</v>
      </c>
      <c r="BO105" s="19">
        <v>64212.214999999997</v>
      </c>
      <c r="BP105" s="19">
        <v>65319.006999999998</v>
      </c>
      <c r="BQ105" s="19">
        <v>66454.884999999995</v>
      </c>
      <c r="BR105" s="19">
        <v>67590.948999999993</v>
      </c>
      <c r="BS105" s="19">
        <v>68705.005000000005</v>
      </c>
    </row>
    <row r="106" spans="1:71" ht="11.4" x14ac:dyDescent="0.2">
      <c r="A106" s="16">
        <v>89</v>
      </c>
      <c r="B106" s="17" t="s">
        <v>65</v>
      </c>
      <c r="C106" s="7" t="s">
        <v>151</v>
      </c>
      <c r="D106" s="6"/>
      <c r="E106" s="6">
        <v>398</v>
      </c>
      <c r="F106" s="19">
        <v>6702.991</v>
      </c>
      <c r="G106" s="19">
        <v>6831.3230000000003</v>
      </c>
      <c r="H106" s="19">
        <v>7041.7969999999996</v>
      </c>
      <c r="I106" s="19">
        <v>7315.6509999999998</v>
      </c>
      <c r="J106" s="19">
        <v>7636.83</v>
      </c>
      <c r="K106" s="19">
        <v>7991.9979999999996</v>
      </c>
      <c r="L106" s="19">
        <v>8370.6299999999992</v>
      </c>
      <c r="M106" s="19">
        <v>8764.9189999999999</v>
      </c>
      <c r="N106" s="19">
        <v>9169.4539999999997</v>
      </c>
      <c r="O106" s="19">
        <v>9580.7990000000009</v>
      </c>
      <c r="P106" s="19">
        <v>9996</v>
      </c>
      <c r="Q106" s="19">
        <v>10411.028</v>
      </c>
      <c r="R106" s="19">
        <v>10819.457</v>
      </c>
      <c r="S106" s="19">
        <v>11211.86</v>
      </c>
      <c r="T106" s="19">
        <v>11577.468999999999</v>
      </c>
      <c r="U106" s="19">
        <v>11909.003000000001</v>
      </c>
      <c r="V106" s="19">
        <v>12201.038</v>
      </c>
      <c r="W106" s="19">
        <v>12455.710999999999</v>
      </c>
      <c r="X106" s="19">
        <v>12682.931</v>
      </c>
      <c r="Y106" s="19">
        <v>12897.413</v>
      </c>
      <c r="Z106" s="19">
        <v>13109.995999999999</v>
      </c>
      <c r="AA106" s="19">
        <v>13324.67</v>
      </c>
      <c r="AB106" s="19">
        <v>13538.749</v>
      </c>
      <c r="AC106" s="19">
        <v>13748.319</v>
      </c>
      <c r="AD106" s="19">
        <v>13946.819</v>
      </c>
      <c r="AE106" s="19">
        <v>14130.071</v>
      </c>
      <c r="AF106" s="19">
        <v>14296.769</v>
      </c>
      <c r="AG106" s="19">
        <v>14450.532999999999</v>
      </c>
      <c r="AH106" s="19">
        <v>14597.846</v>
      </c>
      <c r="AI106" s="19">
        <v>14747.561</v>
      </c>
      <c r="AJ106" s="19">
        <v>14905.888999999999</v>
      </c>
      <c r="AK106" s="19">
        <v>15072.355</v>
      </c>
      <c r="AL106" s="19">
        <v>15244.045</v>
      </c>
      <c r="AM106" s="19">
        <v>15421.226000000001</v>
      </c>
      <c r="AN106" s="19">
        <v>15603.72</v>
      </c>
      <c r="AO106" s="19">
        <v>15789.437</v>
      </c>
      <c r="AP106" s="19">
        <v>15980.987999999999</v>
      </c>
      <c r="AQ106" s="19">
        <v>16173.101000000001</v>
      </c>
      <c r="AR106" s="19">
        <v>16346.206</v>
      </c>
      <c r="AS106" s="19">
        <v>16474.562999999998</v>
      </c>
      <c r="AT106" s="19">
        <v>16540.258000000002</v>
      </c>
      <c r="AU106" s="19">
        <v>16540.017</v>
      </c>
      <c r="AV106" s="19">
        <v>16481.113000000001</v>
      </c>
      <c r="AW106" s="19">
        <v>16370</v>
      </c>
      <c r="AX106" s="19">
        <v>16217.491</v>
      </c>
      <c r="AY106" s="19">
        <v>16034.956</v>
      </c>
      <c r="AZ106" s="19">
        <v>15820.630999999999</v>
      </c>
      <c r="BA106" s="19">
        <v>15581.752</v>
      </c>
      <c r="BB106" s="19">
        <v>15349.898999999999</v>
      </c>
      <c r="BC106" s="19">
        <v>15165.574000000001</v>
      </c>
      <c r="BD106" s="19">
        <v>15057.362999999999</v>
      </c>
      <c r="BE106" s="19">
        <v>15039.971</v>
      </c>
      <c r="BF106" s="19">
        <v>15105.645</v>
      </c>
      <c r="BG106" s="19">
        <v>15232.325000000001</v>
      </c>
      <c r="BH106" s="19">
        <v>15385.915999999999</v>
      </c>
      <c r="BI106" s="19">
        <v>15541.457</v>
      </c>
      <c r="BJ106" s="19">
        <v>15690.861000000001</v>
      </c>
      <c r="BK106" s="19">
        <v>15841.355</v>
      </c>
      <c r="BL106" s="19">
        <v>16001.175999999999</v>
      </c>
      <c r="BM106" s="19">
        <v>16184.163</v>
      </c>
      <c r="BN106" s="19">
        <v>16398.975999999999</v>
      </c>
      <c r="BO106" s="19">
        <v>16647.38</v>
      </c>
      <c r="BP106" s="19">
        <v>16921.179</v>
      </c>
      <c r="BQ106" s="19">
        <v>17207.257000000001</v>
      </c>
      <c r="BR106" s="19">
        <v>17487.778999999999</v>
      </c>
      <c r="BS106" s="19">
        <v>17749.648000000001</v>
      </c>
    </row>
    <row r="107" spans="1:71" ht="11.4" x14ac:dyDescent="0.2">
      <c r="A107" s="16">
        <v>90</v>
      </c>
      <c r="B107" s="17" t="s">
        <v>65</v>
      </c>
      <c r="C107" s="7" t="s">
        <v>152</v>
      </c>
      <c r="D107" s="6"/>
      <c r="E107" s="6">
        <v>417</v>
      </c>
      <c r="F107" s="19">
        <v>1740.0039999999999</v>
      </c>
      <c r="G107" s="19">
        <v>1765.5550000000001</v>
      </c>
      <c r="H107" s="19">
        <v>1795.13</v>
      </c>
      <c r="I107" s="19">
        <v>1828.1949999999999</v>
      </c>
      <c r="J107" s="19">
        <v>1864.4949999999999</v>
      </c>
      <c r="K107" s="19">
        <v>1904.06</v>
      </c>
      <c r="L107" s="19">
        <v>1947.2190000000001</v>
      </c>
      <c r="M107" s="19">
        <v>1994.5609999999999</v>
      </c>
      <c r="N107" s="19">
        <v>2046.915</v>
      </c>
      <c r="O107" s="19">
        <v>2105.181</v>
      </c>
      <c r="P107" s="19">
        <v>2170.0929999999998</v>
      </c>
      <c r="Q107" s="19">
        <v>2241.7530000000002</v>
      </c>
      <c r="R107" s="19">
        <v>2319.4549999999999</v>
      </c>
      <c r="S107" s="19">
        <v>2401.4630000000002</v>
      </c>
      <c r="T107" s="19">
        <v>2485.4299999999998</v>
      </c>
      <c r="U107" s="19">
        <v>2569.4580000000001</v>
      </c>
      <c r="V107" s="19">
        <v>2653.05</v>
      </c>
      <c r="W107" s="19">
        <v>2736.076</v>
      </c>
      <c r="X107" s="19">
        <v>2817.335</v>
      </c>
      <c r="Y107" s="19">
        <v>2895.5439999999999</v>
      </c>
      <c r="Z107" s="19">
        <v>2969.864</v>
      </c>
      <c r="AA107" s="19">
        <v>3039.7669999999998</v>
      </c>
      <c r="AB107" s="19">
        <v>3105.5349999999999</v>
      </c>
      <c r="AC107" s="19">
        <v>3168.2930000000001</v>
      </c>
      <c r="AD107" s="19">
        <v>3229.6880000000001</v>
      </c>
      <c r="AE107" s="19">
        <v>3291.0770000000002</v>
      </c>
      <c r="AF107" s="19">
        <v>3352.6179999999999</v>
      </c>
      <c r="AG107" s="19">
        <v>3414.32</v>
      </c>
      <c r="AH107" s="19">
        <v>3477.2289999999998</v>
      </c>
      <c r="AI107" s="19">
        <v>3542.5219999999999</v>
      </c>
      <c r="AJ107" s="19">
        <v>3610.9810000000002</v>
      </c>
      <c r="AK107" s="19">
        <v>3682.672</v>
      </c>
      <c r="AL107" s="19">
        <v>3757.1840000000002</v>
      </c>
      <c r="AM107" s="19">
        <v>3834.1680000000001</v>
      </c>
      <c r="AN107" s="19">
        <v>3913.058</v>
      </c>
      <c r="AO107" s="19">
        <v>3993.1060000000002</v>
      </c>
      <c r="AP107" s="19">
        <v>4075.1869999999999</v>
      </c>
      <c r="AQ107" s="19">
        <v>4158.607</v>
      </c>
      <c r="AR107" s="19">
        <v>4239.2950000000001</v>
      </c>
      <c r="AS107" s="19">
        <v>4311.8680000000004</v>
      </c>
      <c r="AT107" s="19">
        <v>4372.8900000000003</v>
      </c>
      <c r="AU107" s="19">
        <v>4419.6310000000003</v>
      </c>
      <c r="AV107" s="19">
        <v>4454.1890000000003</v>
      </c>
      <c r="AW107" s="19">
        <v>4483.84</v>
      </c>
      <c r="AX107" s="19">
        <v>4518.8010000000004</v>
      </c>
      <c r="AY107" s="19">
        <v>4566.0870000000004</v>
      </c>
      <c r="AZ107" s="19">
        <v>4629.3980000000001</v>
      </c>
      <c r="BA107" s="19">
        <v>4705.6379999999999</v>
      </c>
      <c r="BB107" s="19">
        <v>4786.7730000000001</v>
      </c>
      <c r="BC107" s="19">
        <v>4861.1289999999999</v>
      </c>
      <c r="BD107" s="19">
        <v>4920.7179999999998</v>
      </c>
      <c r="BE107" s="19">
        <v>4962.59</v>
      </c>
      <c r="BF107" s="19">
        <v>4990.6869999999999</v>
      </c>
      <c r="BG107" s="19">
        <v>5012.2690000000002</v>
      </c>
      <c r="BH107" s="19">
        <v>5037.9290000000001</v>
      </c>
      <c r="BI107" s="19">
        <v>5075.38</v>
      </c>
      <c r="BJ107" s="19">
        <v>5126.7299999999996</v>
      </c>
      <c r="BK107" s="19">
        <v>5189.72</v>
      </c>
      <c r="BL107" s="19">
        <v>5262.2939999999999</v>
      </c>
      <c r="BM107" s="19">
        <v>5340.7809999999999</v>
      </c>
      <c r="BN107" s="19">
        <v>5422.3370000000004</v>
      </c>
      <c r="BO107" s="19">
        <v>5506.6009999999997</v>
      </c>
      <c r="BP107" s="19">
        <v>5594.1080000000002</v>
      </c>
      <c r="BQ107" s="19">
        <v>5683.808</v>
      </c>
      <c r="BR107" s="19">
        <v>5774.5659999999998</v>
      </c>
      <c r="BS107" s="19">
        <v>5865.4009999999998</v>
      </c>
    </row>
    <row r="108" spans="1:71" ht="11.4" x14ac:dyDescent="0.2">
      <c r="A108" s="16">
        <v>91</v>
      </c>
      <c r="B108" s="17" t="s">
        <v>65</v>
      </c>
      <c r="C108" s="7" t="s">
        <v>153</v>
      </c>
      <c r="D108" s="6"/>
      <c r="E108" s="6">
        <v>762</v>
      </c>
      <c r="F108" s="19">
        <v>1531.501</v>
      </c>
      <c r="G108" s="19">
        <v>1584.992</v>
      </c>
      <c r="H108" s="19">
        <v>1637.95</v>
      </c>
      <c r="I108" s="19">
        <v>1690.3340000000001</v>
      </c>
      <c r="J108" s="19">
        <v>1742.345</v>
      </c>
      <c r="K108" s="19">
        <v>1794.414</v>
      </c>
      <c r="L108" s="19">
        <v>1847.251</v>
      </c>
      <c r="M108" s="19">
        <v>1901.7750000000001</v>
      </c>
      <c r="N108" s="19">
        <v>1959.1369999999999</v>
      </c>
      <c r="O108" s="19">
        <v>2020.5540000000001</v>
      </c>
      <c r="P108" s="19">
        <v>2087.038</v>
      </c>
      <c r="Q108" s="19">
        <v>2159.123</v>
      </c>
      <c r="R108" s="19">
        <v>2236.5590000000002</v>
      </c>
      <c r="S108" s="19">
        <v>2318.2339999999999</v>
      </c>
      <c r="T108" s="19">
        <v>2402.4549999999999</v>
      </c>
      <c r="U108" s="19">
        <v>2487.953</v>
      </c>
      <c r="V108" s="19">
        <v>2574.4780000000001</v>
      </c>
      <c r="W108" s="19">
        <v>2662.23</v>
      </c>
      <c r="X108" s="19">
        <v>2750.8939999999998</v>
      </c>
      <c r="Y108" s="19">
        <v>2840.2280000000001</v>
      </c>
      <c r="Z108" s="19">
        <v>2930.0790000000002</v>
      </c>
      <c r="AA108" s="19">
        <v>3020.3910000000001</v>
      </c>
      <c r="AB108" s="19">
        <v>3111.2640000000001</v>
      </c>
      <c r="AC108" s="19">
        <v>3203.0189999999998</v>
      </c>
      <c r="AD108" s="19">
        <v>3296.0949999999998</v>
      </c>
      <c r="AE108" s="19">
        <v>3390.9349999999999</v>
      </c>
      <c r="AF108" s="19">
        <v>3487.6439999999998</v>
      </c>
      <c r="AG108" s="19">
        <v>3586.4989999999998</v>
      </c>
      <c r="AH108" s="19">
        <v>3688.3850000000002</v>
      </c>
      <c r="AI108" s="19">
        <v>3794.42</v>
      </c>
      <c r="AJ108" s="19">
        <v>3905.413</v>
      </c>
      <c r="AK108" s="19">
        <v>4020.7779999999998</v>
      </c>
      <c r="AL108" s="19">
        <v>4140.2579999999998</v>
      </c>
      <c r="AM108" s="19">
        <v>4265.2470000000003</v>
      </c>
      <c r="AN108" s="19">
        <v>4397.5249999999996</v>
      </c>
      <c r="AO108" s="19">
        <v>4537.7889999999998</v>
      </c>
      <c r="AP108" s="19">
        <v>4687.2830000000004</v>
      </c>
      <c r="AQ108" s="19">
        <v>4843.951</v>
      </c>
      <c r="AR108" s="19">
        <v>5001.1099999999997</v>
      </c>
      <c r="AS108" s="19">
        <v>5149.8029999999999</v>
      </c>
      <c r="AT108" s="19">
        <v>5283.7280000000001</v>
      </c>
      <c r="AU108" s="19">
        <v>5400.7139999999999</v>
      </c>
      <c r="AV108" s="19">
        <v>5502.9759999999997</v>
      </c>
      <c r="AW108" s="19">
        <v>5594.1139999999996</v>
      </c>
      <c r="AX108" s="19">
        <v>5679.8320000000003</v>
      </c>
      <c r="AY108" s="19">
        <v>5764.7120000000004</v>
      </c>
      <c r="AZ108" s="19">
        <v>5849.54</v>
      </c>
      <c r="BA108" s="19">
        <v>5934.2820000000002</v>
      </c>
      <c r="BB108" s="19">
        <v>6021.6909999999998</v>
      </c>
      <c r="BC108" s="19">
        <v>6114.8860000000004</v>
      </c>
      <c r="BD108" s="19">
        <v>6216.2049999999999</v>
      </c>
      <c r="BE108" s="19">
        <v>6327.125</v>
      </c>
      <c r="BF108" s="19">
        <v>6447.6880000000001</v>
      </c>
      <c r="BG108" s="19">
        <v>6576.8770000000004</v>
      </c>
      <c r="BH108" s="19">
        <v>6712.8410000000003</v>
      </c>
      <c r="BI108" s="19">
        <v>6854.1760000000004</v>
      </c>
      <c r="BJ108" s="19">
        <v>7000.5569999999998</v>
      </c>
      <c r="BK108" s="19">
        <v>7152.3850000000002</v>
      </c>
      <c r="BL108" s="19">
        <v>7309.7280000000001</v>
      </c>
      <c r="BM108" s="19">
        <v>7472.8190000000004</v>
      </c>
      <c r="BN108" s="19">
        <v>7641.63</v>
      </c>
      <c r="BO108" s="19">
        <v>7815.9489999999996</v>
      </c>
      <c r="BP108" s="19">
        <v>7995.0619999999999</v>
      </c>
      <c r="BQ108" s="19">
        <v>8177.8090000000002</v>
      </c>
      <c r="BR108" s="19">
        <v>8362.7450000000008</v>
      </c>
      <c r="BS108" s="19">
        <v>8548.6509999999998</v>
      </c>
    </row>
    <row r="109" spans="1:71" ht="11.4" x14ac:dyDescent="0.2">
      <c r="A109" s="16">
        <v>92</v>
      </c>
      <c r="B109" s="17" t="s">
        <v>65</v>
      </c>
      <c r="C109" s="7" t="s">
        <v>154</v>
      </c>
      <c r="D109" s="6"/>
      <c r="E109" s="6">
        <v>795</v>
      </c>
      <c r="F109" s="19">
        <v>1210.9939999999999</v>
      </c>
      <c r="G109" s="19">
        <v>1231.829</v>
      </c>
      <c r="H109" s="19">
        <v>1258.3879999999999</v>
      </c>
      <c r="I109" s="19">
        <v>1289.826</v>
      </c>
      <c r="J109" s="19">
        <v>1325.434</v>
      </c>
      <c r="K109" s="19">
        <v>1364.634</v>
      </c>
      <c r="L109" s="19">
        <v>1406.981</v>
      </c>
      <c r="M109" s="19">
        <v>1452.173</v>
      </c>
      <c r="N109" s="19">
        <v>1500.0170000000001</v>
      </c>
      <c r="O109" s="19">
        <v>1550.4110000000001</v>
      </c>
      <c r="P109" s="19">
        <v>1603.258</v>
      </c>
      <c r="Q109" s="19">
        <v>1658.3620000000001</v>
      </c>
      <c r="R109" s="19">
        <v>1715.4079999999999</v>
      </c>
      <c r="S109" s="19">
        <v>1773.8530000000001</v>
      </c>
      <c r="T109" s="19">
        <v>1833.0630000000001</v>
      </c>
      <c r="U109" s="19">
        <v>1892.5989999999999</v>
      </c>
      <c r="V109" s="19">
        <v>1952.1410000000001</v>
      </c>
      <c r="W109" s="19">
        <v>2011.7629999999999</v>
      </c>
      <c r="X109" s="19">
        <v>2071.7890000000002</v>
      </c>
      <c r="Y109" s="19">
        <v>2132.799</v>
      </c>
      <c r="Z109" s="19">
        <v>2195.1729999999998</v>
      </c>
      <c r="AA109" s="19">
        <v>2258.9639999999999</v>
      </c>
      <c r="AB109" s="19">
        <v>2324.0129999999999</v>
      </c>
      <c r="AC109" s="19">
        <v>2390.2130000000002</v>
      </c>
      <c r="AD109" s="19">
        <v>2457.3820000000001</v>
      </c>
      <c r="AE109" s="19">
        <v>2525.3609999999999</v>
      </c>
      <c r="AF109" s="19">
        <v>2594.3110000000001</v>
      </c>
      <c r="AG109" s="19">
        <v>2664.2570000000001</v>
      </c>
      <c r="AH109" s="19">
        <v>2734.8960000000002</v>
      </c>
      <c r="AI109" s="19">
        <v>2805.8180000000002</v>
      </c>
      <c r="AJ109" s="19">
        <v>2876.808</v>
      </c>
      <c r="AK109" s="19">
        <v>2947.779</v>
      </c>
      <c r="AL109" s="19">
        <v>3019.0659999999998</v>
      </c>
      <c r="AM109" s="19">
        <v>3091.511</v>
      </c>
      <c r="AN109" s="19">
        <v>3166.221</v>
      </c>
      <c r="AO109" s="19">
        <v>3244.018</v>
      </c>
      <c r="AP109" s="19">
        <v>3324.4560000000001</v>
      </c>
      <c r="AQ109" s="19">
        <v>3407.319</v>
      </c>
      <c r="AR109" s="19">
        <v>3493.8939999999998</v>
      </c>
      <c r="AS109" s="19">
        <v>3585.8670000000002</v>
      </c>
      <c r="AT109" s="19">
        <v>3683.9659999999999</v>
      </c>
      <c r="AU109" s="19">
        <v>3789.1849999999999</v>
      </c>
      <c r="AV109" s="19">
        <v>3899.8429999999998</v>
      </c>
      <c r="AW109" s="19">
        <v>4010.7890000000002</v>
      </c>
      <c r="AX109" s="19">
        <v>4115.0990000000002</v>
      </c>
      <c r="AY109" s="19">
        <v>4207.84</v>
      </c>
      <c r="AZ109" s="19">
        <v>4287.3440000000001</v>
      </c>
      <c r="BA109" s="19">
        <v>4355.1139999999996</v>
      </c>
      <c r="BB109" s="19">
        <v>4413.4769999999999</v>
      </c>
      <c r="BC109" s="19">
        <v>4466.1319999999996</v>
      </c>
      <c r="BD109" s="19">
        <v>4516.1310000000003</v>
      </c>
      <c r="BE109" s="19">
        <v>4564.08</v>
      </c>
      <c r="BF109" s="19">
        <v>4610.0020000000004</v>
      </c>
      <c r="BG109" s="19">
        <v>4655.741</v>
      </c>
      <c r="BH109" s="19">
        <v>4703.3980000000001</v>
      </c>
      <c r="BI109" s="19">
        <v>4754.6409999999996</v>
      </c>
      <c r="BJ109" s="19">
        <v>4810.1049999999996</v>
      </c>
      <c r="BK109" s="19">
        <v>4870.1369999999997</v>
      </c>
      <c r="BL109" s="19">
        <v>4935.7619999999997</v>
      </c>
      <c r="BM109" s="19">
        <v>5007.95</v>
      </c>
      <c r="BN109" s="19">
        <v>5087.21</v>
      </c>
      <c r="BO109" s="19">
        <v>5174.0609999999997</v>
      </c>
      <c r="BP109" s="19">
        <v>5267.8389999999999</v>
      </c>
      <c r="BQ109" s="19">
        <v>5366.277</v>
      </c>
      <c r="BR109" s="19">
        <v>5466.241</v>
      </c>
      <c r="BS109" s="19">
        <v>5565.2839999999997</v>
      </c>
    </row>
    <row r="110" spans="1:71" ht="11.4" x14ac:dyDescent="0.2">
      <c r="A110" s="16">
        <v>93</v>
      </c>
      <c r="B110" s="17" t="s">
        <v>65</v>
      </c>
      <c r="C110" s="7" t="s">
        <v>155</v>
      </c>
      <c r="D110" s="6"/>
      <c r="E110" s="6">
        <v>860</v>
      </c>
      <c r="F110" s="19">
        <v>6264.0559999999996</v>
      </c>
      <c r="G110" s="19">
        <v>6476.16</v>
      </c>
      <c r="H110" s="19">
        <v>6678.9889999999996</v>
      </c>
      <c r="I110" s="19">
        <v>6879.7629999999999</v>
      </c>
      <c r="J110" s="19">
        <v>7084.3779999999997</v>
      </c>
      <c r="K110" s="19">
        <v>7297.2960000000003</v>
      </c>
      <c r="L110" s="19">
        <v>7521.5860000000002</v>
      </c>
      <c r="M110" s="19">
        <v>7758.9279999999999</v>
      </c>
      <c r="N110" s="19">
        <v>8009.77</v>
      </c>
      <c r="O110" s="19">
        <v>8273.5560000000005</v>
      </c>
      <c r="P110" s="19">
        <v>8549.4930000000004</v>
      </c>
      <c r="Q110" s="19">
        <v>8837.3490000000002</v>
      </c>
      <c r="R110" s="19">
        <v>9138.0969999999998</v>
      </c>
      <c r="S110" s="19">
        <v>9454.25</v>
      </c>
      <c r="T110" s="19">
        <v>9788.9860000000008</v>
      </c>
      <c r="U110" s="19">
        <v>10143.74</v>
      </c>
      <c r="V110" s="19">
        <v>10520.879000000001</v>
      </c>
      <c r="W110" s="19">
        <v>10917.446</v>
      </c>
      <c r="X110" s="19">
        <v>11323.094999999999</v>
      </c>
      <c r="Y110" s="19">
        <v>11723.846</v>
      </c>
      <c r="Z110" s="19">
        <v>12110.028</v>
      </c>
      <c r="AA110" s="19">
        <v>12477.058000000001</v>
      </c>
      <c r="AB110" s="19">
        <v>12828.625</v>
      </c>
      <c r="AC110" s="19">
        <v>13173.59</v>
      </c>
      <c r="AD110" s="19">
        <v>13525.093999999999</v>
      </c>
      <c r="AE110" s="19">
        <v>13892.638000000001</v>
      </c>
      <c r="AF110" s="19">
        <v>14279.12</v>
      </c>
      <c r="AG110" s="19">
        <v>14681.459000000001</v>
      </c>
      <c r="AH110" s="19">
        <v>15096.012000000001</v>
      </c>
      <c r="AI110" s="19">
        <v>15516.861999999999</v>
      </c>
      <c r="AJ110" s="19">
        <v>15939.744000000001</v>
      </c>
      <c r="AK110" s="19">
        <v>16363.562</v>
      </c>
      <c r="AL110" s="19">
        <v>16790.069</v>
      </c>
      <c r="AM110" s="19">
        <v>17221.212</v>
      </c>
      <c r="AN110" s="19">
        <v>17659.974999999999</v>
      </c>
      <c r="AO110" s="19">
        <v>18108.3</v>
      </c>
      <c r="AP110" s="19">
        <v>18565.476999999999</v>
      </c>
      <c r="AQ110" s="19">
        <v>19029.877</v>
      </c>
      <c r="AR110" s="19">
        <v>19501.224999999999</v>
      </c>
      <c r="AS110" s="19">
        <v>19979.127</v>
      </c>
      <c r="AT110" s="19">
        <v>20462.463</v>
      </c>
      <c r="AU110" s="19">
        <v>20951.391</v>
      </c>
      <c r="AV110" s="19">
        <v>21443.453000000001</v>
      </c>
      <c r="AW110" s="19">
        <v>21931.69</v>
      </c>
      <c r="AX110" s="19">
        <v>22407.157999999999</v>
      </c>
      <c r="AY110" s="19">
        <v>22863.263999999999</v>
      </c>
      <c r="AZ110" s="19">
        <v>23298.911</v>
      </c>
      <c r="BA110" s="19">
        <v>23715.49</v>
      </c>
      <c r="BB110" s="19">
        <v>24112.41</v>
      </c>
      <c r="BC110" s="19">
        <v>24489.769</v>
      </c>
      <c r="BD110" s="19">
        <v>24848.92</v>
      </c>
      <c r="BE110" s="19">
        <v>25188.526999999998</v>
      </c>
      <c r="BF110" s="19">
        <v>25511.876</v>
      </c>
      <c r="BG110" s="19">
        <v>25830.659</v>
      </c>
      <c r="BH110" s="19">
        <v>26160.326000000001</v>
      </c>
      <c r="BI110" s="19">
        <v>26512.184000000001</v>
      </c>
      <c r="BJ110" s="19">
        <v>26890.262999999999</v>
      </c>
      <c r="BK110" s="19">
        <v>27292.375</v>
      </c>
      <c r="BL110" s="19">
        <v>27715.825000000001</v>
      </c>
      <c r="BM110" s="19">
        <v>28155.306</v>
      </c>
      <c r="BN110" s="19">
        <v>28606.294000000002</v>
      </c>
      <c r="BO110" s="19">
        <v>29068.223999999998</v>
      </c>
      <c r="BP110" s="19">
        <v>29540.819</v>
      </c>
      <c r="BQ110" s="19">
        <v>30019.734</v>
      </c>
      <c r="BR110" s="19">
        <v>30499.617999999999</v>
      </c>
      <c r="BS110" s="19">
        <v>30976.021000000001</v>
      </c>
    </row>
    <row r="111" spans="1:71" ht="12" x14ac:dyDescent="0.25">
      <c r="A111" s="16">
        <v>94</v>
      </c>
      <c r="B111" s="17" t="s">
        <v>65</v>
      </c>
      <c r="C111" s="21" t="s">
        <v>156</v>
      </c>
      <c r="D111" s="6"/>
      <c r="E111" s="6">
        <v>5501</v>
      </c>
      <c r="F111" s="19">
        <v>493338.57699999999</v>
      </c>
      <c r="G111" s="19">
        <v>501303.53700000001</v>
      </c>
      <c r="H111" s="19">
        <v>509722.90299999999</v>
      </c>
      <c r="I111" s="19">
        <v>518598.55099999998</v>
      </c>
      <c r="J111" s="19">
        <v>527932.89800000004</v>
      </c>
      <c r="K111" s="19">
        <v>537728.56799999997</v>
      </c>
      <c r="L111" s="19">
        <v>547988.60100000002</v>
      </c>
      <c r="M111" s="19">
        <v>558716.45499999996</v>
      </c>
      <c r="N111" s="19">
        <v>569915.78599999996</v>
      </c>
      <c r="O111" s="19">
        <v>581590.18000000005</v>
      </c>
      <c r="P111" s="19">
        <v>593742.56900000002</v>
      </c>
      <c r="Q111" s="19">
        <v>606374.51199999999</v>
      </c>
      <c r="R111" s="19">
        <v>619485.36800000002</v>
      </c>
      <c r="S111" s="19">
        <v>633072.23699999996</v>
      </c>
      <c r="T111" s="19">
        <v>647130.69999999995</v>
      </c>
      <c r="U111" s="19">
        <v>661656.93500000006</v>
      </c>
      <c r="V111" s="19">
        <v>676661.00800000003</v>
      </c>
      <c r="W111" s="19">
        <v>692144.772</v>
      </c>
      <c r="X111" s="19">
        <v>708087.82499999995</v>
      </c>
      <c r="Y111" s="19">
        <v>724462.44099999999</v>
      </c>
      <c r="Z111" s="19">
        <v>741254.929</v>
      </c>
      <c r="AA111" s="19">
        <v>758454.83</v>
      </c>
      <c r="AB111" s="19">
        <v>776086.67200000002</v>
      </c>
      <c r="AC111" s="19">
        <v>794214.83200000005</v>
      </c>
      <c r="AD111" s="19">
        <v>812926.07700000005</v>
      </c>
      <c r="AE111" s="19">
        <v>832283.86</v>
      </c>
      <c r="AF111" s="19">
        <v>852298.20400000003</v>
      </c>
      <c r="AG111" s="19">
        <v>872953.01</v>
      </c>
      <c r="AH111" s="19">
        <v>894250.50800000003</v>
      </c>
      <c r="AI111" s="19">
        <v>916185.69</v>
      </c>
      <c r="AJ111" s="19">
        <v>938744.68700000003</v>
      </c>
      <c r="AK111" s="19">
        <v>961914.54399999999</v>
      </c>
      <c r="AL111" s="19">
        <v>985664.94499999995</v>
      </c>
      <c r="AM111" s="19">
        <v>1009938.735</v>
      </c>
      <c r="AN111" s="19">
        <v>1034663.673</v>
      </c>
      <c r="AO111" s="19">
        <v>1059772.3430000001</v>
      </c>
      <c r="AP111" s="19">
        <v>1085239.3659999999</v>
      </c>
      <c r="AQ111" s="19">
        <v>1111026.693</v>
      </c>
      <c r="AR111" s="19">
        <v>1137038.9979999999</v>
      </c>
      <c r="AS111" s="19">
        <v>1163163.558</v>
      </c>
      <c r="AT111" s="19">
        <v>1189315.649</v>
      </c>
      <c r="AU111" s="19">
        <v>1215433.693</v>
      </c>
      <c r="AV111" s="19">
        <v>1241514.2720000001</v>
      </c>
      <c r="AW111" s="19">
        <v>1267604.1599999999</v>
      </c>
      <c r="AX111" s="19">
        <v>1293784.33</v>
      </c>
      <c r="AY111" s="19">
        <v>1320106.463</v>
      </c>
      <c r="AZ111" s="19">
        <v>1346561.2819999999</v>
      </c>
      <c r="BA111" s="19">
        <v>1373098.4439999999</v>
      </c>
      <c r="BB111" s="19">
        <v>1399678.267</v>
      </c>
      <c r="BC111" s="19">
        <v>1426247.949</v>
      </c>
      <c r="BD111" s="19">
        <v>1452757.699</v>
      </c>
      <c r="BE111" s="19">
        <v>1479200.787</v>
      </c>
      <c r="BF111" s="19">
        <v>1505551.557</v>
      </c>
      <c r="BG111" s="19">
        <v>1531719.3870000001</v>
      </c>
      <c r="BH111" s="19">
        <v>1557592.3370000001</v>
      </c>
      <c r="BI111" s="19">
        <v>1583092.371</v>
      </c>
      <c r="BJ111" s="19">
        <v>1608171.4140000001</v>
      </c>
      <c r="BK111" s="19">
        <v>1632849.963</v>
      </c>
      <c r="BL111" s="19">
        <v>1657204.591</v>
      </c>
      <c r="BM111" s="19">
        <v>1681351.4639999999</v>
      </c>
      <c r="BN111" s="19">
        <v>1705374.2949999999</v>
      </c>
      <c r="BO111" s="19">
        <v>1729290.196</v>
      </c>
      <c r="BP111" s="19">
        <v>1753068.62</v>
      </c>
      <c r="BQ111" s="19">
        <v>1776688.067</v>
      </c>
      <c r="BR111" s="19">
        <v>1800111.442</v>
      </c>
      <c r="BS111" s="19">
        <v>1823308.4709999999</v>
      </c>
    </row>
    <row r="112" spans="1:71" ht="11.4" x14ac:dyDescent="0.2">
      <c r="A112" s="16">
        <v>95</v>
      </c>
      <c r="B112" s="17" t="s">
        <v>65</v>
      </c>
      <c r="C112" s="7" t="s">
        <v>157</v>
      </c>
      <c r="D112" s="6"/>
      <c r="E112" s="6">
        <v>4</v>
      </c>
      <c r="F112" s="19">
        <v>7752.1180000000004</v>
      </c>
      <c r="G112" s="19">
        <v>7839.51</v>
      </c>
      <c r="H112" s="19">
        <v>7934.98</v>
      </c>
      <c r="I112" s="19">
        <v>8038.5959999999995</v>
      </c>
      <c r="J112" s="19">
        <v>8150.4470000000001</v>
      </c>
      <c r="K112" s="19">
        <v>8270.5810000000001</v>
      </c>
      <c r="L112" s="19">
        <v>8399.0300000000007</v>
      </c>
      <c r="M112" s="19">
        <v>8535.8070000000007</v>
      </c>
      <c r="N112" s="19">
        <v>8680.9459999999999</v>
      </c>
      <c r="O112" s="19">
        <v>8834.4449999999997</v>
      </c>
      <c r="P112" s="19">
        <v>8996.3510000000006</v>
      </c>
      <c r="Q112" s="19">
        <v>9166.7639999999992</v>
      </c>
      <c r="R112" s="19">
        <v>9345.8680000000004</v>
      </c>
      <c r="S112" s="19">
        <v>9533.9539999999997</v>
      </c>
      <c r="T112" s="19">
        <v>9731.3610000000008</v>
      </c>
      <c r="U112" s="19">
        <v>9938.4140000000007</v>
      </c>
      <c r="V112" s="19">
        <v>10152.331</v>
      </c>
      <c r="W112" s="19">
        <v>10372.629999999999</v>
      </c>
      <c r="X112" s="19">
        <v>10604.346</v>
      </c>
      <c r="Y112" s="19">
        <v>10854.428</v>
      </c>
      <c r="Z112" s="19">
        <v>11126.123</v>
      </c>
      <c r="AA112" s="19">
        <v>11417.825000000001</v>
      </c>
      <c r="AB112" s="19">
        <v>11721.94</v>
      </c>
      <c r="AC112" s="19">
        <v>12027.822</v>
      </c>
      <c r="AD112" s="19">
        <v>12321.540999999999</v>
      </c>
      <c r="AE112" s="19">
        <v>12590.286</v>
      </c>
      <c r="AF112" s="19">
        <v>12840.299000000001</v>
      </c>
      <c r="AG112" s="19">
        <v>13067.538</v>
      </c>
      <c r="AH112" s="19">
        <v>13237.734</v>
      </c>
      <c r="AI112" s="19">
        <v>13306.695</v>
      </c>
      <c r="AJ112" s="19">
        <v>13248.37</v>
      </c>
      <c r="AK112" s="19">
        <v>13053.954</v>
      </c>
      <c r="AL112" s="19">
        <v>12749.645</v>
      </c>
      <c r="AM112" s="19">
        <v>12389.269</v>
      </c>
      <c r="AN112" s="19">
        <v>12047.115</v>
      </c>
      <c r="AO112" s="19">
        <v>11783.05</v>
      </c>
      <c r="AP112" s="19">
        <v>11601.040999999999</v>
      </c>
      <c r="AQ112" s="19">
        <v>11502.761</v>
      </c>
      <c r="AR112" s="19">
        <v>11540.888000000001</v>
      </c>
      <c r="AS112" s="19">
        <v>11777.609</v>
      </c>
      <c r="AT112" s="19">
        <v>12249.114</v>
      </c>
      <c r="AU112" s="19">
        <v>12993.656999999999</v>
      </c>
      <c r="AV112" s="19">
        <v>13981.231</v>
      </c>
      <c r="AW112" s="19">
        <v>15095.099</v>
      </c>
      <c r="AX112" s="19">
        <v>16172.718999999999</v>
      </c>
      <c r="AY112" s="19">
        <v>17099.541000000001</v>
      </c>
      <c r="AZ112" s="19">
        <v>17822.883999999998</v>
      </c>
      <c r="BA112" s="19">
        <v>18381.605</v>
      </c>
      <c r="BB112" s="19">
        <v>18863.999</v>
      </c>
      <c r="BC112" s="19">
        <v>19403.675999999999</v>
      </c>
      <c r="BD112" s="19">
        <v>20093.756000000001</v>
      </c>
      <c r="BE112" s="19">
        <v>20966.463</v>
      </c>
      <c r="BF112" s="19">
        <v>21979.922999999999</v>
      </c>
      <c r="BG112" s="19">
        <v>23064.850999999999</v>
      </c>
      <c r="BH112" s="19">
        <v>24118.978999999999</v>
      </c>
      <c r="BI112" s="19">
        <v>25070.797999999999</v>
      </c>
      <c r="BJ112" s="19">
        <v>25893.45</v>
      </c>
      <c r="BK112" s="19">
        <v>26616.792000000001</v>
      </c>
      <c r="BL112" s="19">
        <v>27294.030999999999</v>
      </c>
      <c r="BM112" s="19">
        <v>28004.330999999998</v>
      </c>
      <c r="BN112" s="19">
        <v>28803.167000000001</v>
      </c>
      <c r="BO112" s="19">
        <v>29708.598999999998</v>
      </c>
      <c r="BP112" s="19">
        <v>30696.957999999999</v>
      </c>
      <c r="BQ112" s="19">
        <v>31731.687999999998</v>
      </c>
      <c r="BR112" s="19">
        <v>32758.02</v>
      </c>
      <c r="BS112" s="19">
        <v>33736.493999999999</v>
      </c>
    </row>
    <row r="113" spans="1:71" ht="11.4" x14ac:dyDescent="0.2">
      <c r="A113" s="16">
        <v>96</v>
      </c>
      <c r="B113" s="17" t="s">
        <v>65</v>
      </c>
      <c r="C113" s="7" t="s">
        <v>158</v>
      </c>
      <c r="D113" s="6"/>
      <c r="E113" s="6">
        <v>50</v>
      </c>
      <c r="F113" s="19">
        <v>37894.680999999997</v>
      </c>
      <c r="G113" s="19">
        <v>38705.076000000001</v>
      </c>
      <c r="H113" s="19">
        <v>39491.055999999997</v>
      </c>
      <c r="I113" s="19">
        <v>40300.362000000001</v>
      </c>
      <c r="J113" s="19">
        <v>41169.065000000002</v>
      </c>
      <c r="K113" s="19">
        <v>42121.523999999998</v>
      </c>
      <c r="L113" s="19">
        <v>43169.927000000003</v>
      </c>
      <c r="M113" s="19">
        <v>44314.819000000003</v>
      </c>
      <c r="N113" s="19">
        <v>45546.483999999997</v>
      </c>
      <c r="O113" s="19">
        <v>46847.445</v>
      </c>
      <c r="P113" s="19">
        <v>48199.747000000003</v>
      </c>
      <c r="Q113" s="19">
        <v>49592.802000000003</v>
      </c>
      <c r="R113" s="19">
        <v>51030.137000000002</v>
      </c>
      <c r="S113" s="19">
        <v>52532.417000000001</v>
      </c>
      <c r="T113" s="19">
        <v>54129.1</v>
      </c>
      <c r="U113" s="19">
        <v>55834.038</v>
      </c>
      <c r="V113" s="19">
        <v>57672.99</v>
      </c>
      <c r="W113" s="19">
        <v>59620.669000000002</v>
      </c>
      <c r="X113" s="19">
        <v>61579.472999999998</v>
      </c>
      <c r="Y113" s="19">
        <v>63417.394</v>
      </c>
      <c r="Z113" s="19">
        <v>65047.77</v>
      </c>
      <c r="AA113" s="19">
        <v>66424.744000000006</v>
      </c>
      <c r="AB113" s="19">
        <v>67597.47</v>
      </c>
      <c r="AC113" s="19">
        <v>68691.184999999998</v>
      </c>
      <c r="AD113" s="19">
        <v>69884.42</v>
      </c>
      <c r="AE113" s="19">
        <v>71305.922999999995</v>
      </c>
      <c r="AF113" s="19">
        <v>72999.135999999999</v>
      </c>
      <c r="AG113" s="19">
        <v>74925.895999999993</v>
      </c>
      <c r="AH113" s="19">
        <v>77033.846000000005</v>
      </c>
      <c r="AI113" s="19">
        <v>79236.775999999998</v>
      </c>
      <c r="AJ113" s="19">
        <v>81470.86</v>
      </c>
      <c r="AK113" s="19">
        <v>83721.267999999996</v>
      </c>
      <c r="AL113" s="19">
        <v>86007.331000000006</v>
      </c>
      <c r="AM113" s="19">
        <v>88338.241999999998</v>
      </c>
      <c r="AN113" s="19">
        <v>90732.361999999994</v>
      </c>
      <c r="AO113" s="19">
        <v>93199.865000000005</v>
      </c>
      <c r="AP113" s="19">
        <v>95742.430999999997</v>
      </c>
      <c r="AQ113" s="19">
        <v>98343.808999999994</v>
      </c>
      <c r="AR113" s="19">
        <v>100975.321</v>
      </c>
      <c r="AS113" s="19">
        <v>103599.232</v>
      </c>
      <c r="AT113" s="19">
        <v>106188.64200000001</v>
      </c>
      <c r="AU113" s="19">
        <v>108727.432</v>
      </c>
      <c r="AV113" s="19">
        <v>111221.93799999999</v>
      </c>
      <c r="AW113" s="19">
        <v>113695.139</v>
      </c>
      <c r="AX113" s="19">
        <v>116182.26700000001</v>
      </c>
      <c r="AY113" s="19">
        <v>118706.871</v>
      </c>
      <c r="AZ113" s="19">
        <v>121269.645</v>
      </c>
      <c r="BA113" s="19">
        <v>123854.64</v>
      </c>
      <c r="BB113" s="19">
        <v>126447.965</v>
      </c>
      <c r="BC113" s="19">
        <v>129029.69100000001</v>
      </c>
      <c r="BD113" s="19">
        <v>131581.24299999999</v>
      </c>
      <c r="BE113" s="19">
        <v>134107.16</v>
      </c>
      <c r="BF113" s="19">
        <v>136600.66699999999</v>
      </c>
      <c r="BG113" s="19">
        <v>139019.00099999999</v>
      </c>
      <c r="BH113" s="19">
        <v>141307.489</v>
      </c>
      <c r="BI113" s="19">
        <v>143431.101</v>
      </c>
      <c r="BJ113" s="19">
        <v>145368.00399999999</v>
      </c>
      <c r="BK113" s="19">
        <v>147139.19099999999</v>
      </c>
      <c r="BL113" s="19">
        <v>148805.81400000001</v>
      </c>
      <c r="BM113" s="19">
        <v>150454.70800000001</v>
      </c>
      <c r="BN113" s="19">
        <v>152149.10200000001</v>
      </c>
      <c r="BO113" s="19">
        <v>153911.916</v>
      </c>
      <c r="BP113" s="19">
        <v>155727.05300000001</v>
      </c>
      <c r="BQ113" s="19">
        <v>157571.29199999999</v>
      </c>
      <c r="BR113" s="19">
        <v>159405.27900000001</v>
      </c>
      <c r="BS113" s="19">
        <v>161200.886</v>
      </c>
    </row>
    <row r="114" spans="1:71" ht="11.4" x14ac:dyDescent="0.2">
      <c r="A114" s="16">
        <v>97</v>
      </c>
      <c r="B114" s="17" t="s">
        <v>65</v>
      </c>
      <c r="C114" s="7" t="s">
        <v>159</v>
      </c>
      <c r="D114" s="6"/>
      <c r="E114" s="6">
        <v>64</v>
      </c>
      <c r="F114" s="19">
        <v>176.797</v>
      </c>
      <c r="G114" s="19">
        <v>180.82499999999999</v>
      </c>
      <c r="H114" s="19">
        <v>184.79</v>
      </c>
      <c r="I114" s="19">
        <v>188.816</v>
      </c>
      <c r="J114" s="19">
        <v>193.011</v>
      </c>
      <c r="K114" s="19">
        <v>197.45699999999999</v>
      </c>
      <c r="L114" s="19">
        <v>202.17400000000001</v>
      </c>
      <c r="M114" s="19">
        <v>207.16499999999999</v>
      </c>
      <c r="N114" s="19">
        <v>212.38399999999999</v>
      </c>
      <c r="O114" s="19">
        <v>217.773</v>
      </c>
      <c r="P114" s="19">
        <v>223.28800000000001</v>
      </c>
      <c r="Q114" s="19">
        <v>228.91800000000001</v>
      </c>
      <c r="R114" s="19">
        <v>234.70599999999999</v>
      </c>
      <c r="S114" s="19">
        <v>240.77799999999999</v>
      </c>
      <c r="T114" s="19">
        <v>247.32499999999999</v>
      </c>
      <c r="U114" s="19">
        <v>254.464</v>
      </c>
      <c r="V114" s="19">
        <v>262.24400000000003</v>
      </c>
      <c r="W114" s="19">
        <v>270.62200000000001</v>
      </c>
      <c r="X114" s="19">
        <v>279.51499999999999</v>
      </c>
      <c r="Y114" s="19">
        <v>288.774</v>
      </c>
      <c r="Z114" s="19">
        <v>298.30099999999999</v>
      </c>
      <c r="AA114" s="19">
        <v>308.053</v>
      </c>
      <c r="AB114" s="19">
        <v>318.04500000000002</v>
      </c>
      <c r="AC114" s="19">
        <v>328.31200000000001</v>
      </c>
      <c r="AD114" s="19">
        <v>338.94299999999998</v>
      </c>
      <c r="AE114" s="19">
        <v>349.98200000000003</v>
      </c>
      <c r="AF114" s="19">
        <v>361.45499999999998</v>
      </c>
      <c r="AG114" s="19">
        <v>373.32400000000001</v>
      </c>
      <c r="AH114" s="19">
        <v>385.38400000000001</v>
      </c>
      <c r="AI114" s="19">
        <v>397.39</v>
      </c>
      <c r="AJ114" s="19">
        <v>409.17200000000003</v>
      </c>
      <c r="AK114" s="19">
        <v>420.38</v>
      </c>
      <c r="AL114" s="19">
        <v>431.05</v>
      </c>
      <c r="AM114" s="19">
        <v>441.84699999999998</v>
      </c>
      <c r="AN114" s="19">
        <v>453.72</v>
      </c>
      <c r="AO114" s="19">
        <v>467.178</v>
      </c>
      <c r="AP114" s="19">
        <v>482.952</v>
      </c>
      <c r="AQ114" s="19">
        <v>500.43700000000001</v>
      </c>
      <c r="AR114" s="19">
        <v>517.27300000000002</v>
      </c>
      <c r="AS114" s="19">
        <v>530.25699999999995</v>
      </c>
      <c r="AT114" s="19">
        <v>537.28</v>
      </c>
      <c r="AU114" s="19">
        <v>537.28399999999999</v>
      </c>
      <c r="AV114" s="19">
        <v>531.52499999999998</v>
      </c>
      <c r="AW114" s="19">
        <v>523.11699999999996</v>
      </c>
      <c r="AX114" s="19">
        <v>516.50300000000004</v>
      </c>
      <c r="AY114" s="19">
        <v>514.87699999999995</v>
      </c>
      <c r="AZ114" s="19">
        <v>519.28200000000004</v>
      </c>
      <c r="BA114" s="19">
        <v>528.75400000000002</v>
      </c>
      <c r="BB114" s="19">
        <v>542.15499999999997</v>
      </c>
      <c r="BC114" s="19">
        <v>557.54300000000001</v>
      </c>
      <c r="BD114" s="19">
        <v>573.41600000000005</v>
      </c>
      <c r="BE114" s="19">
        <v>589.6</v>
      </c>
      <c r="BF114" s="19">
        <v>606.399</v>
      </c>
      <c r="BG114" s="19">
        <v>623.43399999999997</v>
      </c>
      <c r="BH114" s="19">
        <v>640.28200000000004</v>
      </c>
      <c r="BI114" s="19">
        <v>656.63900000000001</v>
      </c>
      <c r="BJ114" s="19">
        <v>672.22799999999995</v>
      </c>
      <c r="BK114" s="19">
        <v>686.95799999999997</v>
      </c>
      <c r="BL114" s="19">
        <v>700.95</v>
      </c>
      <c r="BM114" s="19">
        <v>714.45799999999997</v>
      </c>
      <c r="BN114" s="19">
        <v>727.64099999999996</v>
      </c>
      <c r="BO114" s="19">
        <v>740.51</v>
      </c>
      <c r="BP114" s="19">
        <v>752.96699999999998</v>
      </c>
      <c r="BQ114" s="19">
        <v>764.96100000000001</v>
      </c>
      <c r="BR114" s="19">
        <v>776.44799999999998</v>
      </c>
      <c r="BS114" s="19">
        <v>787.38599999999997</v>
      </c>
    </row>
    <row r="115" spans="1:71" ht="11.4" x14ac:dyDescent="0.2">
      <c r="A115" s="16">
        <v>98</v>
      </c>
      <c r="B115" s="17" t="s">
        <v>65</v>
      </c>
      <c r="C115" s="7" t="s">
        <v>160</v>
      </c>
      <c r="D115" s="6"/>
      <c r="E115" s="6">
        <v>356</v>
      </c>
      <c r="F115" s="19">
        <v>376325.2</v>
      </c>
      <c r="G115" s="19">
        <v>382245.30300000001</v>
      </c>
      <c r="H115" s="19">
        <v>388538.62</v>
      </c>
      <c r="I115" s="19">
        <v>395160.09100000001</v>
      </c>
      <c r="J115" s="19">
        <v>402077.02600000001</v>
      </c>
      <c r="K115" s="19">
        <v>409269.05499999999</v>
      </c>
      <c r="L115" s="19">
        <v>416728.77100000001</v>
      </c>
      <c r="M115" s="19">
        <v>424461.10800000001</v>
      </c>
      <c r="N115" s="19">
        <v>432481.663</v>
      </c>
      <c r="O115" s="19">
        <v>440813.89600000001</v>
      </c>
      <c r="P115" s="19">
        <v>449480.60800000001</v>
      </c>
      <c r="Q115" s="19">
        <v>458494.96299999999</v>
      </c>
      <c r="R115" s="19">
        <v>467852.53700000001</v>
      </c>
      <c r="S115" s="19">
        <v>477527.97</v>
      </c>
      <c r="T115" s="19">
        <v>487484.53499999997</v>
      </c>
      <c r="U115" s="19">
        <v>497702.36499999999</v>
      </c>
      <c r="V115" s="19">
        <v>508161.935</v>
      </c>
      <c r="W115" s="19">
        <v>518889.77899999998</v>
      </c>
      <c r="X115" s="19">
        <v>529967.31700000004</v>
      </c>
      <c r="Y115" s="19">
        <v>541505.076</v>
      </c>
      <c r="Z115" s="19">
        <v>553578.51300000004</v>
      </c>
      <c r="AA115" s="19">
        <v>566224.81200000003</v>
      </c>
      <c r="AB115" s="19">
        <v>579411.51300000004</v>
      </c>
      <c r="AC115" s="19">
        <v>593058.92599999998</v>
      </c>
      <c r="AD115" s="19">
        <v>607050.255</v>
      </c>
      <c r="AE115" s="19">
        <v>621301.72</v>
      </c>
      <c r="AF115" s="19">
        <v>635771.73400000005</v>
      </c>
      <c r="AG115" s="19">
        <v>650485.03</v>
      </c>
      <c r="AH115" s="19">
        <v>665502.28399999999</v>
      </c>
      <c r="AI115" s="19">
        <v>680915.804</v>
      </c>
      <c r="AJ115" s="19">
        <v>696783.51699999999</v>
      </c>
      <c r="AK115" s="19">
        <v>713118.03200000001</v>
      </c>
      <c r="AL115" s="19">
        <v>729868.01300000004</v>
      </c>
      <c r="AM115" s="19">
        <v>746949.06700000004</v>
      </c>
      <c r="AN115" s="19">
        <v>764245.20200000005</v>
      </c>
      <c r="AO115" s="19">
        <v>781666.67099999997</v>
      </c>
      <c r="AP115" s="19">
        <v>799181.43599999999</v>
      </c>
      <c r="AQ115" s="19">
        <v>816792.74100000004</v>
      </c>
      <c r="AR115" s="19">
        <v>834489.32200000004</v>
      </c>
      <c r="AS115" s="19">
        <v>852270.03399999999</v>
      </c>
      <c r="AT115" s="19">
        <v>870133.48</v>
      </c>
      <c r="AU115" s="19">
        <v>888054.875</v>
      </c>
      <c r="AV115" s="19">
        <v>906021.10600000003</v>
      </c>
      <c r="AW115" s="19">
        <v>924057.81700000004</v>
      </c>
      <c r="AX115" s="19">
        <v>942204.24899999995</v>
      </c>
      <c r="AY115" s="19">
        <v>960482.79500000004</v>
      </c>
      <c r="AZ115" s="19">
        <v>978893.21699999995</v>
      </c>
      <c r="BA115" s="19">
        <v>997405.31799999997</v>
      </c>
      <c r="BB115" s="19">
        <v>1015974.042</v>
      </c>
      <c r="BC115" s="19">
        <v>1034539.214</v>
      </c>
      <c r="BD115" s="19">
        <v>1053050.912</v>
      </c>
      <c r="BE115" s="19">
        <v>1071477.855</v>
      </c>
      <c r="BF115" s="19">
        <v>1089807.112</v>
      </c>
      <c r="BG115" s="19">
        <v>1108027.848</v>
      </c>
      <c r="BH115" s="19">
        <v>1126135.777</v>
      </c>
      <c r="BI115" s="19">
        <v>1144118.6740000001</v>
      </c>
      <c r="BJ115" s="19">
        <v>1161977.719</v>
      </c>
      <c r="BK115" s="19">
        <v>1179681.2390000001</v>
      </c>
      <c r="BL115" s="19">
        <v>1197146.906</v>
      </c>
      <c r="BM115" s="19">
        <v>1214270.132</v>
      </c>
      <c r="BN115" s="19">
        <v>1230980.6910000001</v>
      </c>
      <c r="BO115" s="19">
        <v>1247236.0290000001</v>
      </c>
      <c r="BP115" s="19">
        <v>1263065.852</v>
      </c>
      <c r="BQ115" s="19">
        <v>1278562.2069999999</v>
      </c>
      <c r="BR115" s="19">
        <v>1293859.294</v>
      </c>
      <c r="BS115" s="19">
        <v>1309053.98</v>
      </c>
    </row>
    <row r="116" spans="1:71" ht="11.4" x14ac:dyDescent="0.2">
      <c r="A116" s="16">
        <v>99</v>
      </c>
      <c r="B116" s="17" t="s">
        <v>65</v>
      </c>
      <c r="C116" s="7" t="s">
        <v>161</v>
      </c>
      <c r="D116" s="6"/>
      <c r="E116" s="6">
        <v>364</v>
      </c>
      <c r="F116" s="19">
        <v>17119.268</v>
      </c>
      <c r="G116" s="19">
        <v>17516.575000000001</v>
      </c>
      <c r="H116" s="19">
        <v>17933.356</v>
      </c>
      <c r="I116" s="19">
        <v>18368.896000000001</v>
      </c>
      <c r="J116" s="19">
        <v>18822.602999999999</v>
      </c>
      <c r="K116" s="19">
        <v>19293.999</v>
      </c>
      <c r="L116" s="19">
        <v>19782.701000000001</v>
      </c>
      <c r="M116" s="19">
        <v>20288.436000000002</v>
      </c>
      <c r="N116" s="19">
        <v>20811.061000000002</v>
      </c>
      <c r="O116" s="19">
        <v>21350.524000000001</v>
      </c>
      <c r="P116" s="19">
        <v>21906.902999999998</v>
      </c>
      <c r="Q116" s="19">
        <v>22480.418000000001</v>
      </c>
      <c r="R116" s="19">
        <v>23071.429</v>
      </c>
      <c r="S116" s="19">
        <v>23680.432000000001</v>
      </c>
      <c r="T116" s="19">
        <v>24308.084999999999</v>
      </c>
      <c r="U116" s="19">
        <v>24955.115000000002</v>
      </c>
      <c r="V116" s="19">
        <v>25624.655999999999</v>
      </c>
      <c r="W116" s="19">
        <v>26318.118999999999</v>
      </c>
      <c r="X116" s="19">
        <v>27032.942999999999</v>
      </c>
      <c r="Y116" s="19">
        <v>27765.242999999999</v>
      </c>
      <c r="Z116" s="19">
        <v>28514.01</v>
      </c>
      <c r="AA116" s="19">
        <v>29281.268</v>
      </c>
      <c r="AB116" s="19">
        <v>30074.297999999999</v>
      </c>
      <c r="AC116" s="19">
        <v>30904.271000000001</v>
      </c>
      <c r="AD116" s="19">
        <v>31785.5</v>
      </c>
      <c r="AE116" s="19">
        <v>32730.554</v>
      </c>
      <c r="AF116" s="19">
        <v>33737.767999999996</v>
      </c>
      <c r="AG116" s="19">
        <v>34810.722999999998</v>
      </c>
      <c r="AH116" s="19">
        <v>35972.652000000002</v>
      </c>
      <c r="AI116" s="19">
        <v>37252.659</v>
      </c>
      <c r="AJ116" s="19">
        <v>38668.22</v>
      </c>
      <c r="AK116" s="19">
        <v>40217.629000000001</v>
      </c>
      <c r="AL116" s="19">
        <v>41883.332000000002</v>
      </c>
      <c r="AM116" s="19">
        <v>43645.091999999997</v>
      </c>
      <c r="AN116" s="19">
        <v>45474.707999999999</v>
      </c>
      <c r="AO116" s="19">
        <v>47342.701999999997</v>
      </c>
      <c r="AP116" s="19">
        <v>49256.841999999997</v>
      </c>
      <c r="AQ116" s="19">
        <v>51197.482000000004</v>
      </c>
      <c r="AR116" s="19">
        <v>53075.618000000002</v>
      </c>
      <c r="AS116" s="19">
        <v>54777.114000000001</v>
      </c>
      <c r="AT116" s="19">
        <v>56226.184999999998</v>
      </c>
      <c r="AU116" s="19">
        <v>57375.584000000003</v>
      </c>
      <c r="AV116" s="19">
        <v>58260.737999999998</v>
      </c>
      <c r="AW116" s="19">
        <v>58991.218000000001</v>
      </c>
      <c r="AX116" s="19">
        <v>59725.125</v>
      </c>
      <c r="AY116" s="19">
        <v>60575.644</v>
      </c>
      <c r="AZ116" s="19">
        <v>61583.089</v>
      </c>
      <c r="BA116" s="19">
        <v>62710.557000000001</v>
      </c>
      <c r="BB116" s="19">
        <v>63900.63</v>
      </c>
      <c r="BC116" s="19">
        <v>65062.66</v>
      </c>
      <c r="BD116" s="19">
        <v>66131.854000000007</v>
      </c>
      <c r="BE116" s="19">
        <v>67096.414000000004</v>
      </c>
      <c r="BF116" s="19">
        <v>67983.33</v>
      </c>
      <c r="BG116" s="19">
        <v>68812.713000000003</v>
      </c>
      <c r="BH116" s="19">
        <v>69617.100000000006</v>
      </c>
      <c r="BI116" s="19">
        <v>70421.811000000002</v>
      </c>
      <c r="BJ116" s="19">
        <v>71227.88</v>
      </c>
      <c r="BK116" s="19">
        <v>72031.103000000003</v>
      </c>
      <c r="BL116" s="19">
        <v>72845.542000000001</v>
      </c>
      <c r="BM116" s="19">
        <v>73687.565000000002</v>
      </c>
      <c r="BN116" s="19">
        <v>74567.510999999999</v>
      </c>
      <c r="BO116" s="19">
        <v>75491.581999999995</v>
      </c>
      <c r="BP116" s="19">
        <v>76453.573999999993</v>
      </c>
      <c r="BQ116" s="19">
        <v>77435.384000000005</v>
      </c>
      <c r="BR116" s="19">
        <v>78411.092000000004</v>
      </c>
      <c r="BS116" s="19">
        <v>79360.486999999994</v>
      </c>
    </row>
    <row r="117" spans="1:71" ht="11.4" x14ac:dyDescent="0.2">
      <c r="A117" s="16">
        <v>100</v>
      </c>
      <c r="B117" s="17" t="s">
        <v>65</v>
      </c>
      <c r="C117" s="7" t="s">
        <v>162</v>
      </c>
      <c r="D117" s="6"/>
      <c r="E117" s="6">
        <v>462</v>
      </c>
      <c r="F117" s="19">
        <v>73.713999999999999</v>
      </c>
      <c r="G117" s="19">
        <v>74.222999999999999</v>
      </c>
      <c r="H117" s="19">
        <v>75.194000000000003</v>
      </c>
      <c r="I117" s="19">
        <v>76.486000000000004</v>
      </c>
      <c r="J117" s="19">
        <v>78.016000000000005</v>
      </c>
      <c r="K117" s="19">
        <v>79.713999999999999</v>
      </c>
      <c r="L117" s="19">
        <v>81.52</v>
      </c>
      <c r="M117" s="19">
        <v>83.435000000000002</v>
      </c>
      <c r="N117" s="19">
        <v>85.450999999999993</v>
      </c>
      <c r="O117" s="19">
        <v>87.59</v>
      </c>
      <c r="P117" s="19">
        <v>89.887</v>
      </c>
      <c r="Q117" s="19">
        <v>92.35</v>
      </c>
      <c r="R117" s="19">
        <v>94.938000000000002</v>
      </c>
      <c r="S117" s="19">
        <v>97.584000000000003</v>
      </c>
      <c r="T117" s="19">
        <v>100.214</v>
      </c>
      <c r="U117" s="19">
        <v>102.76600000000001</v>
      </c>
      <c r="V117" s="19">
        <v>105.19</v>
      </c>
      <c r="W117" s="19">
        <v>107.538</v>
      </c>
      <c r="X117" s="19">
        <v>109.959</v>
      </c>
      <c r="Y117" s="19">
        <v>112.651</v>
      </c>
      <c r="Z117" s="19">
        <v>115.768</v>
      </c>
      <c r="AA117" s="19">
        <v>119.378</v>
      </c>
      <c r="AB117" s="19">
        <v>123.441</v>
      </c>
      <c r="AC117" s="19">
        <v>127.791</v>
      </c>
      <c r="AD117" s="19">
        <v>132.19499999999999</v>
      </c>
      <c r="AE117" s="19">
        <v>136.51900000000001</v>
      </c>
      <c r="AF117" s="19">
        <v>140.66499999999999</v>
      </c>
      <c r="AG117" s="19">
        <v>144.73599999999999</v>
      </c>
      <c r="AH117" s="19">
        <v>148.892</v>
      </c>
      <c r="AI117" s="19">
        <v>153.386</v>
      </c>
      <c r="AJ117" s="19">
        <v>158.38499999999999</v>
      </c>
      <c r="AK117" s="19">
        <v>163.935</v>
      </c>
      <c r="AL117" s="19">
        <v>169.96</v>
      </c>
      <c r="AM117" s="19">
        <v>176.35599999999999</v>
      </c>
      <c r="AN117" s="19">
        <v>182.953</v>
      </c>
      <c r="AO117" s="19">
        <v>189.637</v>
      </c>
      <c r="AP117" s="19">
        <v>196.357</v>
      </c>
      <c r="AQ117" s="19">
        <v>203.124</v>
      </c>
      <c r="AR117" s="19">
        <v>209.88499999999999</v>
      </c>
      <c r="AS117" s="19">
        <v>216.595</v>
      </c>
      <c r="AT117" s="19">
        <v>223.215</v>
      </c>
      <c r="AU117" s="19">
        <v>229.75399999999999</v>
      </c>
      <c r="AV117" s="19">
        <v>236.19</v>
      </c>
      <c r="AW117" s="19">
        <v>242.459</v>
      </c>
      <c r="AX117" s="19">
        <v>248.43299999999999</v>
      </c>
      <c r="AY117" s="19">
        <v>254.08199999999999</v>
      </c>
      <c r="AZ117" s="19">
        <v>259.327</v>
      </c>
      <c r="BA117" s="19">
        <v>264.27499999999998</v>
      </c>
      <c r="BB117" s="19">
        <v>269.20600000000002</v>
      </c>
      <c r="BC117" s="19">
        <v>274.48399999999998</v>
      </c>
      <c r="BD117" s="19">
        <v>280.38400000000001</v>
      </c>
      <c r="BE117" s="19">
        <v>287.02699999999999</v>
      </c>
      <c r="BF117" s="19">
        <v>294.34100000000001</v>
      </c>
      <c r="BG117" s="19">
        <v>302.209</v>
      </c>
      <c r="BH117" s="19">
        <v>310.423</v>
      </c>
      <c r="BI117" s="19">
        <v>318.83600000000001</v>
      </c>
      <c r="BJ117" s="19">
        <v>327.37099999999998</v>
      </c>
      <c r="BK117" s="19">
        <v>336.07</v>
      </c>
      <c r="BL117" s="19">
        <v>345.05399999999997</v>
      </c>
      <c r="BM117" s="19">
        <v>354.50099999999998</v>
      </c>
      <c r="BN117" s="19">
        <v>364.51100000000002</v>
      </c>
      <c r="BO117" s="19">
        <v>375.13099999999997</v>
      </c>
      <c r="BP117" s="19">
        <v>386.20299999999997</v>
      </c>
      <c r="BQ117" s="19">
        <v>397.39699999999999</v>
      </c>
      <c r="BR117" s="19">
        <v>408.24700000000001</v>
      </c>
      <c r="BS117" s="19">
        <v>418.40300000000002</v>
      </c>
    </row>
    <row r="118" spans="1:71" ht="11.4" x14ac:dyDescent="0.2">
      <c r="A118" s="16">
        <v>101</v>
      </c>
      <c r="B118" s="17" t="s">
        <v>65</v>
      </c>
      <c r="C118" s="7" t="s">
        <v>163</v>
      </c>
      <c r="D118" s="6"/>
      <c r="E118" s="6">
        <v>524</v>
      </c>
      <c r="F118" s="19">
        <v>8483.3250000000007</v>
      </c>
      <c r="G118" s="19">
        <v>8658.31</v>
      </c>
      <c r="H118" s="19">
        <v>8824.4549999999999</v>
      </c>
      <c r="I118" s="19">
        <v>8984.3109999999997</v>
      </c>
      <c r="J118" s="19">
        <v>9140.0589999999993</v>
      </c>
      <c r="K118" s="19">
        <v>9293.4930000000004</v>
      </c>
      <c r="L118" s="19">
        <v>9446.009</v>
      </c>
      <c r="M118" s="19">
        <v>9598.6299999999992</v>
      </c>
      <c r="N118" s="19">
        <v>9752.0490000000009</v>
      </c>
      <c r="O118" s="19">
        <v>9906.6890000000003</v>
      </c>
      <c r="P118" s="19">
        <v>10063.011</v>
      </c>
      <c r="Q118" s="19">
        <v>10221.759</v>
      </c>
      <c r="R118" s="19">
        <v>10384.204</v>
      </c>
      <c r="S118" s="19">
        <v>10552.267</v>
      </c>
      <c r="T118" s="19">
        <v>10728.197</v>
      </c>
      <c r="U118" s="19">
        <v>10913.724</v>
      </c>
      <c r="V118" s="19">
        <v>11109.884</v>
      </c>
      <c r="W118" s="19">
        <v>11316.825999999999</v>
      </c>
      <c r="X118" s="19">
        <v>11534.263999999999</v>
      </c>
      <c r="Y118" s="19">
        <v>11761.473</v>
      </c>
      <c r="Z118" s="19">
        <v>11997.929</v>
      </c>
      <c r="AA118" s="19">
        <v>12243.768</v>
      </c>
      <c r="AB118" s="19">
        <v>12499.429</v>
      </c>
      <c r="AC118" s="19">
        <v>12764.957</v>
      </c>
      <c r="AD118" s="19">
        <v>13040.404</v>
      </c>
      <c r="AE118" s="19">
        <v>13325.814</v>
      </c>
      <c r="AF118" s="19">
        <v>13621.11</v>
      </c>
      <c r="AG118" s="19">
        <v>13926.26</v>
      </c>
      <c r="AH118" s="19">
        <v>14241.403</v>
      </c>
      <c r="AI118" s="19">
        <v>14566.691000000001</v>
      </c>
      <c r="AJ118" s="19">
        <v>14902.163</v>
      </c>
      <c r="AK118" s="19">
        <v>15249.01</v>
      </c>
      <c r="AL118" s="19">
        <v>15607.236000000001</v>
      </c>
      <c r="AM118" s="19">
        <v>15974.42</v>
      </c>
      <c r="AN118" s="19">
        <v>16347.242</v>
      </c>
      <c r="AO118" s="19">
        <v>16723.955999999998</v>
      </c>
      <c r="AP118" s="19">
        <v>17101.135999999999</v>
      </c>
      <c r="AQ118" s="19">
        <v>17480.920999999998</v>
      </c>
      <c r="AR118" s="19">
        <v>17873.667000000001</v>
      </c>
      <c r="AS118" s="19">
        <v>18293.513999999999</v>
      </c>
      <c r="AT118" s="19">
        <v>18749.405999999999</v>
      </c>
      <c r="AU118" s="19">
        <v>19245.054</v>
      </c>
      <c r="AV118" s="19">
        <v>19773.772000000001</v>
      </c>
      <c r="AW118" s="19">
        <v>20321.174999999999</v>
      </c>
      <c r="AX118" s="19">
        <v>20867.13</v>
      </c>
      <c r="AY118" s="19">
        <v>21396.383999999998</v>
      </c>
      <c r="AZ118" s="19">
        <v>21903.379000000001</v>
      </c>
      <c r="BA118" s="19">
        <v>22389.803</v>
      </c>
      <c r="BB118" s="19">
        <v>22856.305</v>
      </c>
      <c r="BC118" s="19">
        <v>23305.993999999999</v>
      </c>
      <c r="BD118" s="19">
        <v>23740.911</v>
      </c>
      <c r="BE118" s="19">
        <v>24161.776999999998</v>
      </c>
      <c r="BF118" s="19">
        <v>24566.342000000001</v>
      </c>
      <c r="BG118" s="19">
        <v>24950.623</v>
      </c>
      <c r="BH118" s="19">
        <v>25309.449000000001</v>
      </c>
      <c r="BI118" s="19">
        <v>25640.287</v>
      </c>
      <c r="BJ118" s="19">
        <v>25940.617999999999</v>
      </c>
      <c r="BK118" s="19">
        <v>26214.847000000002</v>
      </c>
      <c r="BL118" s="19">
        <v>26475.859</v>
      </c>
      <c r="BM118" s="19">
        <v>26741.102999999999</v>
      </c>
      <c r="BN118" s="19">
        <v>27023.136999999999</v>
      </c>
      <c r="BO118" s="19">
        <v>27327.147000000001</v>
      </c>
      <c r="BP118" s="19">
        <v>27649.924999999999</v>
      </c>
      <c r="BQ118" s="19">
        <v>27985.31</v>
      </c>
      <c r="BR118" s="19">
        <v>28323.241000000002</v>
      </c>
      <c r="BS118" s="19">
        <v>28656.281999999999</v>
      </c>
    </row>
    <row r="119" spans="1:71" ht="11.4" x14ac:dyDescent="0.2">
      <c r="A119" s="16">
        <v>102</v>
      </c>
      <c r="B119" s="17" t="s">
        <v>65</v>
      </c>
      <c r="C119" s="7" t="s">
        <v>164</v>
      </c>
      <c r="D119" s="6"/>
      <c r="E119" s="6">
        <v>586</v>
      </c>
      <c r="F119" s="19">
        <v>37542.375999999997</v>
      </c>
      <c r="G119" s="19">
        <v>37975.281000000003</v>
      </c>
      <c r="H119" s="19">
        <v>38483.891000000003</v>
      </c>
      <c r="I119" s="19">
        <v>39063.874000000003</v>
      </c>
      <c r="J119" s="19">
        <v>39711.642999999996</v>
      </c>
      <c r="K119" s="19">
        <v>40424.296000000002</v>
      </c>
      <c r="L119" s="19">
        <v>41199.696000000004</v>
      </c>
      <c r="M119" s="19">
        <v>42036.392999999996</v>
      </c>
      <c r="N119" s="19">
        <v>42933.593000000001</v>
      </c>
      <c r="O119" s="19">
        <v>43890.982000000004</v>
      </c>
      <c r="P119" s="19">
        <v>44908.292999999998</v>
      </c>
      <c r="Q119" s="19">
        <v>45984.892</v>
      </c>
      <c r="R119" s="19">
        <v>47119.360999999997</v>
      </c>
      <c r="S119" s="19">
        <v>48309.315000000002</v>
      </c>
      <c r="T119" s="19">
        <v>49551.904000000002</v>
      </c>
      <c r="U119" s="19">
        <v>50845.220999999998</v>
      </c>
      <c r="V119" s="19">
        <v>52191.095000000001</v>
      </c>
      <c r="W119" s="19">
        <v>53590.928999999996</v>
      </c>
      <c r="X119" s="19">
        <v>55042.396999999997</v>
      </c>
      <c r="Y119" s="19">
        <v>56542.434000000001</v>
      </c>
      <c r="Z119" s="19">
        <v>58090.758999999998</v>
      </c>
      <c r="AA119" s="19">
        <v>59687.14</v>
      </c>
      <c r="AB119" s="19">
        <v>61338.260999999999</v>
      </c>
      <c r="AC119" s="19">
        <v>63059.481</v>
      </c>
      <c r="AD119" s="19">
        <v>64870.832999999999</v>
      </c>
      <c r="AE119" s="19">
        <v>66787.900999999998</v>
      </c>
      <c r="AF119" s="19">
        <v>68813.22</v>
      </c>
      <c r="AG119" s="19">
        <v>70946.231</v>
      </c>
      <c r="AH119" s="19">
        <v>73194.937000000005</v>
      </c>
      <c r="AI119" s="19">
        <v>75567.682000000001</v>
      </c>
      <c r="AJ119" s="19">
        <v>78068.144</v>
      </c>
      <c r="AK119" s="19">
        <v>80696.945000000007</v>
      </c>
      <c r="AL119" s="19">
        <v>83445.862999999998</v>
      </c>
      <c r="AM119" s="19">
        <v>86297.64</v>
      </c>
      <c r="AN119" s="19">
        <v>89228.948999999993</v>
      </c>
      <c r="AO119" s="19">
        <v>92219.487999999998</v>
      </c>
      <c r="AP119" s="19">
        <v>95264.46</v>
      </c>
      <c r="AQ119" s="19">
        <v>98357.472999999998</v>
      </c>
      <c r="AR119" s="19">
        <v>101474.83500000001</v>
      </c>
      <c r="AS119" s="19">
        <v>104588.49</v>
      </c>
      <c r="AT119" s="19">
        <v>107678.614</v>
      </c>
      <c r="AU119" s="19">
        <v>110730.42</v>
      </c>
      <c r="AV119" s="19">
        <v>113747.13499999999</v>
      </c>
      <c r="AW119" s="19">
        <v>116749.56</v>
      </c>
      <c r="AX119" s="19">
        <v>119769.556</v>
      </c>
      <c r="AY119" s="19">
        <v>122829.148</v>
      </c>
      <c r="AZ119" s="19">
        <v>125938.33900000001</v>
      </c>
      <c r="BA119" s="19">
        <v>129086.98699999999</v>
      </c>
      <c r="BB119" s="19">
        <v>132253.264</v>
      </c>
      <c r="BC119" s="19">
        <v>135405.584</v>
      </c>
      <c r="BD119" s="19">
        <v>138523.285</v>
      </c>
      <c r="BE119" s="19">
        <v>141601.43700000001</v>
      </c>
      <c r="BF119" s="19">
        <v>144654.14300000001</v>
      </c>
      <c r="BG119" s="19">
        <v>147703.40100000001</v>
      </c>
      <c r="BH119" s="19">
        <v>150780.29999999999</v>
      </c>
      <c r="BI119" s="19">
        <v>153909.66699999999</v>
      </c>
      <c r="BJ119" s="19">
        <v>157093.99299999999</v>
      </c>
      <c r="BK119" s="19">
        <v>160332.97399999999</v>
      </c>
      <c r="BL119" s="19">
        <v>163644.603</v>
      </c>
      <c r="BM119" s="19">
        <v>167049.57999999999</v>
      </c>
      <c r="BN119" s="19">
        <v>170560.182</v>
      </c>
      <c r="BO119" s="19">
        <v>174184.26500000001</v>
      </c>
      <c r="BP119" s="19">
        <v>177911.533</v>
      </c>
      <c r="BQ119" s="19">
        <v>181712.595</v>
      </c>
      <c r="BR119" s="19">
        <v>185546.25700000001</v>
      </c>
      <c r="BS119" s="19">
        <v>189380.51300000001</v>
      </c>
    </row>
    <row r="120" spans="1:71" ht="11.4" x14ac:dyDescent="0.2">
      <c r="A120" s="16">
        <v>103</v>
      </c>
      <c r="B120" s="17" t="s">
        <v>65</v>
      </c>
      <c r="C120" s="7" t="s">
        <v>165</v>
      </c>
      <c r="D120" s="6"/>
      <c r="E120" s="6">
        <v>144</v>
      </c>
      <c r="F120" s="19">
        <v>7971.098</v>
      </c>
      <c r="G120" s="19">
        <v>8108.4340000000002</v>
      </c>
      <c r="H120" s="19">
        <v>8256.5609999999997</v>
      </c>
      <c r="I120" s="19">
        <v>8417.1190000000006</v>
      </c>
      <c r="J120" s="19">
        <v>8591.0280000000002</v>
      </c>
      <c r="K120" s="19">
        <v>8778.4490000000005</v>
      </c>
      <c r="L120" s="19">
        <v>8978.7729999999992</v>
      </c>
      <c r="M120" s="19">
        <v>9190.6620000000003</v>
      </c>
      <c r="N120" s="19">
        <v>9412.1550000000007</v>
      </c>
      <c r="O120" s="19">
        <v>9640.8359999999993</v>
      </c>
      <c r="P120" s="19">
        <v>9874.4809999999998</v>
      </c>
      <c r="Q120" s="19">
        <v>10111.646000000001</v>
      </c>
      <c r="R120" s="19">
        <v>10352.188</v>
      </c>
      <c r="S120" s="19">
        <v>10597.52</v>
      </c>
      <c r="T120" s="19">
        <v>10849.978999999999</v>
      </c>
      <c r="U120" s="19">
        <v>11110.828</v>
      </c>
      <c r="V120" s="19">
        <v>11380.683000000001</v>
      </c>
      <c r="W120" s="19">
        <v>11657.66</v>
      </c>
      <c r="X120" s="19">
        <v>11937.611000000001</v>
      </c>
      <c r="Y120" s="19">
        <v>12214.968000000001</v>
      </c>
      <c r="Z120" s="19">
        <v>12485.755999999999</v>
      </c>
      <c r="AA120" s="19">
        <v>12747.842000000001</v>
      </c>
      <c r="AB120" s="19">
        <v>13002.275</v>
      </c>
      <c r="AC120" s="19">
        <v>13252.087</v>
      </c>
      <c r="AD120" s="19">
        <v>13501.986000000001</v>
      </c>
      <c r="AE120" s="19">
        <v>13755.161</v>
      </c>
      <c r="AF120" s="19">
        <v>14012.816999999999</v>
      </c>
      <c r="AG120" s="19">
        <v>14273.272000000001</v>
      </c>
      <c r="AH120" s="19">
        <v>14533.376</v>
      </c>
      <c r="AI120" s="19">
        <v>14788.607</v>
      </c>
      <c r="AJ120" s="19">
        <v>15035.856</v>
      </c>
      <c r="AK120" s="19">
        <v>15273.391</v>
      </c>
      <c r="AL120" s="19">
        <v>15502.514999999999</v>
      </c>
      <c r="AM120" s="19">
        <v>15726.802</v>
      </c>
      <c r="AN120" s="19">
        <v>15951.422</v>
      </c>
      <c r="AO120" s="19">
        <v>16179.796</v>
      </c>
      <c r="AP120" s="19">
        <v>16412.710999999999</v>
      </c>
      <c r="AQ120" s="19">
        <v>16647.945</v>
      </c>
      <c r="AR120" s="19">
        <v>16882.188999999998</v>
      </c>
      <c r="AS120" s="19">
        <v>17110.713</v>
      </c>
      <c r="AT120" s="19">
        <v>17329.713</v>
      </c>
      <c r="AU120" s="19">
        <v>17539.633000000002</v>
      </c>
      <c r="AV120" s="19">
        <v>17740.636999999999</v>
      </c>
      <c r="AW120" s="19">
        <v>17928.576000000001</v>
      </c>
      <c r="AX120" s="19">
        <v>18098.348000000002</v>
      </c>
      <c r="AY120" s="19">
        <v>18247.120999999999</v>
      </c>
      <c r="AZ120" s="19">
        <v>18372.12</v>
      </c>
      <c r="BA120" s="19">
        <v>18476.505000000001</v>
      </c>
      <c r="BB120" s="19">
        <v>18570.701000000001</v>
      </c>
      <c r="BC120" s="19">
        <v>18669.102999999999</v>
      </c>
      <c r="BD120" s="19">
        <v>18781.937999999998</v>
      </c>
      <c r="BE120" s="19">
        <v>18913.054</v>
      </c>
      <c r="BF120" s="19">
        <v>19059.3</v>
      </c>
      <c r="BG120" s="19">
        <v>19215.307000000001</v>
      </c>
      <c r="BH120" s="19">
        <v>19372.538</v>
      </c>
      <c r="BI120" s="19">
        <v>19524.558000000001</v>
      </c>
      <c r="BJ120" s="19">
        <v>19670.151000000002</v>
      </c>
      <c r="BK120" s="19">
        <v>19810.789000000001</v>
      </c>
      <c r="BL120" s="19">
        <v>19945.831999999999</v>
      </c>
      <c r="BM120" s="19">
        <v>20075.085999999999</v>
      </c>
      <c r="BN120" s="19">
        <v>20198.352999999999</v>
      </c>
      <c r="BO120" s="19">
        <v>20315.017</v>
      </c>
      <c r="BP120" s="19">
        <v>20424.555</v>
      </c>
      <c r="BQ120" s="19">
        <v>20527.233</v>
      </c>
      <c r="BR120" s="19">
        <v>20623.563999999998</v>
      </c>
      <c r="BS120" s="19">
        <v>20714.04</v>
      </c>
    </row>
    <row r="121" spans="1:71" ht="12" x14ac:dyDescent="0.25">
      <c r="A121" s="16">
        <v>104</v>
      </c>
      <c r="B121" s="17" t="s">
        <v>65</v>
      </c>
      <c r="C121" s="21" t="s">
        <v>166</v>
      </c>
      <c r="D121" s="6"/>
      <c r="E121" s="6">
        <v>920</v>
      </c>
      <c r="F121" s="19">
        <v>164524.62</v>
      </c>
      <c r="G121" s="19">
        <v>168303.11799999999</v>
      </c>
      <c r="H121" s="19">
        <v>172354.432</v>
      </c>
      <c r="I121" s="19">
        <v>176667.90400000001</v>
      </c>
      <c r="J121" s="19">
        <v>181233.041</v>
      </c>
      <c r="K121" s="19">
        <v>186039.45</v>
      </c>
      <c r="L121" s="19">
        <v>191076.78700000001</v>
      </c>
      <c r="M121" s="19">
        <v>196334.93799999999</v>
      </c>
      <c r="N121" s="19">
        <v>201803.83</v>
      </c>
      <c r="O121" s="19">
        <v>207473.57500000001</v>
      </c>
      <c r="P121" s="19">
        <v>213334.62</v>
      </c>
      <c r="Q121" s="19">
        <v>219377.658</v>
      </c>
      <c r="R121" s="19">
        <v>225593.98300000001</v>
      </c>
      <c r="S121" s="19">
        <v>231975.31299999999</v>
      </c>
      <c r="T121" s="19">
        <v>238513.77299999999</v>
      </c>
      <c r="U121" s="19">
        <v>245201.58499999999</v>
      </c>
      <c r="V121" s="19">
        <v>252026.72899999999</v>
      </c>
      <c r="W121" s="19">
        <v>258980.41699999999</v>
      </c>
      <c r="X121" s="19">
        <v>266061.50099999999</v>
      </c>
      <c r="Y121" s="19">
        <v>273271.55499999999</v>
      </c>
      <c r="Z121" s="19">
        <v>280607.39199999999</v>
      </c>
      <c r="AA121" s="19">
        <v>288078.86900000001</v>
      </c>
      <c r="AB121" s="19">
        <v>295672.87400000001</v>
      </c>
      <c r="AC121" s="19">
        <v>303337.315</v>
      </c>
      <c r="AD121" s="19">
        <v>311003.59299999999</v>
      </c>
      <c r="AE121" s="19">
        <v>318628.49400000001</v>
      </c>
      <c r="AF121" s="19">
        <v>326177.62699999998</v>
      </c>
      <c r="AG121" s="19">
        <v>333678.84000000003</v>
      </c>
      <c r="AH121" s="19">
        <v>341227.09700000001</v>
      </c>
      <c r="AI121" s="19">
        <v>348955.777</v>
      </c>
      <c r="AJ121" s="19">
        <v>356956.47</v>
      </c>
      <c r="AK121" s="19">
        <v>365255.69799999997</v>
      </c>
      <c r="AL121" s="19">
        <v>373810.15</v>
      </c>
      <c r="AM121" s="19">
        <v>382554.78</v>
      </c>
      <c r="AN121" s="19">
        <v>391392.50799999997</v>
      </c>
      <c r="AO121" s="19">
        <v>400245.79200000002</v>
      </c>
      <c r="AP121" s="19">
        <v>409096.26699999999</v>
      </c>
      <c r="AQ121" s="19">
        <v>417944.22499999998</v>
      </c>
      <c r="AR121" s="19">
        <v>426751.81</v>
      </c>
      <c r="AS121" s="19">
        <v>435479.21299999999</v>
      </c>
      <c r="AT121" s="19">
        <v>444096.65100000001</v>
      </c>
      <c r="AU121" s="19">
        <v>452580.255</v>
      </c>
      <c r="AV121" s="19">
        <v>460926.78499999997</v>
      </c>
      <c r="AW121" s="19">
        <v>469154.33799999999</v>
      </c>
      <c r="AX121" s="19">
        <v>477294.68199999997</v>
      </c>
      <c r="AY121" s="19">
        <v>485370.61900000001</v>
      </c>
      <c r="AZ121" s="19">
        <v>493385.96100000001</v>
      </c>
      <c r="BA121" s="19">
        <v>501330.48599999998</v>
      </c>
      <c r="BB121" s="19">
        <v>509197.17599999998</v>
      </c>
      <c r="BC121" s="19">
        <v>516975.054</v>
      </c>
      <c r="BD121" s="19">
        <v>524657.11699999997</v>
      </c>
      <c r="BE121" s="19">
        <v>532250.42700000003</v>
      </c>
      <c r="BF121" s="19">
        <v>539762.71200000006</v>
      </c>
      <c r="BG121" s="19">
        <v>547189.69499999995</v>
      </c>
      <c r="BH121" s="19">
        <v>554525.11</v>
      </c>
      <c r="BI121" s="19">
        <v>561770.19799999997</v>
      </c>
      <c r="BJ121" s="19">
        <v>568911.05900000001</v>
      </c>
      <c r="BK121" s="19">
        <v>575964.11199999996</v>
      </c>
      <c r="BL121" s="19">
        <v>582996.69200000004</v>
      </c>
      <c r="BM121" s="19">
        <v>590098.25899999996</v>
      </c>
      <c r="BN121" s="19">
        <v>597327.77099999995</v>
      </c>
      <c r="BO121" s="19">
        <v>604713.31000000006</v>
      </c>
      <c r="BP121" s="19">
        <v>612222.20499999996</v>
      </c>
      <c r="BQ121" s="19">
        <v>619777.17299999995</v>
      </c>
      <c r="BR121" s="19">
        <v>627267.29799999995</v>
      </c>
      <c r="BS121" s="19">
        <v>634609.84600000002</v>
      </c>
    </row>
    <row r="122" spans="1:71" ht="11.4" x14ac:dyDescent="0.2">
      <c r="A122" s="16">
        <v>105</v>
      </c>
      <c r="B122" s="17" t="s">
        <v>65</v>
      </c>
      <c r="C122" s="7" t="s">
        <v>167</v>
      </c>
      <c r="D122" s="6"/>
      <c r="E122" s="6">
        <v>96</v>
      </c>
      <c r="F122" s="19">
        <v>48.000999999999998</v>
      </c>
      <c r="G122" s="19">
        <v>50.960999999999999</v>
      </c>
      <c r="H122" s="19">
        <v>53.927</v>
      </c>
      <c r="I122" s="19">
        <v>56.968000000000004</v>
      </c>
      <c r="J122" s="19">
        <v>60.12</v>
      </c>
      <c r="K122" s="19">
        <v>63.42</v>
      </c>
      <c r="L122" s="19">
        <v>66.861999999999995</v>
      </c>
      <c r="M122" s="19">
        <v>70.456999999999994</v>
      </c>
      <c r="N122" s="19">
        <v>74.150000000000006</v>
      </c>
      <c r="O122" s="19">
        <v>77.918999999999997</v>
      </c>
      <c r="P122" s="19">
        <v>81.745000000000005</v>
      </c>
      <c r="Q122" s="19">
        <v>85.596000000000004</v>
      </c>
      <c r="R122" s="19">
        <v>89.516000000000005</v>
      </c>
      <c r="S122" s="19">
        <v>93.575999999999993</v>
      </c>
      <c r="T122" s="19">
        <v>97.847999999999999</v>
      </c>
      <c r="U122" s="19">
        <v>102.425</v>
      </c>
      <c r="V122" s="19">
        <v>107.316</v>
      </c>
      <c r="W122" s="19">
        <v>112.494</v>
      </c>
      <c r="X122" s="19">
        <v>117.95</v>
      </c>
      <c r="Y122" s="19">
        <v>123.65300000000001</v>
      </c>
      <c r="Z122" s="19">
        <v>129.583</v>
      </c>
      <c r="AA122" s="19">
        <v>135.726</v>
      </c>
      <c r="AB122" s="19">
        <v>142.07300000000001</v>
      </c>
      <c r="AC122" s="19">
        <v>148.56</v>
      </c>
      <c r="AD122" s="19">
        <v>155.10900000000001</v>
      </c>
      <c r="AE122" s="19">
        <v>161.67099999999999</v>
      </c>
      <c r="AF122" s="19">
        <v>168.22399999999999</v>
      </c>
      <c r="AG122" s="19">
        <v>174.773</v>
      </c>
      <c r="AH122" s="19">
        <v>181.25700000000001</v>
      </c>
      <c r="AI122" s="19">
        <v>187.65600000000001</v>
      </c>
      <c r="AJ122" s="19">
        <v>193.94900000000001</v>
      </c>
      <c r="AK122" s="19">
        <v>200.08500000000001</v>
      </c>
      <c r="AL122" s="19">
        <v>206.12799999999999</v>
      </c>
      <c r="AM122" s="19">
        <v>212.136</v>
      </c>
      <c r="AN122" s="19">
        <v>218.227</v>
      </c>
      <c r="AO122" s="19">
        <v>224.512</v>
      </c>
      <c r="AP122" s="19">
        <v>230.97200000000001</v>
      </c>
      <c r="AQ122" s="19">
        <v>237.62200000000001</v>
      </c>
      <c r="AR122" s="19">
        <v>244.458</v>
      </c>
      <c r="AS122" s="19">
        <v>251.51400000000001</v>
      </c>
      <c r="AT122" s="19">
        <v>258.78500000000003</v>
      </c>
      <c r="AU122" s="19">
        <v>266.274</v>
      </c>
      <c r="AV122" s="19">
        <v>273.96300000000002</v>
      </c>
      <c r="AW122" s="19">
        <v>281.75099999999998</v>
      </c>
      <c r="AX122" s="19">
        <v>289.52499999999998</v>
      </c>
      <c r="AY122" s="19">
        <v>297.19200000000001</v>
      </c>
      <c r="AZ122" s="19">
        <v>304.69900000000001</v>
      </c>
      <c r="BA122" s="19">
        <v>312.03800000000001</v>
      </c>
      <c r="BB122" s="19">
        <v>319.22199999999998</v>
      </c>
      <c r="BC122" s="19">
        <v>326.28899999999999</v>
      </c>
      <c r="BD122" s="19">
        <v>333.24099999999999</v>
      </c>
      <c r="BE122" s="19">
        <v>340.11700000000002</v>
      </c>
      <c r="BF122" s="19">
        <v>346.86700000000002</v>
      </c>
      <c r="BG122" s="19">
        <v>353.38900000000001</v>
      </c>
      <c r="BH122" s="19">
        <v>359.52300000000002</v>
      </c>
      <c r="BI122" s="19">
        <v>365.15800000000002</v>
      </c>
      <c r="BJ122" s="19">
        <v>370.25</v>
      </c>
      <c r="BK122" s="19">
        <v>374.86399999999998</v>
      </c>
      <c r="BL122" s="19">
        <v>379.25200000000001</v>
      </c>
      <c r="BM122" s="19">
        <v>383.77199999999999</v>
      </c>
      <c r="BN122" s="19">
        <v>388.66199999999998</v>
      </c>
      <c r="BO122" s="19">
        <v>394.01299999999998</v>
      </c>
      <c r="BP122" s="19">
        <v>399.74799999999999</v>
      </c>
      <c r="BQ122" s="19">
        <v>405.71600000000001</v>
      </c>
      <c r="BR122" s="19">
        <v>411.70400000000001</v>
      </c>
      <c r="BS122" s="19">
        <v>417.54199999999997</v>
      </c>
    </row>
    <row r="123" spans="1:71" ht="11.4" x14ac:dyDescent="0.2">
      <c r="A123" s="16">
        <v>106</v>
      </c>
      <c r="B123" s="17" t="s">
        <v>65</v>
      </c>
      <c r="C123" s="7" t="s">
        <v>168</v>
      </c>
      <c r="D123" s="6"/>
      <c r="E123" s="6">
        <v>116</v>
      </c>
      <c r="F123" s="19">
        <v>4432.7139999999999</v>
      </c>
      <c r="G123" s="19">
        <v>4537.5429999999997</v>
      </c>
      <c r="H123" s="19">
        <v>4656.277</v>
      </c>
      <c r="I123" s="19">
        <v>4783.0919999999996</v>
      </c>
      <c r="J123" s="19">
        <v>4913.6949999999997</v>
      </c>
      <c r="K123" s="19">
        <v>5045.2879999999996</v>
      </c>
      <c r="L123" s="19">
        <v>5176.6580000000004</v>
      </c>
      <c r="M123" s="19">
        <v>5308.1419999999998</v>
      </c>
      <c r="N123" s="19">
        <v>5441.3190000000004</v>
      </c>
      <c r="O123" s="19">
        <v>5578.6750000000002</v>
      </c>
      <c r="P123" s="19">
        <v>5722.37</v>
      </c>
      <c r="Q123" s="19">
        <v>5873.0150000000003</v>
      </c>
      <c r="R123" s="19">
        <v>6028.5510000000004</v>
      </c>
      <c r="S123" s="19">
        <v>6183.7470000000003</v>
      </c>
      <c r="T123" s="19">
        <v>6331.5829999999996</v>
      </c>
      <c r="U123" s="19">
        <v>6467.1970000000001</v>
      </c>
      <c r="V123" s="19">
        <v>6584.7659999999996</v>
      </c>
      <c r="W123" s="19">
        <v>6685.3209999999999</v>
      </c>
      <c r="X123" s="19">
        <v>6778.723</v>
      </c>
      <c r="Y123" s="19">
        <v>6879.1840000000002</v>
      </c>
      <c r="Z123" s="19">
        <v>6994.848</v>
      </c>
      <c r="AA123" s="19">
        <v>7137.7489999999998</v>
      </c>
      <c r="AB123" s="19">
        <v>7300.152</v>
      </c>
      <c r="AC123" s="19">
        <v>7447.2849999999999</v>
      </c>
      <c r="AD123" s="19">
        <v>7531.424</v>
      </c>
      <c r="AE123" s="19">
        <v>7522.5929999999998</v>
      </c>
      <c r="AF123" s="19">
        <v>7402.8729999999996</v>
      </c>
      <c r="AG123" s="19">
        <v>7194.2790000000005</v>
      </c>
      <c r="AH123" s="19">
        <v>6955.5659999999998</v>
      </c>
      <c r="AI123" s="19">
        <v>6768.7240000000002</v>
      </c>
      <c r="AJ123" s="19">
        <v>6692.107</v>
      </c>
      <c r="AK123" s="19">
        <v>6748.1930000000002</v>
      </c>
      <c r="AL123" s="19">
        <v>6918.1009999999997</v>
      </c>
      <c r="AM123" s="19">
        <v>7168.2359999999999</v>
      </c>
      <c r="AN123" s="19">
        <v>7446.0190000000002</v>
      </c>
      <c r="AO123" s="19">
        <v>7712.9780000000001</v>
      </c>
      <c r="AP123" s="19">
        <v>7958.9759999999997</v>
      </c>
      <c r="AQ123" s="19">
        <v>8196.0370000000003</v>
      </c>
      <c r="AR123" s="19">
        <v>8433.7980000000007</v>
      </c>
      <c r="AS123" s="19">
        <v>8689.152</v>
      </c>
      <c r="AT123" s="19">
        <v>8973.3420000000006</v>
      </c>
      <c r="AU123" s="19">
        <v>9286.9760000000006</v>
      </c>
      <c r="AV123" s="19">
        <v>9621.5040000000008</v>
      </c>
      <c r="AW123" s="19">
        <v>9968.2749999999996</v>
      </c>
      <c r="AX123" s="19">
        <v>10315.376</v>
      </c>
      <c r="AY123" s="19">
        <v>10653.558000000001</v>
      </c>
      <c r="AZ123" s="19">
        <v>10980.272999999999</v>
      </c>
      <c r="BA123" s="19">
        <v>11295.88</v>
      </c>
      <c r="BB123" s="19">
        <v>11597.739</v>
      </c>
      <c r="BC123" s="19">
        <v>11883.636</v>
      </c>
      <c r="BD123" s="19">
        <v>12152.353999999999</v>
      </c>
      <c r="BE123" s="19">
        <v>12402.473</v>
      </c>
      <c r="BF123" s="19">
        <v>12634.728999999999</v>
      </c>
      <c r="BG123" s="19">
        <v>12853.124</v>
      </c>
      <c r="BH123" s="19">
        <v>13063.377</v>
      </c>
      <c r="BI123" s="19">
        <v>13270.200999999999</v>
      </c>
      <c r="BJ123" s="19">
        <v>13474.489</v>
      </c>
      <c r="BK123" s="19">
        <v>13676.692999999999</v>
      </c>
      <c r="BL123" s="19">
        <v>13880.509</v>
      </c>
      <c r="BM123" s="19">
        <v>14090.208000000001</v>
      </c>
      <c r="BN123" s="19">
        <v>14308.74</v>
      </c>
      <c r="BO123" s="19">
        <v>14537.886</v>
      </c>
      <c r="BP123" s="19">
        <v>14776.866</v>
      </c>
      <c r="BQ123" s="19">
        <v>15022.691999999999</v>
      </c>
      <c r="BR123" s="19">
        <v>15270.79</v>
      </c>
      <c r="BS123" s="19">
        <v>15517.635</v>
      </c>
    </row>
    <row r="124" spans="1:71" ht="11.4" x14ac:dyDescent="0.2">
      <c r="A124" s="16">
        <v>107</v>
      </c>
      <c r="B124" s="17" t="s">
        <v>65</v>
      </c>
      <c r="C124" s="7" t="s">
        <v>169</v>
      </c>
      <c r="D124" s="6"/>
      <c r="E124" s="6">
        <v>360</v>
      </c>
      <c r="F124" s="19">
        <v>69543.316000000006</v>
      </c>
      <c r="G124" s="19">
        <v>70869.608999999997</v>
      </c>
      <c r="H124" s="19">
        <v>72309.899999999994</v>
      </c>
      <c r="I124" s="19">
        <v>73866.520999999993</v>
      </c>
      <c r="J124" s="19">
        <v>75539.736999999994</v>
      </c>
      <c r="K124" s="19">
        <v>77327.793999999994</v>
      </c>
      <c r="L124" s="19">
        <v>79226.786999999997</v>
      </c>
      <c r="M124" s="19">
        <v>81230.747000000003</v>
      </c>
      <c r="N124" s="19">
        <v>83332.05</v>
      </c>
      <c r="O124" s="19">
        <v>85521.979000000007</v>
      </c>
      <c r="P124" s="19">
        <v>87792.514999999999</v>
      </c>
      <c r="Q124" s="19">
        <v>90138.235000000001</v>
      </c>
      <c r="R124" s="19">
        <v>92558.005000000005</v>
      </c>
      <c r="S124" s="19">
        <v>95055.664999999994</v>
      </c>
      <c r="T124" s="19">
        <v>97638.028999999995</v>
      </c>
      <c r="U124" s="19">
        <v>100308.894</v>
      </c>
      <c r="V124" s="19">
        <v>103067.35400000001</v>
      </c>
      <c r="W124" s="19">
        <v>105907.40300000001</v>
      </c>
      <c r="X124" s="19">
        <v>108821.564</v>
      </c>
      <c r="Y124" s="19">
        <v>111800.091</v>
      </c>
      <c r="Z124" s="19">
        <v>114834.78</v>
      </c>
      <c r="AA124" s="19">
        <v>117921.99800000001</v>
      </c>
      <c r="AB124" s="19">
        <v>121059.51300000001</v>
      </c>
      <c r="AC124" s="19">
        <v>124242.298</v>
      </c>
      <c r="AD124" s="19">
        <v>127465.231</v>
      </c>
      <c r="AE124" s="19">
        <v>130724.11500000001</v>
      </c>
      <c r="AF124" s="19">
        <v>134010.69</v>
      </c>
      <c r="AG124" s="19">
        <v>137322.11799999999</v>
      </c>
      <c r="AH124" s="19">
        <v>140665.856</v>
      </c>
      <c r="AI124" s="19">
        <v>144053.51800000001</v>
      </c>
      <c r="AJ124" s="19">
        <v>147490.36499999999</v>
      </c>
      <c r="AK124" s="19">
        <v>150978.84</v>
      </c>
      <c r="AL124" s="19">
        <v>154506.26500000001</v>
      </c>
      <c r="AM124" s="19">
        <v>158044.34299999999</v>
      </c>
      <c r="AN124" s="19">
        <v>161555.58300000001</v>
      </c>
      <c r="AO124" s="19">
        <v>165012.196</v>
      </c>
      <c r="AP124" s="19">
        <v>168402.02499999999</v>
      </c>
      <c r="AQ124" s="19">
        <v>171728.91699999999</v>
      </c>
      <c r="AR124" s="19">
        <v>175000.916</v>
      </c>
      <c r="AS124" s="19">
        <v>178233.223</v>
      </c>
      <c r="AT124" s="19">
        <v>181436.821</v>
      </c>
      <c r="AU124" s="19">
        <v>184615.97899999999</v>
      </c>
      <c r="AV124" s="19">
        <v>187766.08600000001</v>
      </c>
      <c r="AW124" s="19">
        <v>190879.52299999999</v>
      </c>
      <c r="AX124" s="19">
        <v>193945.272</v>
      </c>
      <c r="AY124" s="19">
        <v>196957.84899999999</v>
      </c>
      <c r="AZ124" s="19">
        <v>199914.83100000001</v>
      </c>
      <c r="BA124" s="19">
        <v>202826.465</v>
      </c>
      <c r="BB124" s="19">
        <v>205715.54399999999</v>
      </c>
      <c r="BC124" s="19">
        <v>208612.55600000001</v>
      </c>
      <c r="BD124" s="19">
        <v>211540.429</v>
      </c>
      <c r="BE124" s="19">
        <v>214506.50200000001</v>
      </c>
      <c r="BF124" s="19">
        <v>217508.05900000001</v>
      </c>
      <c r="BG124" s="19">
        <v>220545.21400000001</v>
      </c>
      <c r="BH124" s="19">
        <v>223614.649</v>
      </c>
      <c r="BI124" s="19">
        <v>226712.73</v>
      </c>
      <c r="BJ124" s="19">
        <v>229838.20199999999</v>
      </c>
      <c r="BK124" s="19">
        <v>232989.141</v>
      </c>
      <c r="BL124" s="19">
        <v>236159.27600000001</v>
      </c>
      <c r="BM124" s="19">
        <v>239340.478</v>
      </c>
      <c r="BN124" s="19">
        <v>242524.12299999999</v>
      </c>
      <c r="BO124" s="19">
        <v>245707.511</v>
      </c>
      <c r="BP124" s="19">
        <v>248883.23199999999</v>
      </c>
      <c r="BQ124" s="19">
        <v>252032.26300000001</v>
      </c>
      <c r="BR124" s="19">
        <v>255131.11600000001</v>
      </c>
      <c r="BS124" s="19">
        <v>258162.11300000001</v>
      </c>
    </row>
    <row r="125" spans="1:71" ht="11.4" x14ac:dyDescent="0.2">
      <c r="A125" s="16">
        <v>108</v>
      </c>
      <c r="B125" s="17" t="s">
        <v>65</v>
      </c>
      <c r="C125" s="7" t="s">
        <v>170</v>
      </c>
      <c r="D125" s="6"/>
      <c r="E125" s="6">
        <v>418</v>
      </c>
      <c r="F125" s="19">
        <v>1682.915</v>
      </c>
      <c r="G125" s="19">
        <v>1723.162</v>
      </c>
      <c r="H125" s="19">
        <v>1764.0070000000001</v>
      </c>
      <c r="I125" s="19">
        <v>1805.5150000000001</v>
      </c>
      <c r="J125" s="19">
        <v>1847.7750000000001</v>
      </c>
      <c r="K125" s="19">
        <v>1890.8520000000001</v>
      </c>
      <c r="L125" s="19">
        <v>1934.8119999999999</v>
      </c>
      <c r="M125" s="19">
        <v>1979.729</v>
      </c>
      <c r="N125" s="19">
        <v>2025.6659999999999</v>
      </c>
      <c r="O125" s="19">
        <v>2072.6990000000001</v>
      </c>
      <c r="P125" s="19">
        <v>2120.8960000000002</v>
      </c>
      <c r="Q125" s="19">
        <v>2170.3429999999998</v>
      </c>
      <c r="R125" s="19">
        <v>2221.1219999999998</v>
      </c>
      <c r="S125" s="19">
        <v>2273.3490000000002</v>
      </c>
      <c r="T125" s="19">
        <v>2327.1370000000002</v>
      </c>
      <c r="U125" s="19">
        <v>2382.5940000000001</v>
      </c>
      <c r="V125" s="19">
        <v>2439.1959999999999</v>
      </c>
      <c r="W125" s="19">
        <v>2496.92</v>
      </c>
      <c r="X125" s="19">
        <v>2556.8519999999999</v>
      </c>
      <c r="Y125" s="19">
        <v>2620.4340000000002</v>
      </c>
      <c r="Z125" s="19">
        <v>2688.4279999999999</v>
      </c>
      <c r="AA125" s="19">
        <v>2762.2649999999999</v>
      </c>
      <c r="AB125" s="19">
        <v>2840.8409999999999</v>
      </c>
      <c r="AC125" s="19">
        <v>2919.2869999999998</v>
      </c>
      <c r="AD125" s="19">
        <v>2990.9650000000001</v>
      </c>
      <c r="AE125" s="19">
        <v>3051.5770000000002</v>
      </c>
      <c r="AF125" s="19">
        <v>3098.973</v>
      </c>
      <c r="AG125" s="19">
        <v>3135.8420000000001</v>
      </c>
      <c r="AH125" s="19">
        <v>3168.8429999999998</v>
      </c>
      <c r="AI125" s="19">
        <v>3207.328</v>
      </c>
      <c r="AJ125" s="19">
        <v>3258.1439999999998</v>
      </c>
      <c r="AK125" s="19">
        <v>3323.377</v>
      </c>
      <c r="AL125" s="19">
        <v>3401.2420000000002</v>
      </c>
      <c r="AM125" s="19">
        <v>3489.9769999999999</v>
      </c>
      <c r="AN125" s="19">
        <v>3586.3809999999999</v>
      </c>
      <c r="AO125" s="19">
        <v>3687.8980000000001</v>
      </c>
      <c r="AP125" s="19">
        <v>3794.0430000000001</v>
      </c>
      <c r="AQ125" s="19">
        <v>3905.163</v>
      </c>
      <c r="AR125" s="19">
        <v>4020.2950000000001</v>
      </c>
      <c r="AS125" s="19">
        <v>4138.4080000000004</v>
      </c>
      <c r="AT125" s="19">
        <v>4258.4719999999998</v>
      </c>
      <c r="AU125" s="19">
        <v>4380.0730000000003</v>
      </c>
      <c r="AV125" s="19">
        <v>4502.3630000000003</v>
      </c>
      <c r="AW125" s="19">
        <v>4623.28</v>
      </c>
      <c r="AX125" s="19">
        <v>4740.38</v>
      </c>
      <c r="AY125" s="19">
        <v>4851.9229999999998</v>
      </c>
      <c r="AZ125" s="19">
        <v>4957.18</v>
      </c>
      <c r="BA125" s="19">
        <v>5056.5190000000002</v>
      </c>
      <c r="BB125" s="19">
        <v>5150.7629999999999</v>
      </c>
      <c r="BC125" s="19">
        <v>5241.2839999999997</v>
      </c>
      <c r="BD125" s="19">
        <v>5329.3040000000001</v>
      </c>
      <c r="BE125" s="19">
        <v>5414.5680000000002</v>
      </c>
      <c r="BF125" s="19">
        <v>5497.2730000000001</v>
      </c>
      <c r="BG125" s="19">
        <v>5579.6559999999999</v>
      </c>
      <c r="BH125" s="19">
        <v>5664.6049999999996</v>
      </c>
      <c r="BI125" s="19">
        <v>5754.0259999999998</v>
      </c>
      <c r="BJ125" s="19">
        <v>5849.3559999999998</v>
      </c>
      <c r="BK125" s="19">
        <v>5949.7870000000003</v>
      </c>
      <c r="BL125" s="19">
        <v>6052.19</v>
      </c>
      <c r="BM125" s="19">
        <v>6152.0360000000001</v>
      </c>
      <c r="BN125" s="19">
        <v>6246.2740000000003</v>
      </c>
      <c r="BO125" s="19">
        <v>6333.4870000000001</v>
      </c>
      <c r="BP125" s="19">
        <v>6415.1689999999999</v>
      </c>
      <c r="BQ125" s="19">
        <v>6494.5569999999998</v>
      </c>
      <c r="BR125" s="19">
        <v>6576.3969999999999</v>
      </c>
      <c r="BS125" s="19">
        <v>6663.9669999999996</v>
      </c>
    </row>
    <row r="126" spans="1:71" ht="11.4" x14ac:dyDescent="0.2">
      <c r="A126" s="16">
        <v>109</v>
      </c>
      <c r="B126" s="17" t="s">
        <v>65</v>
      </c>
      <c r="C126" s="7" t="s">
        <v>171</v>
      </c>
      <c r="D126" s="6">
        <v>8</v>
      </c>
      <c r="E126" s="6">
        <v>458</v>
      </c>
      <c r="F126" s="19">
        <v>6109.915</v>
      </c>
      <c r="G126" s="19">
        <v>6271.4859999999999</v>
      </c>
      <c r="H126" s="19">
        <v>6450.0829999999996</v>
      </c>
      <c r="I126" s="19">
        <v>6640.0410000000002</v>
      </c>
      <c r="J126" s="19">
        <v>6837.3580000000002</v>
      </c>
      <c r="K126" s="19">
        <v>7039.7190000000001</v>
      </c>
      <c r="L126" s="19">
        <v>7246.5379999999996</v>
      </c>
      <c r="M126" s="19">
        <v>7458.8980000000001</v>
      </c>
      <c r="N126" s="19">
        <v>7679.27</v>
      </c>
      <c r="O126" s="19">
        <v>7911.0360000000001</v>
      </c>
      <c r="P126" s="19">
        <v>8157.1059999999998</v>
      </c>
      <c r="Q126" s="19">
        <v>8418.4599999999991</v>
      </c>
      <c r="R126" s="19">
        <v>8692.8150000000005</v>
      </c>
      <c r="S126" s="19">
        <v>8974.0840000000007</v>
      </c>
      <c r="T126" s="19">
        <v>9253.9629999999997</v>
      </c>
      <c r="U126" s="19">
        <v>9526.5630000000001</v>
      </c>
      <c r="V126" s="19">
        <v>9789.982</v>
      </c>
      <c r="W126" s="19">
        <v>10046.172</v>
      </c>
      <c r="X126" s="19">
        <v>10297.800999999999</v>
      </c>
      <c r="Y126" s="19">
        <v>10549.226000000001</v>
      </c>
      <c r="Z126" s="19">
        <v>10803.977999999999</v>
      </c>
      <c r="AA126" s="19">
        <v>11062.338</v>
      </c>
      <c r="AB126" s="19">
        <v>11324.251</v>
      </c>
      <c r="AC126" s="19">
        <v>11592.698</v>
      </c>
      <c r="AD126" s="19">
        <v>11871.233</v>
      </c>
      <c r="AE126" s="19">
        <v>12162.369000000001</v>
      </c>
      <c r="AF126" s="19">
        <v>12468.893</v>
      </c>
      <c r="AG126" s="19">
        <v>12790.546</v>
      </c>
      <c r="AH126" s="19">
        <v>13123.069</v>
      </c>
      <c r="AI126" s="19">
        <v>13460.200999999999</v>
      </c>
      <c r="AJ126" s="19">
        <v>13798.125</v>
      </c>
      <c r="AK126" s="19">
        <v>14133.84</v>
      </c>
      <c r="AL126" s="19">
        <v>14470.633</v>
      </c>
      <c r="AM126" s="19">
        <v>14818.617</v>
      </c>
      <c r="AN126" s="19">
        <v>15191.625</v>
      </c>
      <c r="AO126" s="19">
        <v>15598.941999999999</v>
      </c>
      <c r="AP126" s="19">
        <v>16045.047</v>
      </c>
      <c r="AQ126" s="19">
        <v>16525.108</v>
      </c>
      <c r="AR126" s="19">
        <v>17027.588</v>
      </c>
      <c r="AS126" s="19">
        <v>17535.971000000001</v>
      </c>
      <c r="AT126" s="19">
        <v>18038.321</v>
      </c>
      <c r="AU126" s="19">
        <v>18529.454000000002</v>
      </c>
      <c r="AV126" s="19">
        <v>19012.723999999998</v>
      </c>
      <c r="AW126" s="19">
        <v>19494.967000000001</v>
      </c>
      <c r="AX126" s="19">
        <v>19986.894</v>
      </c>
      <c r="AY126" s="19">
        <v>20495.597000000002</v>
      </c>
      <c r="AZ126" s="19">
        <v>21023.321</v>
      </c>
      <c r="BA126" s="19">
        <v>21565.325000000001</v>
      </c>
      <c r="BB126" s="19">
        <v>22113.464</v>
      </c>
      <c r="BC126" s="19">
        <v>22656.286</v>
      </c>
      <c r="BD126" s="19">
        <v>23185.608</v>
      </c>
      <c r="BE126" s="19">
        <v>23698.906999999999</v>
      </c>
      <c r="BF126" s="19">
        <v>24198.811000000002</v>
      </c>
      <c r="BG126" s="19">
        <v>24688.703000000001</v>
      </c>
      <c r="BH126" s="19">
        <v>25174.109</v>
      </c>
      <c r="BI126" s="19">
        <v>25659.393</v>
      </c>
      <c r="BJ126" s="19">
        <v>26143.565999999999</v>
      </c>
      <c r="BK126" s="19">
        <v>26625.845000000001</v>
      </c>
      <c r="BL126" s="19">
        <v>27111.069</v>
      </c>
      <c r="BM126" s="19">
        <v>27605.383000000002</v>
      </c>
      <c r="BN126" s="19">
        <v>28112.289000000001</v>
      </c>
      <c r="BO126" s="19">
        <v>28635.128000000001</v>
      </c>
      <c r="BP126" s="19">
        <v>29170.455999999998</v>
      </c>
      <c r="BQ126" s="19">
        <v>29706.723999999998</v>
      </c>
      <c r="BR126" s="19">
        <v>30228.017</v>
      </c>
      <c r="BS126" s="19">
        <v>30723.154999999999</v>
      </c>
    </row>
    <row r="127" spans="1:71" ht="11.4" x14ac:dyDescent="0.2">
      <c r="A127" s="16">
        <v>110</v>
      </c>
      <c r="B127" s="17" t="s">
        <v>65</v>
      </c>
      <c r="C127" s="7" t="s">
        <v>172</v>
      </c>
      <c r="D127" s="6"/>
      <c r="E127" s="6">
        <v>104</v>
      </c>
      <c r="F127" s="19">
        <v>17151.509999999998</v>
      </c>
      <c r="G127" s="19">
        <v>17470.060000000001</v>
      </c>
      <c r="H127" s="19">
        <v>17796.400000000001</v>
      </c>
      <c r="I127" s="19">
        <v>18135.962</v>
      </c>
      <c r="J127" s="19">
        <v>18492.474999999999</v>
      </c>
      <c r="K127" s="19">
        <v>18867.968000000001</v>
      </c>
      <c r="L127" s="19">
        <v>19262.647000000001</v>
      </c>
      <c r="M127" s="19">
        <v>19675.044000000002</v>
      </c>
      <c r="N127" s="19">
        <v>20102.248</v>
      </c>
      <c r="O127" s="19">
        <v>20540.399000000001</v>
      </c>
      <c r="P127" s="19">
        <v>20986.123</v>
      </c>
      <c r="Q127" s="19">
        <v>21438.025000000001</v>
      </c>
      <c r="R127" s="19">
        <v>21898.02</v>
      </c>
      <c r="S127" s="19">
        <v>22371.901999999998</v>
      </c>
      <c r="T127" s="19">
        <v>22867.741000000002</v>
      </c>
      <c r="U127" s="19">
        <v>23391.145</v>
      </c>
      <c r="V127" s="19">
        <v>23944.178</v>
      </c>
      <c r="W127" s="19">
        <v>24524.547999999999</v>
      </c>
      <c r="X127" s="19">
        <v>25128.116000000002</v>
      </c>
      <c r="Y127" s="19">
        <v>25748.643</v>
      </c>
      <c r="Z127" s="19">
        <v>26381.431</v>
      </c>
      <c r="AA127" s="19">
        <v>27024.985000000001</v>
      </c>
      <c r="AB127" s="19">
        <v>27680.144</v>
      </c>
      <c r="AC127" s="19">
        <v>28347.341</v>
      </c>
      <c r="AD127" s="19">
        <v>29027.734</v>
      </c>
      <c r="AE127" s="19">
        <v>29721.967000000001</v>
      </c>
      <c r="AF127" s="19">
        <v>30428.034</v>
      </c>
      <c r="AG127" s="19">
        <v>31144.324000000001</v>
      </c>
      <c r="AH127" s="19">
        <v>31872.23</v>
      </c>
      <c r="AI127" s="19">
        <v>32613.887999999999</v>
      </c>
      <c r="AJ127" s="19">
        <v>33369.712</v>
      </c>
      <c r="AK127" s="19">
        <v>34139.129999999997</v>
      </c>
      <c r="AL127" s="19">
        <v>34917.894999999997</v>
      </c>
      <c r="AM127" s="19">
        <v>35697.942999999999</v>
      </c>
      <c r="AN127" s="19">
        <v>36468.887999999999</v>
      </c>
      <c r="AO127" s="19">
        <v>37222.296000000002</v>
      </c>
      <c r="AP127" s="19">
        <v>37957.332000000002</v>
      </c>
      <c r="AQ127" s="19">
        <v>38673.241000000002</v>
      </c>
      <c r="AR127" s="19">
        <v>39362.142</v>
      </c>
      <c r="AS127" s="19">
        <v>40014.862000000001</v>
      </c>
      <c r="AT127" s="19">
        <v>40626.25</v>
      </c>
      <c r="AU127" s="19">
        <v>41190.156000000003</v>
      </c>
      <c r="AV127" s="19">
        <v>41711.464999999997</v>
      </c>
      <c r="AW127" s="19">
        <v>42209.777999999998</v>
      </c>
      <c r="AX127" s="19">
        <v>42712.222999999998</v>
      </c>
      <c r="AY127" s="19">
        <v>43237.792000000001</v>
      </c>
      <c r="AZ127" s="19">
        <v>43793.31</v>
      </c>
      <c r="BA127" s="19">
        <v>44371.525000000001</v>
      </c>
      <c r="BB127" s="19">
        <v>44959.934999999998</v>
      </c>
      <c r="BC127" s="19">
        <v>45539.434999999998</v>
      </c>
      <c r="BD127" s="19">
        <v>46095.462</v>
      </c>
      <c r="BE127" s="19">
        <v>46627.993999999999</v>
      </c>
      <c r="BF127" s="19">
        <v>47140.22</v>
      </c>
      <c r="BG127" s="19">
        <v>47624.894</v>
      </c>
      <c r="BH127" s="19">
        <v>48073.707000000002</v>
      </c>
      <c r="BI127" s="19">
        <v>48482.614000000001</v>
      </c>
      <c r="BJ127" s="19">
        <v>48846.474000000002</v>
      </c>
      <c r="BK127" s="19">
        <v>49171.586000000003</v>
      </c>
      <c r="BL127" s="19">
        <v>49479.752</v>
      </c>
      <c r="BM127" s="19">
        <v>49800.69</v>
      </c>
      <c r="BN127" s="19">
        <v>50155.896000000001</v>
      </c>
      <c r="BO127" s="19">
        <v>50553.031000000003</v>
      </c>
      <c r="BP127" s="19">
        <v>50986.514000000003</v>
      </c>
      <c r="BQ127" s="19">
        <v>51448.196000000004</v>
      </c>
      <c r="BR127" s="19">
        <v>51924.182000000001</v>
      </c>
      <c r="BS127" s="19">
        <v>52403.669000000002</v>
      </c>
    </row>
    <row r="128" spans="1:71" ht="11.4" x14ac:dyDescent="0.2">
      <c r="A128" s="16">
        <v>111</v>
      </c>
      <c r="B128" s="17" t="s">
        <v>65</v>
      </c>
      <c r="C128" s="7" t="s">
        <v>173</v>
      </c>
      <c r="D128" s="6"/>
      <c r="E128" s="6">
        <v>608</v>
      </c>
      <c r="F128" s="19">
        <v>18580.490000000002</v>
      </c>
      <c r="G128" s="19">
        <v>19246.611000000001</v>
      </c>
      <c r="H128" s="19">
        <v>19945.661</v>
      </c>
      <c r="I128" s="19">
        <v>20670.544000000002</v>
      </c>
      <c r="J128" s="19">
        <v>21416.1</v>
      </c>
      <c r="K128" s="19">
        <v>22179.100999999999</v>
      </c>
      <c r="L128" s="19">
        <v>22958.355</v>
      </c>
      <c r="M128" s="19">
        <v>23754.593000000001</v>
      </c>
      <c r="N128" s="19">
        <v>24570.174999999999</v>
      </c>
      <c r="O128" s="19">
        <v>25408.602999999999</v>
      </c>
      <c r="P128" s="19">
        <v>26273.025000000001</v>
      </c>
      <c r="Q128" s="19">
        <v>27164.616999999998</v>
      </c>
      <c r="R128" s="19">
        <v>28081.231</v>
      </c>
      <c r="S128" s="19">
        <v>29016.771000000001</v>
      </c>
      <c r="T128" s="19">
        <v>29962.876</v>
      </c>
      <c r="U128" s="19">
        <v>30913.933000000001</v>
      </c>
      <c r="V128" s="19">
        <v>31867.562999999998</v>
      </c>
      <c r="W128" s="19">
        <v>32826.599000000002</v>
      </c>
      <c r="X128" s="19">
        <v>33797.042000000001</v>
      </c>
      <c r="Y128" s="19">
        <v>34787.588000000003</v>
      </c>
      <c r="Z128" s="19">
        <v>35804.728999999999</v>
      </c>
      <c r="AA128" s="19">
        <v>36851.055</v>
      </c>
      <c r="AB128" s="19">
        <v>37925.4</v>
      </c>
      <c r="AC128" s="19">
        <v>39026.082000000002</v>
      </c>
      <c r="AD128" s="19">
        <v>40149.961000000003</v>
      </c>
      <c r="AE128" s="19">
        <v>41295.124000000003</v>
      </c>
      <c r="AF128" s="19">
        <v>42461.192999999999</v>
      </c>
      <c r="AG128" s="19">
        <v>43650.332999999999</v>
      </c>
      <c r="AH128" s="19">
        <v>44866.273000000001</v>
      </c>
      <c r="AI128" s="19">
        <v>46113.995000000003</v>
      </c>
      <c r="AJ128" s="19">
        <v>47396.968000000001</v>
      </c>
      <c r="AK128" s="19">
        <v>48715.591999999997</v>
      </c>
      <c r="AL128" s="19">
        <v>50068.493000000002</v>
      </c>
      <c r="AM128" s="19">
        <v>51455.033000000003</v>
      </c>
      <c r="AN128" s="19">
        <v>52873.974000000002</v>
      </c>
      <c r="AO128" s="19">
        <v>54323.648000000001</v>
      </c>
      <c r="AP128" s="19">
        <v>55804.072</v>
      </c>
      <c r="AQ128" s="19">
        <v>57313.311000000002</v>
      </c>
      <c r="AR128" s="19">
        <v>58845.205000000002</v>
      </c>
      <c r="AS128" s="19">
        <v>60391.866999999998</v>
      </c>
      <c r="AT128" s="19">
        <v>61947.347999999998</v>
      </c>
      <c r="AU128" s="19">
        <v>63508.459000000003</v>
      </c>
      <c r="AV128" s="19">
        <v>65075.485999999997</v>
      </c>
      <c r="AW128" s="19">
        <v>66650.247000000003</v>
      </c>
      <c r="AX128" s="19">
        <v>68236.23</v>
      </c>
      <c r="AY128" s="19">
        <v>69835.714999999997</v>
      </c>
      <c r="AZ128" s="19">
        <v>71446.107000000004</v>
      </c>
      <c r="BA128" s="19">
        <v>73064.763999999996</v>
      </c>
      <c r="BB128" s="19">
        <v>74693.695000000007</v>
      </c>
      <c r="BC128" s="19">
        <v>76335.812000000005</v>
      </c>
      <c r="BD128" s="19">
        <v>77991.569000000003</v>
      </c>
      <c r="BE128" s="19">
        <v>79665.315000000002</v>
      </c>
      <c r="BF128" s="19">
        <v>81352.06</v>
      </c>
      <c r="BG128" s="19">
        <v>83031.953999999998</v>
      </c>
      <c r="BH128" s="19">
        <v>84678.493000000002</v>
      </c>
      <c r="BI128" s="19">
        <v>86274.236999999994</v>
      </c>
      <c r="BJ128" s="19">
        <v>87809.418999999994</v>
      </c>
      <c r="BK128" s="19">
        <v>89293.49</v>
      </c>
      <c r="BL128" s="19">
        <v>90751.864000000001</v>
      </c>
      <c r="BM128" s="19">
        <v>92220.879000000001</v>
      </c>
      <c r="BN128" s="19">
        <v>93726.623999999996</v>
      </c>
      <c r="BO128" s="19">
        <v>95277.94</v>
      </c>
      <c r="BP128" s="19">
        <v>96866.642000000007</v>
      </c>
      <c r="BQ128" s="19">
        <v>98481.032000000007</v>
      </c>
      <c r="BR128" s="19">
        <v>100102.249</v>
      </c>
      <c r="BS128" s="19">
        <v>101716.359</v>
      </c>
    </row>
    <row r="129" spans="1:71" ht="11.4" x14ac:dyDescent="0.2">
      <c r="A129" s="16">
        <v>112</v>
      </c>
      <c r="B129" s="17" t="s">
        <v>65</v>
      </c>
      <c r="C129" s="7" t="s">
        <v>174</v>
      </c>
      <c r="D129" s="6"/>
      <c r="E129" s="6">
        <v>702</v>
      </c>
      <c r="F129" s="19">
        <v>1022.096</v>
      </c>
      <c r="G129" s="19">
        <v>1067.7940000000001</v>
      </c>
      <c r="H129" s="19">
        <v>1119.934</v>
      </c>
      <c r="I129" s="19">
        <v>1177.575</v>
      </c>
      <c r="J129" s="19">
        <v>1239.681</v>
      </c>
      <c r="K129" s="19">
        <v>1305.0909999999999</v>
      </c>
      <c r="L129" s="19">
        <v>1372.489</v>
      </c>
      <c r="M129" s="19">
        <v>1440.4590000000001</v>
      </c>
      <c r="N129" s="19">
        <v>1507.5119999999999</v>
      </c>
      <c r="O129" s="19">
        <v>1572.136</v>
      </c>
      <c r="P129" s="19">
        <v>1633.086</v>
      </c>
      <c r="Q129" s="19">
        <v>1689.546</v>
      </c>
      <c r="R129" s="19">
        <v>1741.4169999999999</v>
      </c>
      <c r="S129" s="19">
        <v>1789.338</v>
      </c>
      <c r="T129" s="19">
        <v>1834.4929999999999</v>
      </c>
      <c r="U129" s="19">
        <v>1877.808</v>
      </c>
      <c r="V129" s="19">
        <v>1919.268</v>
      </c>
      <c r="W129" s="19">
        <v>1958.7260000000001</v>
      </c>
      <c r="X129" s="19">
        <v>1996.866</v>
      </c>
      <c r="Y129" s="19">
        <v>2034.528</v>
      </c>
      <c r="Z129" s="19">
        <v>2072.29</v>
      </c>
      <c r="AA129" s="19">
        <v>2110.9749999999999</v>
      </c>
      <c r="AB129" s="19">
        <v>2150.5239999999999</v>
      </c>
      <c r="AC129" s="19">
        <v>2189.6350000000002</v>
      </c>
      <c r="AD129" s="19">
        <v>2226.404</v>
      </c>
      <c r="AE129" s="19">
        <v>2259.748</v>
      </c>
      <c r="AF129" s="19">
        <v>2288.8879999999999</v>
      </c>
      <c r="AG129" s="19">
        <v>2315.0149999999999</v>
      </c>
      <c r="AH129" s="19">
        <v>2341.4290000000001</v>
      </c>
      <c r="AI129" s="19">
        <v>2372.6149999999998</v>
      </c>
      <c r="AJ129" s="19">
        <v>2411.6999999999998</v>
      </c>
      <c r="AK129" s="19">
        <v>2460.3870000000002</v>
      </c>
      <c r="AL129" s="19">
        <v>2517.5790000000002</v>
      </c>
      <c r="AM129" s="19">
        <v>2580.261</v>
      </c>
      <c r="AN129" s="19">
        <v>2643.951</v>
      </c>
      <c r="AO129" s="19">
        <v>2705.5349999999999</v>
      </c>
      <c r="AP129" s="19">
        <v>2763.5889999999999</v>
      </c>
      <c r="AQ129" s="19">
        <v>2819.6010000000001</v>
      </c>
      <c r="AR129" s="19">
        <v>2876.8919999999998</v>
      </c>
      <c r="AS129" s="19">
        <v>2940.2640000000001</v>
      </c>
      <c r="AT129" s="19">
        <v>3012.953</v>
      </c>
      <c r="AU129" s="19">
        <v>3096.57</v>
      </c>
      <c r="AV129" s="19">
        <v>3189.433</v>
      </c>
      <c r="AW129" s="19">
        <v>3287.5880000000002</v>
      </c>
      <c r="AX129" s="19">
        <v>3385.35</v>
      </c>
      <c r="AY129" s="19">
        <v>3478.779</v>
      </c>
      <c r="AZ129" s="19">
        <v>3566.1329999999998</v>
      </c>
      <c r="BA129" s="19">
        <v>3649.1350000000002</v>
      </c>
      <c r="BB129" s="19">
        <v>3731.44</v>
      </c>
      <c r="BC129" s="19">
        <v>3818.462</v>
      </c>
      <c r="BD129" s="19">
        <v>3913.96</v>
      </c>
      <c r="BE129" s="19">
        <v>4018.779</v>
      </c>
      <c r="BF129" s="19">
        <v>4131.2079999999996</v>
      </c>
      <c r="BG129" s="19">
        <v>4249.2950000000001</v>
      </c>
      <c r="BH129" s="19">
        <v>4370.04</v>
      </c>
      <c r="BI129" s="19">
        <v>4491.0420000000004</v>
      </c>
      <c r="BJ129" s="19">
        <v>4611.9009999999998</v>
      </c>
      <c r="BK129" s="19">
        <v>4732.5280000000002</v>
      </c>
      <c r="BL129" s="19">
        <v>4851.1090000000004</v>
      </c>
      <c r="BM129" s="19">
        <v>4965.518</v>
      </c>
      <c r="BN129" s="19">
        <v>5074.2520000000004</v>
      </c>
      <c r="BO129" s="19">
        <v>5176.0169999999998</v>
      </c>
      <c r="BP129" s="19">
        <v>5270.9579999999996</v>
      </c>
      <c r="BQ129" s="19">
        <v>5360.8370000000004</v>
      </c>
      <c r="BR129" s="19">
        <v>5448.3419999999996</v>
      </c>
      <c r="BS129" s="19">
        <v>5535.2619999999997</v>
      </c>
    </row>
    <row r="130" spans="1:71" ht="11.4" x14ac:dyDescent="0.2">
      <c r="A130" s="16">
        <v>113</v>
      </c>
      <c r="B130" s="17" t="s">
        <v>65</v>
      </c>
      <c r="C130" s="7" t="s">
        <v>175</v>
      </c>
      <c r="D130" s="6"/>
      <c r="E130" s="6">
        <v>764</v>
      </c>
      <c r="F130" s="19">
        <v>20710.36</v>
      </c>
      <c r="G130" s="19">
        <v>21263.202000000001</v>
      </c>
      <c r="H130" s="19">
        <v>21837.985000000001</v>
      </c>
      <c r="I130" s="19">
        <v>22436.532999999999</v>
      </c>
      <c r="J130" s="19">
        <v>23060.43</v>
      </c>
      <c r="K130" s="19">
        <v>23711.045999999998</v>
      </c>
      <c r="L130" s="19">
        <v>24389.519</v>
      </c>
      <c r="M130" s="19">
        <v>25096.792000000001</v>
      </c>
      <c r="N130" s="19">
        <v>25833.553</v>
      </c>
      <c r="O130" s="19">
        <v>26600.275000000001</v>
      </c>
      <c r="P130" s="19">
        <v>27397.174999999999</v>
      </c>
      <c r="Q130" s="19">
        <v>28224.204000000002</v>
      </c>
      <c r="R130" s="19">
        <v>29081.034</v>
      </c>
      <c r="S130" s="19">
        <v>29967.041000000001</v>
      </c>
      <c r="T130" s="19">
        <v>30881.331999999999</v>
      </c>
      <c r="U130" s="19">
        <v>31822.795999999998</v>
      </c>
      <c r="V130" s="19">
        <v>32789.095999999998</v>
      </c>
      <c r="W130" s="19">
        <v>33778.504000000001</v>
      </c>
      <c r="X130" s="19">
        <v>34790.945</v>
      </c>
      <c r="Y130" s="19">
        <v>35826.803999999996</v>
      </c>
      <c r="Z130" s="19">
        <v>36884.913</v>
      </c>
      <c r="AA130" s="19">
        <v>37964.925000000003</v>
      </c>
      <c r="AB130" s="19">
        <v>39061.993999999999</v>
      </c>
      <c r="AC130" s="19">
        <v>40164.966</v>
      </c>
      <c r="AD130" s="19">
        <v>41259.536</v>
      </c>
      <c r="AE130" s="19">
        <v>42334.953999999998</v>
      </c>
      <c r="AF130" s="19">
        <v>43386.841</v>
      </c>
      <c r="AG130" s="19">
        <v>44416.01</v>
      </c>
      <c r="AH130" s="19">
        <v>45423.436000000002</v>
      </c>
      <c r="AI130" s="19">
        <v>46412.307000000001</v>
      </c>
      <c r="AJ130" s="19">
        <v>47385.322999999997</v>
      </c>
      <c r="AK130" s="19">
        <v>48337.502999999997</v>
      </c>
      <c r="AL130" s="19">
        <v>49267.56</v>
      </c>
      <c r="AM130" s="19">
        <v>50186.199000000001</v>
      </c>
      <c r="AN130" s="19">
        <v>51108.082000000002</v>
      </c>
      <c r="AO130" s="19">
        <v>52041.468999999997</v>
      </c>
      <c r="AP130" s="19">
        <v>52996.466999999997</v>
      </c>
      <c r="AQ130" s="19">
        <v>53964.406000000003</v>
      </c>
      <c r="AR130" s="19">
        <v>54912.334000000003</v>
      </c>
      <c r="AS130" s="19">
        <v>55795.106</v>
      </c>
      <c r="AT130" s="19">
        <v>56582.821000000004</v>
      </c>
      <c r="AU130" s="19">
        <v>57258.400999999998</v>
      </c>
      <c r="AV130" s="19">
        <v>57837.877999999997</v>
      </c>
      <c r="AW130" s="19">
        <v>58364.891000000003</v>
      </c>
      <c r="AX130" s="19">
        <v>58901.665999999997</v>
      </c>
      <c r="AY130" s="19">
        <v>59491.79</v>
      </c>
      <c r="AZ130" s="19">
        <v>60151.472000000002</v>
      </c>
      <c r="BA130" s="19">
        <v>60863.506000000001</v>
      </c>
      <c r="BB130" s="19">
        <v>61597.283000000003</v>
      </c>
      <c r="BC130" s="19">
        <v>62306.650999999998</v>
      </c>
      <c r="BD130" s="19">
        <v>62958.021000000001</v>
      </c>
      <c r="BE130" s="19">
        <v>63543.322</v>
      </c>
      <c r="BF130" s="19">
        <v>64073.163999999997</v>
      </c>
      <c r="BG130" s="19">
        <v>64554.951999999997</v>
      </c>
      <c r="BH130" s="19">
        <v>65002.231</v>
      </c>
      <c r="BI130" s="19">
        <v>65425.47</v>
      </c>
      <c r="BJ130" s="19">
        <v>65824.164000000004</v>
      </c>
      <c r="BK130" s="19">
        <v>66195.615000000005</v>
      </c>
      <c r="BL130" s="19">
        <v>66545.759999999995</v>
      </c>
      <c r="BM130" s="19">
        <v>66881.866999999998</v>
      </c>
      <c r="BN130" s="19">
        <v>67208.808000000005</v>
      </c>
      <c r="BO130" s="19">
        <v>67530.13</v>
      </c>
      <c r="BP130" s="19">
        <v>67843.979000000007</v>
      </c>
      <c r="BQ130" s="19">
        <v>68143.065000000002</v>
      </c>
      <c r="BR130" s="19">
        <v>68416.771999999997</v>
      </c>
      <c r="BS130" s="19">
        <v>68657.600000000006</v>
      </c>
    </row>
    <row r="131" spans="1:71" ht="11.4" x14ac:dyDescent="0.2">
      <c r="A131" s="16">
        <v>114</v>
      </c>
      <c r="B131" s="17" t="s">
        <v>65</v>
      </c>
      <c r="C131" s="7" t="s">
        <v>176</v>
      </c>
      <c r="D131" s="6"/>
      <c r="E131" s="6">
        <v>626</v>
      </c>
      <c r="F131" s="19">
        <v>433.39699999999999</v>
      </c>
      <c r="G131" s="19">
        <v>438.23700000000002</v>
      </c>
      <c r="H131" s="19">
        <v>443.42</v>
      </c>
      <c r="I131" s="19">
        <v>448.98099999999999</v>
      </c>
      <c r="J131" s="19">
        <v>454.96800000000002</v>
      </c>
      <c r="K131" s="19">
        <v>461.38499999999999</v>
      </c>
      <c r="L131" s="19">
        <v>468.24599999999998</v>
      </c>
      <c r="M131" s="19">
        <v>475.54599999999999</v>
      </c>
      <c r="N131" s="19">
        <v>483.279</v>
      </c>
      <c r="O131" s="19">
        <v>491.423</v>
      </c>
      <c r="P131" s="19">
        <v>499.95</v>
      </c>
      <c r="Q131" s="19">
        <v>508.84500000000003</v>
      </c>
      <c r="R131" s="19">
        <v>518.10699999999997</v>
      </c>
      <c r="S131" s="19">
        <v>527.74900000000002</v>
      </c>
      <c r="T131" s="19">
        <v>537.78599999999994</v>
      </c>
      <c r="U131" s="19">
        <v>548.21799999999996</v>
      </c>
      <c r="V131" s="19">
        <v>558.67600000000004</v>
      </c>
      <c r="W131" s="19">
        <v>569.03099999999995</v>
      </c>
      <c r="X131" s="19">
        <v>579.80700000000002</v>
      </c>
      <c r="Y131" s="19">
        <v>591.73900000000003</v>
      </c>
      <c r="Z131" s="19">
        <v>605.125</v>
      </c>
      <c r="AA131" s="19">
        <v>620.94500000000005</v>
      </c>
      <c r="AB131" s="19">
        <v>638.49900000000002</v>
      </c>
      <c r="AC131" s="19">
        <v>654.43700000000001</v>
      </c>
      <c r="AD131" s="19">
        <v>664.22299999999996</v>
      </c>
      <c r="AE131" s="19">
        <v>664.98400000000004</v>
      </c>
      <c r="AF131" s="19">
        <v>654.947</v>
      </c>
      <c r="AG131" s="19">
        <v>636.096</v>
      </c>
      <c r="AH131" s="19">
        <v>613.85699999999997</v>
      </c>
      <c r="AI131" s="19">
        <v>595.87199999999996</v>
      </c>
      <c r="AJ131" s="19">
        <v>587.56299999999999</v>
      </c>
      <c r="AK131" s="19">
        <v>591.005</v>
      </c>
      <c r="AL131" s="19">
        <v>604.42999999999995</v>
      </c>
      <c r="AM131" s="19">
        <v>624.64800000000002</v>
      </c>
      <c r="AN131" s="19">
        <v>646.68799999999999</v>
      </c>
      <c r="AO131" s="19">
        <v>666.94500000000005</v>
      </c>
      <c r="AP131" s="19">
        <v>684.18399999999997</v>
      </c>
      <c r="AQ131" s="19">
        <v>699.52200000000005</v>
      </c>
      <c r="AR131" s="19">
        <v>714.47400000000005</v>
      </c>
      <c r="AS131" s="19">
        <v>731.44399999999996</v>
      </c>
      <c r="AT131" s="19">
        <v>751.93299999999999</v>
      </c>
      <c r="AU131" s="19">
        <v>777.01099999999997</v>
      </c>
      <c r="AV131" s="19">
        <v>805.43499999999995</v>
      </c>
      <c r="AW131" s="19">
        <v>833.61099999999999</v>
      </c>
      <c r="AX131" s="19">
        <v>856.68399999999997</v>
      </c>
      <c r="AY131" s="19">
        <v>871.447</v>
      </c>
      <c r="AZ131" s="19">
        <v>875.91600000000005</v>
      </c>
      <c r="BA131" s="19">
        <v>871.99400000000003</v>
      </c>
      <c r="BB131" s="19">
        <v>865.19399999999996</v>
      </c>
      <c r="BC131" s="19">
        <v>863.26900000000001</v>
      </c>
      <c r="BD131" s="19">
        <v>871.60699999999997</v>
      </c>
      <c r="BE131" s="19">
        <v>892.53099999999995</v>
      </c>
      <c r="BF131" s="19">
        <v>923.82500000000005</v>
      </c>
      <c r="BG131" s="19">
        <v>960.85199999999998</v>
      </c>
      <c r="BH131" s="19">
        <v>996.69799999999998</v>
      </c>
      <c r="BI131" s="19">
        <v>1026.4839999999999</v>
      </c>
      <c r="BJ131" s="19">
        <v>1048.6210000000001</v>
      </c>
      <c r="BK131" s="19">
        <v>1064.973</v>
      </c>
      <c r="BL131" s="19">
        <v>1078.1099999999999</v>
      </c>
      <c r="BM131" s="19">
        <v>1092.021</v>
      </c>
      <c r="BN131" s="19">
        <v>1109.5909999999999</v>
      </c>
      <c r="BO131" s="19">
        <v>1131.5229999999999</v>
      </c>
      <c r="BP131" s="19">
        <v>1156.76</v>
      </c>
      <c r="BQ131" s="19">
        <v>1184.366</v>
      </c>
      <c r="BR131" s="19">
        <v>1212.8140000000001</v>
      </c>
      <c r="BS131" s="19">
        <v>1240.9770000000001</v>
      </c>
    </row>
    <row r="132" spans="1:71" ht="11.4" x14ac:dyDescent="0.2">
      <c r="A132" s="16">
        <v>115</v>
      </c>
      <c r="B132" s="17" t="s">
        <v>65</v>
      </c>
      <c r="C132" s="7" t="s">
        <v>177</v>
      </c>
      <c r="D132" s="6"/>
      <c r="E132" s="6">
        <v>704</v>
      </c>
      <c r="F132" s="19">
        <v>24809.905999999999</v>
      </c>
      <c r="G132" s="19">
        <v>25364.453000000001</v>
      </c>
      <c r="H132" s="19">
        <v>25976.838</v>
      </c>
      <c r="I132" s="19">
        <v>26646.171999999999</v>
      </c>
      <c r="J132" s="19">
        <v>27370.702000000001</v>
      </c>
      <c r="K132" s="19">
        <v>28147.786</v>
      </c>
      <c r="L132" s="19">
        <v>28973.874</v>
      </c>
      <c r="M132" s="19">
        <v>29844.530999999999</v>
      </c>
      <c r="N132" s="19">
        <v>30754.608</v>
      </c>
      <c r="O132" s="19">
        <v>31698.431</v>
      </c>
      <c r="P132" s="19">
        <v>32670.629000000001</v>
      </c>
      <c r="Q132" s="19">
        <v>33666.771999999997</v>
      </c>
      <c r="R132" s="19">
        <v>34684.165000000001</v>
      </c>
      <c r="S132" s="19">
        <v>35722.091</v>
      </c>
      <c r="T132" s="19">
        <v>36780.985000000001</v>
      </c>
      <c r="U132" s="19">
        <v>37860.012000000002</v>
      </c>
      <c r="V132" s="19">
        <v>38959.334000000003</v>
      </c>
      <c r="W132" s="19">
        <v>40074.699000000001</v>
      </c>
      <c r="X132" s="19">
        <v>41195.834999999999</v>
      </c>
      <c r="Y132" s="19">
        <v>42309.665000000001</v>
      </c>
      <c r="Z132" s="19">
        <v>43407.286999999997</v>
      </c>
      <c r="AA132" s="19">
        <v>44485.908000000003</v>
      </c>
      <c r="AB132" s="19">
        <v>45549.483</v>
      </c>
      <c r="AC132" s="19">
        <v>46604.726000000002</v>
      </c>
      <c r="AD132" s="19">
        <v>47661.773000000001</v>
      </c>
      <c r="AE132" s="19">
        <v>48729.392</v>
      </c>
      <c r="AF132" s="19">
        <v>49808.071000000004</v>
      </c>
      <c r="AG132" s="19">
        <v>50899.504000000001</v>
      </c>
      <c r="AH132" s="19">
        <v>52015.281000000003</v>
      </c>
      <c r="AI132" s="19">
        <v>53169.673000000003</v>
      </c>
      <c r="AJ132" s="19">
        <v>54372.514000000003</v>
      </c>
      <c r="AK132" s="19">
        <v>55627.745999999999</v>
      </c>
      <c r="AL132" s="19">
        <v>56931.824000000001</v>
      </c>
      <c r="AM132" s="19">
        <v>58277.387000000002</v>
      </c>
      <c r="AN132" s="19">
        <v>59653.09</v>
      </c>
      <c r="AO132" s="19">
        <v>61049.373</v>
      </c>
      <c r="AP132" s="19">
        <v>62459.56</v>
      </c>
      <c r="AQ132" s="19">
        <v>63881.296999999999</v>
      </c>
      <c r="AR132" s="19">
        <v>65313.707999999999</v>
      </c>
      <c r="AS132" s="19">
        <v>66757.402000000002</v>
      </c>
      <c r="AT132" s="19">
        <v>68209.604999999996</v>
      </c>
      <c r="AU132" s="19">
        <v>69670.902000000002</v>
      </c>
      <c r="AV132" s="19">
        <v>71130.448000000004</v>
      </c>
      <c r="AW132" s="19">
        <v>72560.426999999996</v>
      </c>
      <c r="AX132" s="19">
        <v>73925.081999999995</v>
      </c>
      <c r="AY132" s="19">
        <v>75198.976999999999</v>
      </c>
      <c r="AZ132" s="19">
        <v>76372.718999999997</v>
      </c>
      <c r="BA132" s="19">
        <v>77453.335000000006</v>
      </c>
      <c r="BB132" s="19">
        <v>78452.896999999997</v>
      </c>
      <c r="BC132" s="19">
        <v>79391.373999999996</v>
      </c>
      <c r="BD132" s="19">
        <v>80285.562000000005</v>
      </c>
      <c r="BE132" s="19">
        <v>81139.918999999994</v>
      </c>
      <c r="BF132" s="19">
        <v>81956.495999999999</v>
      </c>
      <c r="BG132" s="19">
        <v>82747.661999999997</v>
      </c>
      <c r="BH132" s="19">
        <v>83527.678</v>
      </c>
      <c r="BI132" s="19">
        <v>84308.842999999993</v>
      </c>
      <c r="BJ132" s="19">
        <v>85094.616999999998</v>
      </c>
      <c r="BK132" s="19">
        <v>85889.59</v>
      </c>
      <c r="BL132" s="19">
        <v>86707.801000000007</v>
      </c>
      <c r="BM132" s="19">
        <v>87565.407000000007</v>
      </c>
      <c r="BN132" s="19">
        <v>88472.512000000002</v>
      </c>
      <c r="BO132" s="19">
        <v>89436.644</v>
      </c>
      <c r="BP132" s="19">
        <v>90451.880999999994</v>
      </c>
      <c r="BQ132" s="19">
        <v>91497.725000000006</v>
      </c>
      <c r="BR132" s="19">
        <v>92544.914999999994</v>
      </c>
      <c r="BS132" s="19">
        <v>93571.566999999995</v>
      </c>
    </row>
    <row r="133" spans="1:71" ht="12" x14ac:dyDescent="0.25">
      <c r="A133" s="16">
        <v>116</v>
      </c>
      <c r="B133" s="17" t="s">
        <v>65</v>
      </c>
      <c r="C133" s="21" t="s">
        <v>178</v>
      </c>
      <c r="D133" s="6"/>
      <c r="E133" s="6">
        <v>922</v>
      </c>
      <c r="F133" s="19">
        <v>51192.591</v>
      </c>
      <c r="G133" s="19">
        <v>52453.266000000003</v>
      </c>
      <c r="H133" s="19">
        <v>53770.593999999997</v>
      </c>
      <c r="I133" s="19">
        <v>55136.343999999997</v>
      </c>
      <c r="J133" s="19">
        <v>56545.266000000003</v>
      </c>
      <c r="K133" s="19">
        <v>57994.982000000004</v>
      </c>
      <c r="L133" s="19">
        <v>59486.123</v>
      </c>
      <c r="M133" s="19">
        <v>61022.125999999997</v>
      </c>
      <c r="N133" s="19">
        <v>62608.940999999999</v>
      </c>
      <c r="O133" s="19">
        <v>64254.167000000001</v>
      </c>
      <c r="P133" s="19">
        <v>65964.627999999997</v>
      </c>
      <c r="Q133" s="19">
        <v>67744.180999999997</v>
      </c>
      <c r="R133" s="19">
        <v>69591.509999999995</v>
      </c>
      <c r="S133" s="19">
        <v>71498.994999999995</v>
      </c>
      <c r="T133" s="19">
        <v>73455.601999999999</v>
      </c>
      <c r="U133" s="19">
        <v>75454.387000000002</v>
      </c>
      <c r="V133" s="19">
        <v>77493.054000000004</v>
      </c>
      <c r="W133" s="19">
        <v>79577.398000000001</v>
      </c>
      <c r="X133" s="19">
        <v>81718.198000000004</v>
      </c>
      <c r="Y133" s="19">
        <v>83930.584000000003</v>
      </c>
      <c r="Z133" s="19">
        <v>86225.832999999999</v>
      </c>
      <c r="AA133" s="19">
        <v>88609.698000000004</v>
      </c>
      <c r="AB133" s="19">
        <v>91081.06</v>
      </c>
      <c r="AC133" s="19">
        <v>93636.455000000002</v>
      </c>
      <c r="AD133" s="19">
        <v>96269.42</v>
      </c>
      <c r="AE133" s="19">
        <v>98976.23</v>
      </c>
      <c r="AF133" s="19">
        <v>101750.45</v>
      </c>
      <c r="AG133" s="19">
        <v>104596.05</v>
      </c>
      <c r="AH133" s="19">
        <v>107531.41899999999</v>
      </c>
      <c r="AI133" s="19">
        <v>110581.603</v>
      </c>
      <c r="AJ133" s="19">
        <v>113761.16899999999</v>
      </c>
      <c r="AK133" s="19">
        <v>117077.936</v>
      </c>
      <c r="AL133" s="19">
        <v>120516.476</v>
      </c>
      <c r="AM133" s="19">
        <v>124039.43399999999</v>
      </c>
      <c r="AN133" s="19">
        <v>127595.33</v>
      </c>
      <c r="AO133" s="19">
        <v>131146.24799999999</v>
      </c>
      <c r="AP133" s="19">
        <v>134676.421</v>
      </c>
      <c r="AQ133" s="19">
        <v>138192.08900000001</v>
      </c>
      <c r="AR133" s="19">
        <v>141703.74100000001</v>
      </c>
      <c r="AS133" s="19">
        <v>145231.13</v>
      </c>
      <c r="AT133" s="19">
        <v>148787.93100000001</v>
      </c>
      <c r="AU133" s="19">
        <v>152381.09899999999</v>
      </c>
      <c r="AV133" s="19">
        <v>156003.30100000001</v>
      </c>
      <c r="AW133" s="19">
        <v>159638.092</v>
      </c>
      <c r="AX133" s="19">
        <v>163262.46900000001</v>
      </c>
      <c r="AY133" s="19">
        <v>166863.59400000001</v>
      </c>
      <c r="AZ133" s="19">
        <v>170445.557</v>
      </c>
      <c r="BA133" s="19">
        <v>174027.234</v>
      </c>
      <c r="BB133" s="19">
        <v>177630.636</v>
      </c>
      <c r="BC133" s="19">
        <v>181284.96799999999</v>
      </c>
      <c r="BD133" s="19">
        <v>185018.87700000001</v>
      </c>
      <c r="BE133" s="19">
        <v>188820.35699999999</v>
      </c>
      <c r="BF133" s="19">
        <v>192703.315</v>
      </c>
      <c r="BG133" s="19">
        <v>196751.174</v>
      </c>
      <c r="BH133" s="19">
        <v>201071.34700000001</v>
      </c>
      <c r="BI133" s="19">
        <v>205730.682</v>
      </c>
      <c r="BJ133" s="19">
        <v>210765.462</v>
      </c>
      <c r="BK133" s="19">
        <v>216126.272</v>
      </c>
      <c r="BL133" s="19">
        <v>221686.41099999999</v>
      </c>
      <c r="BM133" s="19">
        <v>227268.14799999999</v>
      </c>
      <c r="BN133" s="19">
        <v>232738.024</v>
      </c>
      <c r="BO133" s="19">
        <v>238050.85500000001</v>
      </c>
      <c r="BP133" s="19">
        <v>243226.565</v>
      </c>
      <c r="BQ133" s="19">
        <v>248276.353</v>
      </c>
      <c r="BR133" s="19">
        <v>253233.89</v>
      </c>
      <c r="BS133" s="19">
        <v>258123.91399999999</v>
      </c>
    </row>
    <row r="134" spans="1:71" ht="11.4" x14ac:dyDescent="0.2">
      <c r="A134" s="16">
        <v>117</v>
      </c>
      <c r="B134" s="17" t="s">
        <v>65</v>
      </c>
      <c r="C134" s="7" t="s">
        <v>179</v>
      </c>
      <c r="D134" s="6"/>
      <c r="E134" s="6">
        <v>51</v>
      </c>
      <c r="F134" s="19">
        <v>1353.51</v>
      </c>
      <c r="G134" s="19">
        <v>1381.8720000000001</v>
      </c>
      <c r="H134" s="19">
        <v>1418.2760000000001</v>
      </c>
      <c r="I134" s="19">
        <v>1461.424</v>
      </c>
      <c r="J134" s="19">
        <v>1510.171</v>
      </c>
      <c r="K134" s="19">
        <v>1563.5050000000001</v>
      </c>
      <c r="L134" s="19">
        <v>1620.5930000000001</v>
      </c>
      <c r="M134" s="19">
        <v>1680.7139999999999</v>
      </c>
      <c r="N134" s="19">
        <v>1743.3030000000001</v>
      </c>
      <c r="O134" s="19">
        <v>1807.9169999999999</v>
      </c>
      <c r="P134" s="19">
        <v>1874.12</v>
      </c>
      <c r="Q134" s="19">
        <v>1941.491</v>
      </c>
      <c r="R134" s="19">
        <v>2009.5260000000001</v>
      </c>
      <c r="S134" s="19">
        <v>2077.5749999999998</v>
      </c>
      <c r="T134" s="19">
        <v>2144.998</v>
      </c>
      <c r="U134" s="19">
        <v>2211.3159999999998</v>
      </c>
      <c r="V134" s="19">
        <v>2276.0309999999999</v>
      </c>
      <c r="W134" s="19">
        <v>2339.1239999999998</v>
      </c>
      <c r="X134" s="19">
        <v>2401.14</v>
      </c>
      <c r="Y134" s="19">
        <v>2462.9250000000002</v>
      </c>
      <c r="Z134" s="19">
        <v>2525.0650000000001</v>
      </c>
      <c r="AA134" s="19">
        <v>2587.7060000000001</v>
      </c>
      <c r="AB134" s="19">
        <v>2650.4839999999999</v>
      </c>
      <c r="AC134" s="19">
        <v>2712.7809999999999</v>
      </c>
      <c r="AD134" s="19">
        <v>2773.7469999999998</v>
      </c>
      <c r="AE134" s="19">
        <v>2832.7570000000001</v>
      </c>
      <c r="AF134" s="19">
        <v>2889.5790000000002</v>
      </c>
      <c r="AG134" s="19">
        <v>2944.3789999999999</v>
      </c>
      <c r="AH134" s="19">
        <v>2997.4110000000001</v>
      </c>
      <c r="AI134" s="19">
        <v>3049.105</v>
      </c>
      <c r="AJ134" s="19">
        <v>3099.7510000000002</v>
      </c>
      <c r="AK134" s="19">
        <v>3148.0920000000001</v>
      </c>
      <c r="AL134" s="19">
        <v>3193.6860000000001</v>
      </c>
      <c r="AM134" s="19">
        <v>3238.5940000000001</v>
      </c>
      <c r="AN134" s="19">
        <v>3285.5949999999998</v>
      </c>
      <c r="AO134" s="19">
        <v>3335.9349999999999</v>
      </c>
      <c r="AP134" s="19">
        <v>3392.2559999999999</v>
      </c>
      <c r="AQ134" s="19">
        <v>3451.942</v>
      </c>
      <c r="AR134" s="19">
        <v>3504.6509999999998</v>
      </c>
      <c r="AS134" s="19">
        <v>3536.4690000000001</v>
      </c>
      <c r="AT134" s="19">
        <v>3538.165</v>
      </c>
      <c r="AU134" s="19">
        <v>3505.2510000000002</v>
      </c>
      <c r="AV134" s="19">
        <v>3442.81</v>
      </c>
      <c r="AW134" s="19">
        <v>3363.098</v>
      </c>
      <c r="AX134" s="19">
        <v>3283.66</v>
      </c>
      <c r="AY134" s="19">
        <v>3217.3420000000001</v>
      </c>
      <c r="AZ134" s="19">
        <v>3168.2150000000001</v>
      </c>
      <c r="BA134" s="19">
        <v>3133.0859999999998</v>
      </c>
      <c r="BB134" s="19">
        <v>3108.6840000000002</v>
      </c>
      <c r="BC134" s="19">
        <v>3089.0169999999998</v>
      </c>
      <c r="BD134" s="19">
        <v>3069.5880000000002</v>
      </c>
      <c r="BE134" s="19">
        <v>3050.6550000000002</v>
      </c>
      <c r="BF134" s="19">
        <v>3033.8969999999999</v>
      </c>
      <c r="BG134" s="19">
        <v>3017.806</v>
      </c>
      <c r="BH134" s="19">
        <v>3000.6120000000001</v>
      </c>
      <c r="BI134" s="19">
        <v>2981.259</v>
      </c>
      <c r="BJ134" s="19">
        <v>2958.5</v>
      </c>
      <c r="BK134" s="19">
        <v>2933.056</v>
      </c>
      <c r="BL134" s="19">
        <v>2908.22</v>
      </c>
      <c r="BM134" s="19">
        <v>2888.5839999999998</v>
      </c>
      <c r="BN134" s="19">
        <v>2877.3110000000001</v>
      </c>
      <c r="BO134" s="19">
        <v>2875.5810000000001</v>
      </c>
      <c r="BP134" s="19">
        <v>2881.922</v>
      </c>
      <c r="BQ134" s="19">
        <v>2893.509</v>
      </c>
      <c r="BR134" s="19">
        <v>2906.22</v>
      </c>
      <c r="BS134" s="19">
        <v>2916.95</v>
      </c>
    </row>
    <row r="135" spans="1:71" ht="11.4" x14ac:dyDescent="0.2">
      <c r="A135" s="16">
        <v>118</v>
      </c>
      <c r="B135" s="17" t="s">
        <v>65</v>
      </c>
      <c r="C135" s="7" t="s">
        <v>180</v>
      </c>
      <c r="D135" s="6">
        <v>9</v>
      </c>
      <c r="E135" s="6">
        <v>31</v>
      </c>
      <c r="F135" s="19">
        <v>2927.9209999999998</v>
      </c>
      <c r="G135" s="19">
        <v>2987.2669999999998</v>
      </c>
      <c r="H135" s="19">
        <v>3060.011</v>
      </c>
      <c r="I135" s="19">
        <v>3142.8130000000001</v>
      </c>
      <c r="J135" s="19">
        <v>3233.1660000000002</v>
      </c>
      <c r="K135" s="19">
        <v>3329.3870000000002</v>
      </c>
      <c r="L135" s="19">
        <v>3430.66</v>
      </c>
      <c r="M135" s="19">
        <v>3537.027</v>
      </c>
      <c r="N135" s="19">
        <v>3649.1909999999998</v>
      </c>
      <c r="O135" s="19">
        <v>3768.3310000000001</v>
      </c>
      <c r="P135" s="19">
        <v>3895.3960000000002</v>
      </c>
      <c r="Q135" s="19">
        <v>4030.32</v>
      </c>
      <c r="R135" s="19">
        <v>4171.4250000000002</v>
      </c>
      <c r="S135" s="19">
        <v>4315.1279999999997</v>
      </c>
      <c r="T135" s="19">
        <v>4456.6890000000003</v>
      </c>
      <c r="U135" s="19">
        <v>4592.6099999999997</v>
      </c>
      <c r="V135" s="19">
        <v>4721.5249999999996</v>
      </c>
      <c r="W135" s="19">
        <v>4843.87</v>
      </c>
      <c r="X135" s="19">
        <v>4960.2349999999997</v>
      </c>
      <c r="Y135" s="19">
        <v>5071.93</v>
      </c>
      <c r="Z135" s="19">
        <v>5180.0249999999996</v>
      </c>
      <c r="AA135" s="19">
        <v>5284.5320000000002</v>
      </c>
      <c r="AB135" s="19">
        <v>5385.2669999999998</v>
      </c>
      <c r="AC135" s="19">
        <v>5483.0839999999998</v>
      </c>
      <c r="AD135" s="19">
        <v>5579.0770000000002</v>
      </c>
      <c r="AE135" s="19">
        <v>5674.1369999999997</v>
      </c>
      <c r="AF135" s="19">
        <v>5768.7240000000002</v>
      </c>
      <c r="AG135" s="19">
        <v>5863.134</v>
      </c>
      <c r="AH135" s="19">
        <v>5957.9290000000001</v>
      </c>
      <c r="AI135" s="19">
        <v>6053.6450000000004</v>
      </c>
      <c r="AJ135" s="19">
        <v>6150.7380000000003</v>
      </c>
      <c r="AK135" s="19">
        <v>6249.32</v>
      </c>
      <c r="AL135" s="19">
        <v>6349.558</v>
      </c>
      <c r="AM135" s="19">
        <v>6452.076</v>
      </c>
      <c r="AN135" s="19">
        <v>6557.585</v>
      </c>
      <c r="AO135" s="19">
        <v>6666.4549999999999</v>
      </c>
      <c r="AP135" s="19">
        <v>6778.6329999999998</v>
      </c>
      <c r="AQ135" s="19">
        <v>6893.5</v>
      </c>
      <c r="AR135" s="19">
        <v>7010.0360000000001</v>
      </c>
      <c r="AS135" s="19">
        <v>7126.8909999999996</v>
      </c>
      <c r="AT135" s="19">
        <v>7242.77</v>
      </c>
      <c r="AU135" s="19">
        <v>7357.9560000000001</v>
      </c>
      <c r="AV135" s="19">
        <v>7471.933</v>
      </c>
      <c r="AW135" s="19">
        <v>7581.7610000000004</v>
      </c>
      <c r="AX135" s="19">
        <v>7683.7089999999998</v>
      </c>
      <c r="AY135" s="19">
        <v>7775.4260000000004</v>
      </c>
      <c r="AZ135" s="19">
        <v>7855.5529999999999</v>
      </c>
      <c r="BA135" s="19">
        <v>7925.6689999999999</v>
      </c>
      <c r="BB135" s="19">
        <v>7989.9040000000005</v>
      </c>
      <c r="BC135" s="19">
        <v>8054.125</v>
      </c>
      <c r="BD135" s="19">
        <v>8122.741</v>
      </c>
      <c r="BE135" s="19">
        <v>8197.2790000000005</v>
      </c>
      <c r="BF135" s="19">
        <v>8277.0149999999994</v>
      </c>
      <c r="BG135" s="19">
        <v>8361.3590000000004</v>
      </c>
      <c r="BH135" s="19">
        <v>8448.8819999999996</v>
      </c>
      <c r="BI135" s="19">
        <v>8538.6059999999998</v>
      </c>
      <c r="BJ135" s="19">
        <v>8630.1949999999997</v>
      </c>
      <c r="BK135" s="19">
        <v>8724.3040000000001</v>
      </c>
      <c r="BL135" s="19">
        <v>8821.9079999999994</v>
      </c>
      <c r="BM135" s="19">
        <v>8924.4069999999992</v>
      </c>
      <c r="BN135" s="19">
        <v>9032.4570000000003</v>
      </c>
      <c r="BO135" s="19">
        <v>9146.3790000000008</v>
      </c>
      <c r="BP135" s="19">
        <v>9264.9169999999995</v>
      </c>
      <c r="BQ135" s="19">
        <v>9385.2929999999997</v>
      </c>
      <c r="BR135" s="19">
        <v>9503.7710000000006</v>
      </c>
      <c r="BS135" s="19">
        <v>9617.4840000000004</v>
      </c>
    </row>
    <row r="136" spans="1:71" ht="11.4" x14ac:dyDescent="0.2">
      <c r="A136" s="16">
        <v>119</v>
      </c>
      <c r="B136" s="17" t="s">
        <v>65</v>
      </c>
      <c r="C136" s="7" t="s">
        <v>181</v>
      </c>
      <c r="D136" s="6"/>
      <c r="E136" s="6">
        <v>48</v>
      </c>
      <c r="F136" s="19">
        <v>115.611</v>
      </c>
      <c r="G136" s="19">
        <v>116.83199999999999</v>
      </c>
      <c r="H136" s="19">
        <v>119.586</v>
      </c>
      <c r="I136" s="19">
        <v>123.489</v>
      </c>
      <c r="J136" s="19">
        <v>128.25299999999999</v>
      </c>
      <c r="K136" s="19">
        <v>133.58500000000001</v>
      </c>
      <c r="L136" s="19">
        <v>139.268</v>
      </c>
      <c r="M136" s="19">
        <v>145.10900000000001</v>
      </c>
      <c r="N136" s="19">
        <v>150.982</v>
      </c>
      <c r="O136" s="19">
        <v>156.77699999999999</v>
      </c>
      <c r="P136" s="19">
        <v>162.42699999999999</v>
      </c>
      <c r="Q136" s="19">
        <v>167.89400000000001</v>
      </c>
      <c r="R136" s="19">
        <v>173.14400000000001</v>
      </c>
      <c r="S136" s="19">
        <v>178.14</v>
      </c>
      <c r="T136" s="19">
        <v>182.887</v>
      </c>
      <c r="U136" s="19">
        <v>187.43100000000001</v>
      </c>
      <c r="V136" s="19">
        <v>191.78</v>
      </c>
      <c r="W136" s="19">
        <v>196.06299999999999</v>
      </c>
      <c r="X136" s="19">
        <v>200.65299999999999</v>
      </c>
      <c r="Y136" s="19">
        <v>206.04300000000001</v>
      </c>
      <c r="Z136" s="19">
        <v>212.60499999999999</v>
      </c>
      <c r="AA136" s="19">
        <v>220.31200000000001</v>
      </c>
      <c r="AB136" s="19">
        <v>229.155</v>
      </c>
      <c r="AC136" s="19">
        <v>239.52699999999999</v>
      </c>
      <c r="AD136" s="19">
        <v>251.911</v>
      </c>
      <c r="AE136" s="19">
        <v>266.54300000000001</v>
      </c>
      <c r="AF136" s="19">
        <v>283.75200000000001</v>
      </c>
      <c r="AG136" s="19">
        <v>303.17500000000001</v>
      </c>
      <c r="AH136" s="19">
        <v>323.47300000000001</v>
      </c>
      <c r="AI136" s="19">
        <v>342.798</v>
      </c>
      <c r="AJ136" s="19">
        <v>359.88799999999998</v>
      </c>
      <c r="AK136" s="19">
        <v>374.12</v>
      </c>
      <c r="AL136" s="19">
        <v>385.95</v>
      </c>
      <c r="AM136" s="19">
        <v>396.45400000000001</v>
      </c>
      <c r="AN136" s="19">
        <v>407.22699999999998</v>
      </c>
      <c r="AO136" s="19">
        <v>419.43</v>
      </c>
      <c r="AP136" s="19">
        <v>433.48200000000003</v>
      </c>
      <c r="AQ136" s="19">
        <v>448.97300000000001</v>
      </c>
      <c r="AR136" s="19">
        <v>465.202</v>
      </c>
      <c r="AS136" s="19">
        <v>481.09</v>
      </c>
      <c r="AT136" s="19">
        <v>495.93099999999998</v>
      </c>
      <c r="AU136" s="19">
        <v>509.76499999999999</v>
      </c>
      <c r="AV136" s="19">
        <v>523.08699999999999</v>
      </c>
      <c r="AW136" s="19">
        <v>536.21299999999997</v>
      </c>
      <c r="AX136" s="19">
        <v>549.58799999999997</v>
      </c>
      <c r="AY136" s="19">
        <v>563.69899999999996</v>
      </c>
      <c r="AZ136" s="19">
        <v>578.66800000000001</v>
      </c>
      <c r="BA136" s="19">
        <v>594.92999999999995</v>
      </c>
      <c r="BB136" s="19">
        <v>613.702</v>
      </c>
      <c r="BC136" s="19">
        <v>636.54499999999996</v>
      </c>
      <c r="BD136" s="19">
        <v>664.61400000000003</v>
      </c>
      <c r="BE136" s="19">
        <v>697.54899999999998</v>
      </c>
      <c r="BF136" s="19">
        <v>735.14800000000002</v>
      </c>
      <c r="BG136" s="19">
        <v>778.71100000000001</v>
      </c>
      <c r="BH136" s="19">
        <v>829.84799999999996</v>
      </c>
      <c r="BI136" s="19">
        <v>889.16800000000001</v>
      </c>
      <c r="BJ136" s="19">
        <v>958.41399999999999</v>
      </c>
      <c r="BK136" s="19">
        <v>1035.8910000000001</v>
      </c>
      <c r="BL136" s="19">
        <v>1114.5899999999999</v>
      </c>
      <c r="BM136" s="19">
        <v>1185.029</v>
      </c>
      <c r="BN136" s="19">
        <v>1240.8620000000001</v>
      </c>
      <c r="BO136" s="19">
        <v>1278.269</v>
      </c>
      <c r="BP136" s="19">
        <v>1300.2170000000001</v>
      </c>
      <c r="BQ136" s="19">
        <v>1315.4110000000001</v>
      </c>
      <c r="BR136" s="19">
        <v>1336.3969999999999</v>
      </c>
      <c r="BS136" s="19">
        <v>1371.855</v>
      </c>
    </row>
    <row r="137" spans="1:71" ht="11.4" x14ac:dyDescent="0.2">
      <c r="A137" s="16">
        <v>120</v>
      </c>
      <c r="B137" s="17" t="s">
        <v>65</v>
      </c>
      <c r="C137" s="7" t="s">
        <v>182</v>
      </c>
      <c r="D137" s="6">
        <v>10</v>
      </c>
      <c r="E137" s="6">
        <v>196</v>
      </c>
      <c r="F137" s="19">
        <v>494.01499999999999</v>
      </c>
      <c r="G137" s="19">
        <v>500.38099999999997</v>
      </c>
      <c r="H137" s="19">
        <v>506.62700000000001</v>
      </c>
      <c r="I137" s="19">
        <v>513.43399999999997</v>
      </c>
      <c r="J137" s="19">
        <v>521.18399999999997</v>
      </c>
      <c r="K137" s="19">
        <v>529.97199999999998</v>
      </c>
      <c r="L137" s="19">
        <v>539.56500000000005</v>
      </c>
      <c r="M137" s="19">
        <v>549.46100000000001</v>
      </c>
      <c r="N137" s="19">
        <v>558.89499999999998</v>
      </c>
      <c r="O137" s="19">
        <v>566.98199999999997</v>
      </c>
      <c r="P137" s="19">
        <v>572.92999999999995</v>
      </c>
      <c r="Q137" s="19">
        <v>576.39499999999998</v>
      </c>
      <c r="R137" s="19">
        <v>577.69100000000003</v>
      </c>
      <c r="S137" s="19">
        <v>577.91300000000001</v>
      </c>
      <c r="T137" s="19">
        <v>578.62699999999995</v>
      </c>
      <c r="U137" s="19">
        <v>580.96600000000001</v>
      </c>
      <c r="V137" s="19">
        <v>585.30799999999999</v>
      </c>
      <c r="W137" s="19">
        <v>591.30799999999999</v>
      </c>
      <c r="X137" s="19">
        <v>598.49300000000005</v>
      </c>
      <c r="Y137" s="19">
        <v>606.11300000000006</v>
      </c>
      <c r="Z137" s="19">
        <v>613.62099999999998</v>
      </c>
      <c r="AA137" s="19">
        <v>620.85900000000004</v>
      </c>
      <c r="AB137" s="19">
        <v>628.00199999999995</v>
      </c>
      <c r="AC137" s="19">
        <v>635.11099999999999</v>
      </c>
      <c r="AD137" s="19">
        <v>642.33900000000006</v>
      </c>
      <c r="AE137" s="19">
        <v>649.755</v>
      </c>
      <c r="AF137" s="19">
        <v>657.53399999999999</v>
      </c>
      <c r="AG137" s="19">
        <v>665.52800000000002</v>
      </c>
      <c r="AH137" s="19">
        <v>673.25099999999998</v>
      </c>
      <c r="AI137" s="19">
        <v>680.01099999999997</v>
      </c>
      <c r="AJ137" s="19">
        <v>685.40599999999995</v>
      </c>
      <c r="AK137" s="19">
        <v>689.173</v>
      </c>
      <c r="AL137" s="19">
        <v>691.702</v>
      </c>
      <c r="AM137" s="19">
        <v>694.077</v>
      </c>
      <c r="AN137" s="19">
        <v>697.71699999999998</v>
      </c>
      <c r="AO137" s="19">
        <v>703.68700000000001</v>
      </c>
      <c r="AP137" s="19">
        <v>712.34100000000001</v>
      </c>
      <c r="AQ137" s="19">
        <v>723.38</v>
      </c>
      <c r="AR137" s="19">
        <v>736.47900000000004</v>
      </c>
      <c r="AS137" s="19">
        <v>751.04399999999998</v>
      </c>
      <c r="AT137" s="19">
        <v>766.61400000000003</v>
      </c>
      <c r="AU137" s="19">
        <v>783.12900000000002</v>
      </c>
      <c r="AV137" s="19">
        <v>800.60900000000004</v>
      </c>
      <c r="AW137" s="19">
        <v>818.75099999999998</v>
      </c>
      <c r="AX137" s="19">
        <v>837.11</v>
      </c>
      <c r="AY137" s="19">
        <v>855.38400000000001</v>
      </c>
      <c r="AZ137" s="19">
        <v>873.423</v>
      </c>
      <c r="BA137" s="19">
        <v>891.19200000000001</v>
      </c>
      <c r="BB137" s="19">
        <v>908.70399999999995</v>
      </c>
      <c r="BC137" s="19">
        <v>926.05</v>
      </c>
      <c r="BD137" s="19">
        <v>943.28599999999994</v>
      </c>
      <c r="BE137" s="19">
        <v>960.28200000000004</v>
      </c>
      <c r="BF137" s="19">
        <v>976.96600000000001</v>
      </c>
      <c r="BG137" s="19">
        <v>993.56299999999999</v>
      </c>
      <c r="BH137" s="19">
        <v>1010.41</v>
      </c>
      <c r="BI137" s="19">
        <v>1027.6579999999999</v>
      </c>
      <c r="BJ137" s="19">
        <v>1045.509</v>
      </c>
      <c r="BK137" s="19">
        <v>1063.712</v>
      </c>
      <c r="BL137" s="19">
        <v>1081.5630000000001</v>
      </c>
      <c r="BM137" s="19">
        <v>1098.076</v>
      </c>
      <c r="BN137" s="19">
        <v>1112.607</v>
      </c>
      <c r="BO137" s="19">
        <v>1124.835</v>
      </c>
      <c r="BP137" s="19">
        <v>1135.0619999999999</v>
      </c>
      <c r="BQ137" s="19">
        <v>1143.896</v>
      </c>
      <c r="BR137" s="19">
        <v>1152.309</v>
      </c>
      <c r="BS137" s="19">
        <v>1160.9849999999999</v>
      </c>
    </row>
    <row r="138" spans="1:71" ht="11.4" x14ac:dyDescent="0.2">
      <c r="A138" s="16">
        <v>121</v>
      </c>
      <c r="B138" s="17" t="s">
        <v>65</v>
      </c>
      <c r="C138" s="7" t="s">
        <v>183</v>
      </c>
      <c r="D138" s="6">
        <v>11</v>
      </c>
      <c r="E138" s="6">
        <v>268</v>
      </c>
      <c r="F138" s="19">
        <v>3527.0079999999998</v>
      </c>
      <c r="G138" s="19">
        <v>3555.87</v>
      </c>
      <c r="H138" s="19">
        <v>3588.6190000000001</v>
      </c>
      <c r="I138" s="19">
        <v>3625.6010000000001</v>
      </c>
      <c r="J138" s="19">
        <v>3667.0639999999999</v>
      </c>
      <c r="K138" s="19">
        <v>3713.1210000000001</v>
      </c>
      <c r="L138" s="19">
        <v>3763.7629999999999</v>
      </c>
      <c r="M138" s="19">
        <v>3818.8470000000002</v>
      </c>
      <c r="N138" s="19">
        <v>3878.127</v>
      </c>
      <c r="O138" s="19">
        <v>3941.2330000000002</v>
      </c>
      <c r="P138" s="19">
        <v>4007.7130000000002</v>
      </c>
      <c r="Q138" s="19">
        <v>4077.069</v>
      </c>
      <c r="R138" s="19">
        <v>4148.7299999999996</v>
      </c>
      <c r="S138" s="19">
        <v>4222.1419999999998</v>
      </c>
      <c r="T138" s="19">
        <v>4296.6559999999999</v>
      </c>
      <c r="U138" s="19">
        <v>4371.5209999999997</v>
      </c>
      <c r="V138" s="19">
        <v>4446.8239999999996</v>
      </c>
      <c r="W138" s="19">
        <v>4521.7089999999998</v>
      </c>
      <c r="X138" s="19">
        <v>4593.3050000000003</v>
      </c>
      <c r="Y138" s="19">
        <v>4658</v>
      </c>
      <c r="Z138" s="19">
        <v>4713.3220000000001</v>
      </c>
      <c r="AA138" s="19">
        <v>4758.1450000000004</v>
      </c>
      <c r="AB138" s="19">
        <v>4793.55</v>
      </c>
      <c r="AC138" s="19">
        <v>4822.16</v>
      </c>
      <c r="AD138" s="19">
        <v>4847.8530000000001</v>
      </c>
      <c r="AE138" s="19">
        <v>4873.6189999999997</v>
      </c>
      <c r="AF138" s="19">
        <v>4900.1790000000001</v>
      </c>
      <c r="AG138" s="19">
        <v>4927.2439999999997</v>
      </c>
      <c r="AH138" s="19">
        <v>4955.5010000000002</v>
      </c>
      <c r="AI138" s="19">
        <v>4985.5630000000001</v>
      </c>
      <c r="AJ138" s="19">
        <v>5017.8180000000002</v>
      </c>
      <c r="AK138" s="19">
        <v>5051.2250000000004</v>
      </c>
      <c r="AL138" s="19">
        <v>5085.5140000000001</v>
      </c>
      <c r="AM138" s="19">
        <v>5122.384</v>
      </c>
      <c r="AN138" s="19">
        <v>5164.1369999999997</v>
      </c>
      <c r="AO138" s="19">
        <v>5211.4409999999998</v>
      </c>
      <c r="AP138" s="19">
        <v>5266.826</v>
      </c>
      <c r="AQ138" s="19">
        <v>5327.2280000000001</v>
      </c>
      <c r="AR138" s="19">
        <v>5380.9089999999997</v>
      </c>
      <c r="AS138" s="19">
        <v>5412.1469999999999</v>
      </c>
      <c r="AT138" s="19">
        <v>5410.3720000000003</v>
      </c>
      <c r="AU138" s="19">
        <v>5370.6490000000003</v>
      </c>
      <c r="AV138" s="19">
        <v>5298.0860000000002</v>
      </c>
      <c r="AW138" s="19">
        <v>5204.634</v>
      </c>
      <c r="AX138" s="19">
        <v>5107.674</v>
      </c>
      <c r="AY138" s="19">
        <v>5020.0609999999997</v>
      </c>
      <c r="AZ138" s="19">
        <v>4945.5659999999998</v>
      </c>
      <c r="BA138" s="19">
        <v>4881.2479999999996</v>
      </c>
      <c r="BB138" s="19">
        <v>4825.1859999999997</v>
      </c>
      <c r="BC138" s="19">
        <v>4773.1689999999999</v>
      </c>
      <c r="BD138" s="19">
        <v>4722.0590000000002</v>
      </c>
      <c r="BE138" s="19">
        <v>4672.1620000000003</v>
      </c>
      <c r="BF138" s="19">
        <v>4624.88</v>
      </c>
      <c r="BG138" s="19">
        <v>4579.0820000000003</v>
      </c>
      <c r="BH138" s="19">
        <v>4533.3289999999997</v>
      </c>
      <c r="BI138" s="19">
        <v>4486.5469999999996</v>
      </c>
      <c r="BJ138" s="19">
        <v>4438.8959999999997</v>
      </c>
      <c r="BK138" s="19">
        <v>4390.5349999999999</v>
      </c>
      <c r="BL138" s="19">
        <v>4340.5140000000001</v>
      </c>
      <c r="BM138" s="19">
        <v>4287.6959999999999</v>
      </c>
      <c r="BN138" s="19">
        <v>4231.6610000000001</v>
      </c>
      <c r="BO138" s="19">
        <v>4171.2560000000003</v>
      </c>
      <c r="BP138" s="19">
        <v>4107.7190000000001</v>
      </c>
      <c r="BQ138" s="19">
        <v>4045.91</v>
      </c>
      <c r="BR138" s="19">
        <v>3992.346</v>
      </c>
      <c r="BS138" s="19">
        <v>3951.5239999999999</v>
      </c>
    </row>
    <row r="139" spans="1:71" ht="11.4" x14ac:dyDescent="0.2">
      <c r="A139" s="16">
        <v>122</v>
      </c>
      <c r="B139" s="17" t="s">
        <v>65</v>
      </c>
      <c r="C139" s="7" t="s">
        <v>184</v>
      </c>
      <c r="D139" s="6"/>
      <c r="E139" s="6">
        <v>368</v>
      </c>
      <c r="F139" s="19">
        <v>5719.192</v>
      </c>
      <c r="G139" s="19">
        <v>5901.5050000000001</v>
      </c>
      <c r="H139" s="19">
        <v>6065.01</v>
      </c>
      <c r="I139" s="19">
        <v>6216.1310000000003</v>
      </c>
      <c r="J139" s="19">
        <v>6360.4390000000003</v>
      </c>
      <c r="K139" s="19">
        <v>6502.6570000000002</v>
      </c>
      <c r="L139" s="19">
        <v>6646.643</v>
      </c>
      <c r="M139" s="19">
        <v>6795.3969999999999</v>
      </c>
      <c r="N139" s="19">
        <v>6951.1610000000001</v>
      </c>
      <c r="O139" s="19">
        <v>7115.5110000000004</v>
      </c>
      <c r="P139" s="19">
        <v>7289.7610000000004</v>
      </c>
      <c r="Q139" s="19">
        <v>7475.3519999999999</v>
      </c>
      <c r="R139" s="19">
        <v>7674.223</v>
      </c>
      <c r="S139" s="19">
        <v>7888.9139999999998</v>
      </c>
      <c r="T139" s="19">
        <v>8122.1989999999996</v>
      </c>
      <c r="U139" s="19">
        <v>8375.7929999999997</v>
      </c>
      <c r="V139" s="19">
        <v>8651.1640000000007</v>
      </c>
      <c r="W139" s="19">
        <v>8947.4040000000005</v>
      </c>
      <c r="X139" s="19">
        <v>9260.6820000000007</v>
      </c>
      <c r="Y139" s="19">
        <v>9585.5759999999991</v>
      </c>
      <c r="Z139" s="19">
        <v>9917.9830000000002</v>
      </c>
      <c r="AA139" s="19">
        <v>10255.903</v>
      </c>
      <c r="AB139" s="19">
        <v>10599.844999999999</v>
      </c>
      <c r="AC139" s="19">
        <v>10951.165999999999</v>
      </c>
      <c r="AD139" s="19">
        <v>11312.305</v>
      </c>
      <c r="AE139" s="19">
        <v>11684.589</v>
      </c>
      <c r="AF139" s="19">
        <v>12068.168</v>
      </c>
      <c r="AG139" s="19">
        <v>12460.914000000001</v>
      </c>
      <c r="AH139" s="19">
        <v>12859.093999999999</v>
      </c>
      <c r="AI139" s="19">
        <v>13257.799000000001</v>
      </c>
      <c r="AJ139" s="19">
        <v>13653.356</v>
      </c>
      <c r="AK139" s="19">
        <v>14046.54</v>
      </c>
      <c r="AL139" s="19">
        <v>14438.308999999999</v>
      </c>
      <c r="AM139" s="19">
        <v>14825.789000000001</v>
      </c>
      <c r="AN139" s="19">
        <v>15205.501</v>
      </c>
      <c r="AO139" s="19">
        <v>15576.395</v>
      </c>
      <c r="AP139" s="19">
        <v>15936.375</v>
      </c>
      <c r="AQ139" s="19">
        <v>16290.148999999999</v>
      </c>
      <c r="AR139" s="19">
        <v>16651.807000000001</v>
      </c>
      <c r="AS139" s="19">
        <v>17040.189999999999</v>
      </c>
      <c r="AT139" s="19">
        <v>17469.005000000001</v>
      </c>
      <c r="AU139" s="19">
        <v>17942.715</v>
      </c>
      <c r="AV139" s="19">
        <v>18458.187000000002</v>
      </c>
      <c r="AW139" s="19">
        <v>19011.917000000001</v>
      </c>
      <c r="AX139" s="19">
        <v>19597.239000000001</v>
      </c>
      <c r="AY139" s="19">
        <v>20208.386999999999</v>
      </c>
      <c r="AZ139" s="19">
        <v>20845.893</v>
      </c>
      <c r="BA139" s="19">
        <v>21509.291000000001</v>
      </c>
      <c r="BB139" s="19">
        <v>22190.25</v>
      </c>
      <c r="BC139" s="19">
        <v>22878.155999999999</v>
      </c>
      <c r="BD139" s="19">
        <v>23565.413</v>
      </c>
      <c r="BE139" s="19">
        <v>24251.649000000001</v>
      </c>
      <c r="BF139" s="19">
        <v>24939.298999999999</v>
      </c>
      <c r="BG139" s="19">
        <v>25627.626</v>
      </c>
      <c r="BH139" s="19">
        <v>26316.609</v>
      </c>
      <c r="BI139" s="19">
        <v>27008.425999999999</v>
      </c>
      <c r="BJ139" s="19">
        <v>27697.912</v>
      </c>
      <c r="BK139" s="19">
        <v>28390.433000000001</v>
      </c>
      <c r="BL139" s="19">
        <v>29111.417000000001</v>
      </c>
      <c r="BM139" s="19">
        <v>29894.651999999998</v>
      </c>
      <c r="BN139" s="19">
        <v>30762.701000000001</v>
      </c>
      <c r="BO139" s="19">
        <v>31727.053</v>
      </c>
      <c r="BP139" s="19">
        <v>32776.571000000004</v>
      </c>
      <c r="BQ139" s="19">
        <v>33883.144999999997</v>
      </c>
      <c r="BR139" s="19">
        <v>35006.080000000002</v>
      </c>
      <c r="BS139" s="19">
        <v>36115.648999999998</v>
      </c>
    </row>
    <row r="140" spans="1:71" ht="11.4" x14ac:dyDescent="0.2">
      <c r="A140" s="16">
        <v>123</v>
      </c>
      <c r="B140" s="17" t="s">
        <v>65</v>
      </c>
      <c r="C140" s="7" t="s">
        <v>185</v>
      </c>
      <c r="D140" s="6"/>
      <c r="E140" s="6">
        <v>376</v>
      </c>
      <c r="F140" s="19">
        <v>1257.971</v>
      </c>
      <c r="G140" s="19">
        <v>1354.097</v>
      </c>
      <c r="H140" s="19">
        <v>1451.49</v>
      </c>
      <c r="I140" s="19">
        <v>1546.2380000000001</v>
      </c>
      <c r="J140" s="19">
        <v>1635.7809999999999</v>
      </c>
      <c r="K140" s="19">
        <v>1718.9580000000001</v>
      </c>
      <c r="L140" s="19">
        <v>1796.01</v>
      </c>
      <c r="M140" s="19">
        <v>1868.5809999999999</v>
      </c>
      <c r="N140" s="19">
        <v>1939.451</v>
      </c>
      <c r="O140" s="19">
        <v>2012.15</v>
      </c>
      <c r="P140" s="19">
        <v>2089.8890000000001</v>
      </c>
      <c r="Q140" s="19">
        <v>2174.2669999999998</v>
      </c>
      <c r="R140" s="19">
        <v>2264.3090000000002</v>
      </c>
      <c r="S140" s="19">
        <v>2355.9319999999998</v>
      </c>
      <c r="T140" s="19">
        <v>2443.2979999999998</v>
      </c>
      <c r="U140" s="19">
        <v>2522.5300000000002</v>
      </c>
      <c r="V140" s="19">
        <v>2591.5940000000001</v>
      </c>
      <c r="W140" s="19">
        <v>2652.6970000000001</v>
      </c>
      <c r="X140" s="19">
        <v>2711.3</v>
      </c>
      <c r="Y140" s="19">
        <v>2775.1619999999998</v>
      </c>
      <c r="Z140" s="19">
        <v>2849.6219999999998</v>
      </c>
      <c r="AA140" s="19">
        <v>2936.6680000000001</v>
      </c>
      <c r="AB140" s="19">
        <v>3033.922</v>
      </c>
      <c r="AC140" s="19">
        <v>3137.0329999999999</v>
      </c>
      <c r="AD140" s="19">
        <v>3239.5630000000001</v>
      </c>
      <c r="AE140" s="19">
        <v>3336.76</v>
      </c>
      <c r="AF140" s="19">
        <v>3427.6640000000002</v>
      </c>
      <c r="AG140" s="19">
        <v>3513.529</v>
      </c>
      <c r="AH140" s="19">
        <v>3594.4879999999998</v>
      </c>
      <c r="AI140" s="19">
        <v>3671.2820000000002</v>
      </c>
      <c r="AJ140" s="19">
        <v>3744.6669999999999</v>
      </c>
      <c r="AK140" s="19">
        <v>3815.232</v>
      </c>
      <c r="AL140" s="19">
        <v>3883.4670000000001</v>
      </c>
      <c r="AM140" s="19">
        <v>3950.123</v>
      </c>
      <c r="AN140" s="19">
        <v>4016.13</v>
      </c>
      <c r="AO140" s="19">
        <v>4082.7869999999998</v>
      </c>
      <c r="AP140" s="19">
        <v>4148.9459999999999</v>
      </c>
      <c r="AQ140" s="19">
        <v>4216.1790000000001</v>
      </c>
      <c r="AR140" s="19">
        <v>4291.576</v>
      </c>
      <c r="AS140" s="19">
        <v>4384.3549999999996</v>
      </c>
      <c r="AT140" s="19">
        <v>4500.4750000000004</v>
      </c>
      <c r="AU140" s="19">
        <v>4643.1980000000003</v>
      </c>
      <c r="AV140" s="19">
        <v>4808.8580000000002</v>
      </c>
      <c r="AW140" s="19">
        <v>4987.7299999999996</v>
      </c>
      <c r="AX140" s="19">
        <v>5166.0720000000001</v>
      </c>
      <c r="AY140" s="19">
        <v>5333.7190000000001</v>
      </c>
      <c r="AZ140" s="19">
        <v>5488.0770000000002</v>
      </c>
      <c r="BA140" s="19">
        <v>5631.5439999999999</v>
      </c>
      <c r="BB140" s="19">
        <v>5765.21</v>
      </c>
      <c r="BC140" s="19">
        <v>5891.77</v>
      </c>
      <c r="BD140" s="19">
        <v>6013.741</v>
      </c>
      <c r="BE140" s="19">
        <v>6129.53</v>
      </c>
      <c r="BF140" s="19">
        <v>6239.2849999999999</v>
      </c>
      <c r="BG140" s="19">
        <v>6349.5190000000002</v>
      </c>
      <c r="BH140" s="19">
        <v>6468.8270000000002</v>
      </c>
      <c r="BI140" s="19">
        <v>6602.97</v>
      </c>
      <c r="BJ140" s="19">
        <v>6755.2110000000002</v>
      </c>
      <c r="BK140" s="19">
        <v>6922.6850000000004</v>
      </c>
      <c r="BL140" s="19">
        <v>7097.41</v>
      </c>
      <c r="BM140" s="19">
        <v>7267.8950000000004</v>
      </c>
      <c r="BN140" s="19">
        <v>7425.9589999999998</v>
      </c>
      <c r="BO140" s="19">
        <v>7568.7740000000003</v>
      </c>
      <c r="BP140" s="19">
        <v>7699.1049999999996</v>
      </c>
      <c r="BQ140" s="19">
        <v>7821.1049999999996</v>
      </c>
      <c r="BR140" s="19">
        <v>7941.3289999999997</v>
      </c>
      <c r="BS140" s="19">
        <v>8064.5469999999996</v>
      </c>
    </row>
    <row r="141" spans="1:71" ht="11.4" x14ac:dyDescent="0.2">
      <c r="A141" s="16">
        <v>124</v>
      </c>
      <c r="B141" s="17" t="s">
        <v>65</v>
      </c>
      <c r="C141" s="7" t="s">
        <v>186</v>
      </c>
      <c r="D141" s="6"/>
      <c r="E141" s="6">
        <v>400</v>
      </c>
      <c r="F141" s="19">
        <v>481.32100000000003</v>
      </c>
      <c r="G141" s="19">
        <v>536.44600000000003</v>
      </c>
      <c r="H141" s="19">
        <v>576.36699999999996</v>
      </c>
      <c r="I141" s="19">
        <v>610.07899999999995</v>
      </c>
      <c r="J141" s="19">
        <v>644.19600000000003</v>
      </c>
      <c r="K141" s="19">
        <v>682.952</v>
      </c>
      <c r="L141" s="19">
        <v>728.04</v>
      </c>
      <c r="M141" s="19">
        <v>778.77099999999996</v>
      </c>
      <c r="N141" s="19">
        <v>832.428</v>
      </c>
      <c r="O141" s="19">
        <v>884.86400000000003</v>
      </c>
      <c r="P141" s="19">
        <v>932.25699999999995</v>
      </c>
      <c r="Q141" s="19">
        <v>973.08299999999997</v>
      </c>
      <c r="R141" s="19">
        <v>1009.7329999999999</v>
      </c>
      <c r="S141" s="19">
        <v>1049.3019999999999</v>
      </c>
      <c r="T141" s="19">
        <v>1101.4590000000001</v>
      </c>
      <c r="U141" s="19">
        <v>1172.55</v>
      </c>
      <c r="V141" s="19">
        <v>1265.806</v>
      </c>
      <c r="W141" s="19">
        <v>1377.4649999999999</v>
      </c>
      <c r="X141" s="19">
        <v>1498.309</v>
      </c>
      <c r="Y141" s="19">
        <v>1615.277</v>
      </c>
      <c r="Z141" s="19">
        <v>1718.913</v>
      </c>
      <c r="AA141" s="19">
        <v>1806.605</v>
      </c>
      <c r="AB141" s="19">
        <v>1881.2139999999999</v>
      </c>
      <c r="AC141" s="19">
        <v>1945.626</v>
      </c>
      <c r="AD141" s="19">
        <v>2004.8330000000001</v>
      </c>
      <c r="AE141" s="19">
        <v>2062.9180000000001</v>
      </c>
      <c r="AF141" s="19">
        <v>2120.069</v>
      </c>
      <c r="AG141" s="19">
        <v>2176.1350000000002</v>
      </c>
      <c r="AH141" s="19">
        <v>2234.5940000000001</v>
      </c>
      <c r="AI141" s="19">
        <v>2299.6550000000002</v>
      </c>
      <c r="AJ141" s="19">
        <v>2374.422</v>
      </c>
      <c r="AK141" s="19">
        <v>2461.1930000000002</v>
      </c>
      <c r="AL141" s="19">
        <v>2559.7179999999998</v>
      </c>
      <c r="AM141" s="19">
        <v>2667.47</v>
      </c>
      <c r="AN141" s="19">
        <v>2780.4279999999999</v>
      </c>
      <c r="AO141" s="19">
        <v>2895.9850000000001</v>
      </c>
      <c r="AP141" s="19">
        <v>3011.3</v>
      </c>
      <c r="AQ141" s="19">
        <v>3127.9169999999999</v>
      </c>
      <c r="AR141" s="19">
        <v>3252.672</v>
      </c>
      <c r="AS141" s="19">
        <v>3395.0230000000001</v>
      </c>
      <c r="AT141" s="19">
        <v>3560.5819999999999</v>
      </c>
      <c r="AU141" s="19">
        <v>3753.433</v>
      </c>
      <c r="AV141" s="19">
        <v>3968.1979999999999</v>
      </c>
      <c r="AW141" s="19">
        <v>4189.4309999999996</v>
      </c>
      <c r="AX141" s="19">
        <v>4395.9530000000004</v>
      </c>
      <c r="AY141" s="19">
        <v>4572.9040000000005</v>
      </c>
      <c r="AZ141" s="19">
        <v>4716.3729999999996</v>
      </c>
      <c r="BA141" s="19">
        <v>4832.2669999999998</v>
      </c>
      <c r="BB141" s="19">
        <v>4927.9120000000003</v>
      </c>
      <c r="BC141" s="19">
        <v>5014.8990000000003</v>
      </c>
      <c r="BD141" s="19">
        <v>5103.13</v>
      </c>
      <c r="BE141" s="19">
        <v>5193.482</v>
      </c>
      <c r="BF141" s="19">
        <v>5287.4880000000003</v>
      </c>
      <c r="BG141" s="19">
        <v>5396.7740000000003</v>
      </c>
      <c r="BH141" s="19">
        <v>5535.5950000000003</v>
      </c>
      <c r="BI141" s="19">
        <v>5714.1109999999999</v>
      </c>
      <c r="BJ141" s="19">
        <v>5934.232</v>
      </c>
      <c r="BK141" s="19">
        <v>6193.1909999999998</v>
      </c>
      <c r="BL141" s="19">
        <v>6489.8220000000001</v>
      </c>
      <c r="BM141" s="19">
        <v>6821.116</v>
      </c>
      <c r="BN141" s="19">
        <v>7182.39</v>
      </c>
      <c r="BO141" s="19">
        <v>7574.9430000000002</v>
      </c>
      <c r="BP141" s="19">
        <v>7992.5730000000003</v>
      </c>
      <c r="BQ141" s="19">
        <v>8413.4639999999999</v>
      </c>
      <c r="BR141" s="19">
        <v>8809.3060000000005</v>
      </c>
      <c r="BS141" s="19">
        <v>9159.3019999999997</v>
      </c>
    </row>
    <row r="142" spans="1:71" ht="11.4" x14ac:dyDescent="0.2">
      <c r="A142" s="16">
        <v>125</v>
      </c>
      <c r="B142" s="17" t="s">
        <v>65</v>
      </c>
      <c r="C142" s="7" t="s">
        <v>187</v>
      </c>
      <c r="D142" s="6"/>
      <c r="E142" s="6">
        <v>414</v>
      </c>
      <c r="F142" s="19">
        <v>153.096</v>
      </c>
      <c r="G142" s="19">
        <v>157.93199999999999</v>
      </c>
      <c r="H142" s="19">
        <v>162.696</v>
      </c>
      <c r="I142" s="19">
        <v>167.89599999999999</v>
      </c>
      <c r="J142" s="19">
        <v>174.09100000000001</v>
      </c>
      <c r="K142" s="19">
        <v>181.88800000000001</v>
      </c>
      <c r="L142" s="19">
        <v>191.97499999999999</v>
      </c>
      <c r="M142" s="19">
        <v>205.065</v>
      </c>
      <c r="N142" s="19">
        <v>221.911</v>
      </c>
      <c r="O142" s="19">
        <v>243.23500000000001</v>
      </c>
      <c r="P142" s="19">
        <v>269.61799999999999</v>
      </c>
      <c r="Q142" s="19">
        <v>301.33600000000001</v>
      </c>
      <c r="R142" s="19">
        <v>338.29599999999999</v>
      </c>
      <c r="S142" s="19">
        <v>379.89100000000002</v>
      </c>
      <c r="T142" s="19">
        <v>425.23500000000001</v>
      </c>
      <c r="U142" s="19">
        <v>473.55399999999997</v>
      </c>
      <c r="V142" s="19">
        <v>524.85599999999999</v>
      </c>
      <c r="W142" s="19">
        <v>579.00699999999995</v>
      </c>
      <c r="X142" s="19">
        <v>634.89700000000005</v>
      </c>
      <c r="Y142" s="19">
        <v>691.12900000000002</v>
      </c>
      <c r="Z142" s="19">
        <v>746.76700000000005</v>
      </c>
      <c r="AA142" s="19">
        <v>801.14200000000005</v>
      </c>
      <c r="AB142" s="19">
        <v>854.60400000000004</v>
      </c>
      <c r="AC142" s="19">
        <v>908.52</v>
      </c>
      <c r="AD142" s="19">
        <v>964.83399999999995</v>
      </c>
      <c r="AE142" s="19">
        <v>1024.94</v>
      </c>
      <c r="AF142" s="19">
        <v>1089.2090000000001</v>
      </c>
      <c r="AG142" s="19">
        <v>1157.0329999999999</v>
      </c>
      <c r="AH142" s="19">
        <v>1227.6010000000001</v>
      </c>
      <c r="AI142" s="19">
        <v>1299.683</v>
      </c>
      <c r="AJ142" s="19">
        <v>1372.318</v>
      </c>
      <c r="AK142" s="19">
        <v>1442.991</v>
      </c>
      <c r="AL142" s="19">
        <v>1511.3140000000001</v>
      </c>
      <c r="AM142" s="19">
        <v>1580.6379999999999</v>
      </c>
      <c r="AN142" s="19">
        <v>1655.8330000000001</v>
      </c>
      <c r="AO142" s="19">
        <v>1738.9939999999999</v>
      </c>
      <c r="AP142" s="19">
        <v>1836.105</v>
      </c>
      <c r="AQ142" s="19">
        <v>1942.81</v>
      </c>
      <c r="AR142" s="19">
        <v>2038.885</v>
      </c>
      <c r="AS142" s="19">
        <v>2096.9319999999998</v>
      </c>
      <c r="AT142" s="19">
        <v>2099.6149999999998</v>
      </c>
      <c r="AU142" s="19">
        <v>2035.6610000000001</v>
      </c>
      <c r="AV142" s="19">
        <v>1916.877</v>
      </c>
      <c r="AW142" s="19">
        <v>1777.1369999999999</v>
      </c>
      <c r="AX142" s="19">
        <v>1663.932</v>
      </c>
      <c r="AY142" s="19">
        <v>1610.6510000000001</v>
      </c>
      <c r="AZ142" s="19">
        <v>1631.74</v>
      </c>
      <c r="BA142" s="19">
        <v>1715.3140000000001</v>
      </c>
      <c r="BB142" s="19">
        <v>1836.3530000000001</v>
      </c>
      <c r="BC142" s="19">
        <v>1957.066</v>
      </c>
      <c r="BD142" s="19">
        <v>2050.741</v>
      </c>
      <c r="BE142" s="19">
        <v>2109.355</v>
      </c>
      <c r="BF142" s="19">
        <v>2143.8330000000001</v>
      </c>
      <c r="BG142" s="19">
        <v>2169.1179999999999</v>
      </c>
      <c r="BH142" s="19">
        <v>2207.9389999999999</v>
      </c>
      <c r="BI142" s="19">
        <v>2276.623</v>
      </c>
      <c r="BJ142" s="19">
        <v>2377.2579999999998</v>
      </c>
      <c r="BK142" s="19">
        <v>2503.41</v>
      </c>
      <c r="BL142" s="19">
        <v>2652.34</v>
      </c>
      <c r="BM142" s="19">
        <v>2818.9389999999999</v>
      </c>
      <c r="BN142" s="19">
        <v>2998.0830000000001</v>
      </c>
      <c r="BO142" s="19">
        <v>3191.0509999999999</v>
      </c>
      <c r="BP142" s="19">
        <v>3395.556</v>
      </c>
      <c r="BQ142" s="19">
        <v>3598.3850000000002</v>
      </c>
      <c r="BR142" s="19">
        <v>3782.45</v>
      </c>
      <c r="BS142" s="19">
        <v>3935.7939999999999</v>
      </c>
    </row>
    <row r="143" spans="1:71" ht="11.4" x14ac:dyDescent="0.2">
      <c r="A143" s="16">
        <v>126</v>
      </c>
      <c r="B143" s="17" t="s">
        <v>65</v>
      </c>
      <c r="C143" s="7" t="s">
        <v>188</v>
      </c>
      <c r="D143" s="6"/>
      <c r="E143" s="6">
        <v>422</v>
      </c>
      <c r="F143" s="19">
        <v>1334.6210000000001</v>
      </c>
      <c r="G143" s="19">
        <v>1358.2170000000001</v>
      </c>
      <c r="H143" s="19">
        <v>1392.7249999999999</v>
      </c>
      <c r="I143" s="19">
        <v>1434.8489999999999</v>
      </c>
      <c r="J143" s="19">
        <v>1481.9590000000001</v>
      </c>
      <c r="K143" s="19">
        <v>1532.1089999999999</v>
      </c>
      <c r="L143" s="19">
        <v>1584.03</v>
      </c>
      <c r="M143" s="19">
        <v>1637.127</v>
      </c>
      <c r="N143" s="19">
        <v>1691.3610000000001</v>
      </c>
      <c r="O143" s="19">
        <v>1747.162</v>
      </c>
      <c r="P143" s="19">
        <v>1804.9259999999999</v>
      </c>
      <c r="Q143" s="19">
        <v>1864.605</v>
      </c>
      <c r="R143" s="19">
        <v>1925.2760000000001</v>
      </c>
      <c r="S143" s="19">
        <v>1984.98</v>
      </c>
      <c r="T143" s="19">
        <v>2041.2070000000001</v>
      </c>
      <c r="U143" s="19">
        <v>2092.348</v>
      </c>
      <c r="V143" s="19">
        <v>2136.636</v>
      </c>
      <c r="W143" s="19">
        <v>2174.8449999999998</v>
      </c>
      <c r="X143" s="19">
        <v>2210.9589999999998</v>
      </c>
      <c r="Y143" s="19">
        <v>2250.6019999999999</v>
      </c>
      <c r="Z143" s="19">
        <v>2297.3890000000001</v>
      </c>
      <c r="AA143" s="19">
        <v>2353.5549999999998</v>
      </c>
      <c r="AB143" s="19">
        <v>2416.7350000000001</v>
      </c>
      <c r="AC143" s="19">
        <v>2480.4189999999999</v>
      </c>
      <c r="AD143" s="19">
        <v>2535.4969999999998</v>
      </c>
      <c r="AE143" s="19">
        <v>2575.69</v>
      </c>
      <c r="AF143" s="19">
        <v>2598.3539999999998</v>
      </c>
      <c r="AG143" s="19">
        <v>2606.221</v>
      </c>
      <c r="AH143" s="19">
        <v>2604.8649999999998</v>
      </c>
      <c r="AI143" s="19">
        <v>2602.5659999999998</v>
      </c>
      <c r="AJ143" s="19">
        <v>2605.2930000000001</v>
      </c>
      <c r="AK143" s="19">
        <v>2615.7469999999998</v>
      </c>
      <c r="AL143" s="19">
        <v>2632.2759999999998</v>
      </c>
      <c r="AM143" s="19">
        <v>2651.2919999999999</v>
      </c>
      <c r="AN143" s="19">
        <v>2667.22</v>
      </c>
      <c r="AO143" s="19">
        <v>2676.5830000000001</v>
      </c>
      <c r="AP143" s="19">
        <v>2677.28</v>
      </c>
      <c r="AQ143" s="19">
        <v>2672.1729999999998</v>
      </c>
      <c r="AR143" s="19">
        <v>2668.585</v>
      </c>
      <c r="AS143" s="19">
        <v>2676.605</v>
      </c>
      <c r="AT143" s="19">
        <v>2703.0160000000001</v>
      </c>
      <c r="AU143" s="19">
        <v>2752.462</v>
      </c>
      <c r="AV143" s="19">
        <v>2821.8620000000001</v>
      </c>
      <c r="AW143" s="19">
        <v>2900.8539999999998</v>
      </c>
      <c r="AX143" s="19">
        <v>2974.64</v>
      </c>
      <c r="AY143" s="19">
        <v>3033.3939999999998</v>
      </c>
      <c r="AZ143" s="19">
        <v>3070.96</v>
      </c>
      <c r="BA143" s="19">
        <v>3092.67</v>
      </c>
      <c r="BB143" s="19">
        <v>3113.951</v>
      </c>
      <c r="BC143" s="19">
        <v>3156.6460000000002</v>
      </c>
      <c r="BD143" s="19">
        <v>3235.366</v>
      </c>
      <c r="BE143" s="19">
        <v>3359.8589999999999</v>
      </c>
      <c r="BF143" s="19">
        <v>3522.837</v>
      </c>
      <c r="BG143" s="19">
        <v>3701.4639999999999</v>
      </c>
      <c r="BH143" s="19">
        <v>3863.2669999999998</v>
      </c>
      <c r="BI143" s="19">
        <v>3986.8519999999999</v>
      </c>
      <c r="BJ143" s="19">
        <v>4057.35</v>
      </c>
      <c r="BK143" s="19">
        <v>4086.4659999999999</v>
      </c>
      <c r="BL143" s="19">
        <v>4111.0469999999996</v>
      </c>
      <c r="BM143" s="19">
        <v>4183.1559999999999</v>
      </c>
      <c r="BN143" s="19">
        <v>4337.1409999999996</v>
      </c>
      <c r="BO143" s="19">
        <v>4588.3680000000004</v>
      </c>
      <c r="BP143" s="19">
        <v>4916.4040000000005</v>
      </c>
      <c r="BQ143" s="19">
        <v>5276.1019999999999</v>
      </c>
      <c r="BR143" s="19">
        <v>5603.2790000000005</v>
      </c>
      <c r="BS143" s="19">
        <v>5851.4790000000003</v>
      </c>
    </row>
    <row r="144" spans="1:71" ht="11.4" x14ac:dyDescent="0.2">
      <c r="A144" s="16">
        <v>127</v>
      </c>
      <c r="B144" s="17" t="s">
        <v>65</v>
      </c>
      <c r="C144" s="7" t="s">
        <v>189</v>
      </c>
      <c r="D144" s="6"/>
      <c r="E144" s="6">
        <v>512</v>
      </c>
      <c r="F144" s="19">
        <v>456.41899999999998</v>
      </c>
      <c r="G144" s="19">
        <v>462.25099999999998</v>
      </c>
      <c r="H144" s="19">
        <v>469.35</v>
      </c>
      <c r="I144" s="19">
        <v>477.44</v>
      </c>
      <c r="J144" s="19">
        <v>486.31200000000001</v>
      </c>
      <c r="K144" s="19">
        <v>495.81599999999997</v>
      </c>
      <c r="L144" s="19">
        <v>505.892</v>
      </c>
      <c r="M144" s="19">
        <v>516.471</v>
      </c>
      <c r="N144" s="19">
        <v>527.59799999999996</v>
      </c>
      <c r="O144" s="19">
        <v>539.32799999999997</v>
      </c>
      <c r="P144" s="19">
        <v>551.74</v>
      </c>
      <c r="Q144" s="19">
        <v>564.89</v>
      </c>
      <c r="R144" s="19">
        <v>578.82399999999996</v>
      </c>
      <c r="S144" s="19">
        <v>593.50099999999998</v>
      </c>
      <c r="T144" s="19">
        <v>608.88699999999994</v>
      </c>
      <c r="U144" s="19">
        <v>625.00900000000001</v>
      </c>
      <c r="V144" s="19">
        <v>642.00300000000004</v>
      </c>
      <c r="W144" s="19">
        <v>660.11900000000003</v>
      </c>
      <c r="X144" s="19">
        <v>679.59699999999998</v>
      </c>
      <c r="Y144" s="19">
        <v>700.72500000000002</v>
      </c>
      <c r="Z144" s="19">
        <v>723.85199999999998</v>
      </c>
      <c r="AA144" s="19">
        <v>748.97299999999996</v>
      </c>
      <c r="AB144" s="19">
        <v>776.38300000000004</v>
      </c>
      <c r="AC144" s="19">
        <v>806.99099999999999</v>
      </c>
      <c r="AD144" s="19">
        <v>841.94799999999998</v>
      </c>
      <c r="AE144" s="19">
        <v>882.04399999999998</v>
      </c>
      <c r="AF144" s="19">
        <v>927.43899999999996</v>
      </c>
      <c r="AG144" s="19">
        <v>977.80799999999999</v>
      </c>
      <c r="AH144" s="19">
        <v>1032.8</v>
      </c>
      <c r="AI144" s="19">
        <v>1091.8530000000001</v>
      </c>
      <c r="AJ144" s="19">
        <v>1154.3789999999999</v>
      </c>
      <c r="AK144" s="19">
        <v>1220.587</v>
      </c>
      <c r="AL144" s="19">
        <v>1290.1110000000001</v>
      </c>
      <c r="AM144" s="19">
        <v>1361.097</v>
      </c>
      <c r="AN144" s="19">
        <v>1431.077</v>
      </c>
      <c r="AO144" s="19">
        <v>1498.4169999999999</v>
      </c>
      <c r="AP144" s="19">
        <v>1561.1849999999999</v>
      </c>
      <c r="AQ144" s="19">
        <v>1619.864</v>
      </c>
      <c r="AR144" s="19">
        <v>1678.116</v>
      </c>
      <c r="AS144" s="19">
        <v>1741.16</v>
      </c>
      <c r="AT144" s="19">
        <v>1812.16</v>
      </c>
      <c r="AU144" s="19">
        <v>1893.771</v>
      </c>
      <c r="AV144" s="19">
        <v>1983.277</v>
      </c>
      <c r="AW144" s="19">
        <v>2072.1109999999999</v>
      </c>
      <c r="AX144" s="19">
        <v>2148.4279999999999</v>
      </c>
      <c r="AY144" s="19">
        <v>2204.2829999999999</v>
      </c>
      <c r="AZ144" s="19">
        <v>2236.6660000000002</v>
      </c>
      <c r="BA144" s="19">
        <v>2249.7730000000001</v>
      </c>
      <c r="BB144" s="19">
        <v>2251.875</v>
      </c>
      <c r="BC144" s="19">
        <v>2254.9180000000001</v>
      </c>
      <c r="BD144" s="19">
        <v>2267.991</v>
      </c>
      <c r="BE144" s="19">
        <v>2294.7869999999998</v>
      </c>
      <c r="BF144" s="19">
        <v>2334.2849999999999</v>
      </c>
      <c r="BG144" s="19">
        <v>2385.2550000000001</v>
      </c>
      <c r="BH144" s="19">
        <v>2444.7510000000002</v>
      </c>
      <c r="BI144" s="19">
        <v>2511.2689999999998</v>
      </c>
      <c r="BJ144" s="19">
        <v>2582.991</v>
      </c>
      <c r="BK144" s="19">
        <v>2662.7620000000002</v>
      </c>
      <c r="BL144" s="19">
        <v>2759.0140000000001</v>
      </c>
      <c r="BM144" s="19">
        <v>2882.942</v>
      </c>
      <c r="BN144" s="19">
        <v>3041.46</v>
      </c>
      <c r="BO144" s="19">
        <v>3237.268</v>
      </c>
      <c r="BP144" s="19">
        <v>3464.6439999999998</v>
      </c>
      <c r="BQ144" s="19">
        <v>3711.4810000000002</v>
      </c>
      <c r="BR144" s="19">
        <v>3960.9250000000002</v>
      </c>
      <c r="BS144" s="19">
        <v>4199.8100000000004</v>
      </c>
    </row>
    <row r="145" spans="1:71" ht="11.4" x14ac:dyDescent="0.2">
      <c r="A145" s="16">
        <v>128</v>
      </c>
      <c r="B145" s="17" t="s">
        <v>65</v>
      </c>
      <c r="C145" s="7" t="s">
        <v>190</v>
      </c>
      <c r="D145" s="6"/>
      <c r="E145" s="6">
        <v>634</v>
      </c>
      <c r="F145" s="19">
        <v>25.003</v>
      </c>
      <c r="G145" s="19">
        <v>27.497</v>
      </c>
      <c r="H145" s="19">
        <v>29.873000000000001</v>
      </c>
      <c r="I145" s="19">
        <v>32.06</v>
      </c>
      <c r="J145" s="19">
        <v>34.042000000000002</v>
      </c>
      <c r="K145" s="19">
        <v>35.866</v>
      </c>
      <c r="L145" s="19">
        <v>37.622</v>
      </c>
      <c r="M145" s="19">
        <v>39.450000000000003</v>
      </c>
      <c r="N145" s="19">
        <v>41.545999999999999</v>
      </c>
      <c r="O145" s="19">
        <v>44.125999999999998</v>
      </c>
      <c r="P145" s="19">
        <v>47.384</v>
      </c>
      <c r="Q145" s="19">
        <v>51.420999999999999</v>
      </c>
      <c r="R145" s="19">
        <v>56.262999999999998</v>
      </c>
      <c r="S145" s="19">
        <v>61.716999999999999</v>
      </c>
      <c r="T145" s="19">
        <v>67.566999999999993</v>
      </c>
      <c r="U145" s="19">
        <v>73.632999999999996</v>
      </c>
      <c r="V145" s="19">
        <v>79.843999999999994</v>
      </c>
      <c r="W145" s="19">
        <v>86.295000000000002</v>
      </c>
      <c r="X145" s="19">
        <v>93.200999999999993</v>
      </c>
      <c r="Y145" s="19">
        <v>100.874</v>
      </c>
      <c r="Z145" s="19">
        <v>109.514</v>
      </c>
      <c r="AA145" s="19">
        <v>119.42400000000001</v>
      </c>
      <c r="AB145" s="19">
        <v>130.53399999999999</v>
      </c>
      <c r="AC145" s="19">
        <v>142.24100000000001</v>
      </c>
      <c r="AD145" s="19">
        <v>153.70400000000001</v>
      </c>
      <c r="AE145" s="19">
        <v>164.41300000000001</v>
      </c>
      <c r="AF145" s="19">
        <v>173.83600000000001</v>
      </c>
      <c r="AG145" s="19">
        <v>182.44300000000001</v>
      </c>
      <c r="AH145" s="19">
        <v>192.09299999999999</v>
      </c>
      <c r="AI145" s="19">
        <v>205.31299999999999</v>
      </c>
      <c r="AJ145" s="19">
        <v>223.77500000000001</v>
      </c>
      <c r="AK145" s="19">
        <v>248.14400000000001</v>
      </c>
      <c r="AL145" s="19">
        <v>277.39600000000002</v>
      </c>
      <c r="AM145" s="19">
        <v>309.47899999999998</v>
      </c>
      <c r="AN145" s="19">
        <v>341.45499999999998</v>
      </c>
      <c r="AO145" s="19">
        <v>371.08100000000002</v>
      </c>
      <c r="AP145" s="19">
        <v>397.93200000000002</v>
      </c>
      <c r="AQ145" s="19">
        <v>422.34100000000001</v>
      </c>
      <c r="AR145" s="19">
        <v>443.79399999999998</v>
      </c>
      <c r="AS145" s="19">
        <v>461.87</v>
      </c>
      <c r="AT145" s="19">
        <v>476.44499999999999</v>
      </c>
      <c r="AU145" s="19">
        <v>487.49099999999999</v>
      </c>
      <c r="AV145" s="19">
        <v>495.517</v>
      </c>
      <c r="AW145" s="19">
        <v>501.56599999999997</v>
      </c>
      <c r="AX145" s="19">
        <v>507.09500000000003</v>
      </c>
      <c r="AY145" s="19">
        <v>513.45500000000004</v>
      </c>
      <c r="AZ145" s="19">
        <v>522.30399999999997</v>
      </c>
      <c r="BA145" s="19">
        <v>534.60799999999995</v>
      </c>
      <c r="BB145" s="19">
        <v>550.42999999999995</v>
      </c>
      <c r="BC145" s="19">
        <v>569.447</v>
      </c>
      <c r="BD145" s="19">
        <v>592.26700000000005</v>
      </c>
      <c r="BE145" s="19">
        <v>616.88599999999997</v>
      </c>
      <c r="BF145" s="19">
        <v>645.65899999999999</v>
      </c>
      <c r="BG145" s="19">
        <v>688.58600000000001</v>
      </c>
      <c r="BH145" s="19">
        <v>758.85500000000002</v>
      </c>
      <c r="BI145" s="19">
        <v>864.86300000000006</v>
      </c>
      <c r="BJ145" s="19">
        <v>1010.3819999999999</v>
      </c>
      <c r="BK145" s="19">
        <v>1189.633</v>
      </c>
      <c r="BL145" s="19">
        <v>1389.3420000000001</v>
      </c>
      <c r="BM145" s="19">
        <v>1590.78</v>
      </c>
      <c r="BN145" s="19">
        <v>1779.6759999999999</v>
      </c>
      <c r="BO145" s="19">
        <v>1952.0540000000001</v>
      </c>
      <c r="BP145" s="19">
        <v>2109.5680000000002</v>
      </c>
      <c r="BQ145" s="19">
        <v>2250.473</v>
      </c>
      <c r="BR145" s="19">
        <v>2374.4189999999999</v>
      </c>
      <c r="BS145" s="19">
        <v>2481.5390000000002</v>
      </c>
    </row>
    <row r="146" spans="1:71" ht="11.4" x14ac:dyDescent="0.2">
      <c r="A146" s="16">
        <v>129</v>
      </c>
      <c r="B146" s="17" t="s">
        <v>65</v>
      </c>
      <c r="C146" s="7" t="s">
        <v>191</v>
      </c>
      <c r="D146" s="6"/>
      <c r="E146" s="6">
        <v>682</v>
      </c>
      <c r="F146" s="19">
        <v>3121.335</v>
      </c>
      <c r="G146" s="19">
        <v>3198.5509999999999</v>
      </c>
      <c r="H146" s="19">
        <v>3283.3</v>
      </c>
      <c r="I146" s="19">
        <v>3372.6170000000002</v>
      </c>
      <c r="J146" s="19">
        <v>3464.5520000000001</v>
      </c>
      <c r="K146" s="19">
        <v>3558.1550000000002</v>
      </c>
      <c r="L146" s="19">
        <v>3653.5610000000001</v>
      </c>
      <c r="M146" s="19">
        <v>3751.875</v>
      </c>
      <c r="N146" s="19">
        <v>3855.0839999999998</v>
      </c>
      <c r="O146" s="19">
        <v>3965.8150000000001</v>
      </c>
      <c r="P146" s="19">
        <v>4086.5390000000002</v>
      </c>
      <c r="Q146" s="19">
        <v>4218.8789999999999</v>
      </c>
      <c r="R146" s="19">
        <v>4362.8639999999996</v>
      </c>
      <c r="S146" s="19">
        <v>4516.6589999999997</v>
      </c>
      <c r="T146" s="19">
        <v>4677.4040000000005</v>
      </c>
      <c r="U146" s="19">
        <v>4843.6350000000002</v>
      </c>
      <c r="V146" s="19">
        <v>5015.2039999999997</v>
      </c>
      <c r="W146" s="19">
        <v>5194.8459999999995</v>
      </c>
      <c r="X146" s="19">
        <v>5387.4859999999999</v>
      </c>
      <c r="Y146" s="19">
        <v>5599.6279999999997</v>
      </c>
      <c r="Z146" s="19">
        <v>5836.3890000000001</v>
      </c>
      <c r="AA146" s="19">
        <v>6100.9939999999997</v>
      </c>
      <c r="AB146" s="19">
        <v>6393.8940000000002</v>
      </c>
      <c r="AC146" s="19">
        <v>6714.0950000000003</v>
      </c>
      <c r="AD146" s="19">
        <v>7059.3339999999998</v>
      </c>
      <c r="AE146" s="19">
        <v>7428.7030000000004</v>
      </c>
      <c r="AF146" s="19">
        <v>7818.6130000000003</v>
      </c>
      <c r="AG146" s="19">
        <v>8231.6039999999994</v>
      </c>
      <c r="AH146" s="19">
        <v>8679.84</v>
      </c>
      <c r="AI146" s="19">
        <v>9179.6209999999992</v>
      </c>
      <c r="AJ146" s="19">
        <v>9740.5990000000002</v>
      </c>
      <c r="AK146" s="19">
        <v>10366.661</v>
      </c>
      <c r="AL146" s="19">
        <v>11048.08</v>
      </c>
      <c r="AM146" s="19">
        <v>11763.837</v>
      </c>
      <c r="AN146" s="19">
        <v>12484.967000000001</v>
      </c>
      <c r="AO146" s="19">
        <v>13189.115</v>
      </c>
      <c r="AP146" s="19">
        <v>13869.012000000001</v>
      </c>
      <c r="AQ146" s="19">
        <v>14525.66</v>
      </c>
      <c r="AR146" s="19">
        <v>15155.223</v>
      </c>
      <c r="AS146" s="19">
        <v>15755.944</v>
      </c>
      <c r="AT146" s="19">
        <v>16326.815000000001</v>
      </c>
      <c r="AU146" s="19">
        <v>16867.829000000002</v>
      </c>
      <c r="AV146" s="19">
        <v>17378.832999999999</v>
      </c>
      <c r="AW146" s="19">
        <v>17859.75</v>
      </c>
      <c r="AX146" s="19">
        <v>18311.09</v>
      </c>
      <c r="AY146" s="19">
        <v>18735.841</v>
      </c>
      <c r="AZ146" s="19">
        <v>19131.578000000001</v>
      </c>
      <c r="BA146" s="19">
        <v>19505.576000000001</v>
      </c>
      <c r="BB146" s="19">
        <v>19882.457999999999</v>
      </c>
      <c r="BC146" s="19">
        <v>20294.405999999999</v>
      </c>
      <c r="BD146" s="19">
        <v>20764.312000000002</v>
      </c>
      <c r="BE146" s="19">
        <v>21303.592000000001</v>
      </c>
      <c r="BF146" s="19">
        <v>21906.308000000001</v>
      </c>
      <c r="BG146" s="19">
        <v>22556.424999999999</v>
      </c>
      <c r="BH146" s="19">
        <v>23228.89</v>
      </c>
      <c r="BI146" s="19">
        <v>23905.653999999999</v>
      </c>
      <c r="BJ146" s="19">
        <v>24578.300999999999</v>
      </c>
      <c r="BK146" s="19">
        <v>25252.569</v>
      </c>
      <c r="BL146" s="19">
        <v>25940.77</v>
      </c>
      <c r="BM146" s="19">
        <v>26661.491999999998</v>
      </c>
      <c r="BN146" s="19">
        <v>27425.675999999999</v>
      </c>
      <c r="BO146" s="19">
        <v>28238.02</v>
      </c>
      <c r="BP146" s="19">
        <v>29086.357</v>
      </c>
      <c r="BQ146" s="19">
        <v>29944.475999999999</v>
      </c>
      <c r="BR146" s="19">
        <v>30776.722000000002</v>
      </c>
      <c r="BS146" s="19">
        <v>31557.144</v>
      </c>
    </row>
    <row r="147" spans="1:71" ht="11.4" x14ac:dyDescent="0.2">
      <c r="A147" s="16">
        <v>130</v>
      </c>
      <c r="B147" s="17" t="s">
        <v>65</v>
      </c>
      <c r="C147" s="7" t="s">
        <v>192</v>
      </c>
      <c r="D147" s="6">
        <v>12</v>
      </c>
      <c r="E147" s="6">
        <v>275</v>
      </c>
      <c r="F147" s="19">
        <v>931.928</v>
      </c>
      <c r="G147" s="19">
        <v>923.74699999999996</v>
      </c>
      <c r="H147" s="19">
        <v>931.90700000000004</v>
      </c>
      <c r="I147" s="19">
        <v>948.78200000000004</v>
      </c>
      <c r="J147" s="19">
        <v>968.64800000000002</v>
      </c>
      <c r="K147" s="19">
        <v>987.76</v>
      </c>
      <c r="L147" s="19">
        <v>1004.314</v>
      </c>
      <c r="M147" s="19">
        <v>1018.491</v>
      </c>
      <c r="N147" s="19">
        <v>1032.097</v>
      </c>
      <c r="O147" s="19">
        <v>1048.1110000000001</v>
      </c>
      <c r="P147" s="19">
        <v>1069.316</v>
      </c>
      <c r="Q147" s="19">
        <v>1096.8109999999999</v>
      </c>
      <c r="R147" s="19">
        <v>1128.7080000000001</v>
      </c>
      <c r="S147" s="19">
        <v>1159.5840000000001</v>
      </c>
      <c r="T147" s="19">
        <v>1182.0530000000001</v>
      </c>
      <c r="U147" s="19">
        <v>1191.384</v>
      </c>
      <c r="V147" s="19">
        <v>1184.6869999999999</v>
      </c>
      <c r="W147" s="19">
        <v>1165.0540000000001</v>
      </c>
      <c r="X147" s="19">
        <v>1141.048</v>
      </c>
      <c r="Y147" s="19">
        <v>1124.752</v>
      </c>
      <c r="Z147" s="19">
        <v>1124.6489999999999</v>
      </c>
      <c r="AA147" s="19">
        <v>1144.0930000000001</v>
      </c>
      <c r="AB147" s="19">
        <v>1180.05</v>
      </c>
      <c r="AC147" s="19">
        <v>1226.9259999999999</v>
      </c>
      <c r="AD147" s="19">
        <v>1276.127</v>
      </c>
      <c r="AE147" s="19">
        <v>1321.421</v>
      </c>
      <c r="AF147" s="19">
        <v>1361.346</v>
      </c>
      <c r="AG147" s="19">
        <v>1398.0170000000001</v>
      </c>
      <c r="AH147" s="19">
        <v>1433.1</v>
      </c>
      <c r="AI147" s="19">
        <v>1469.4359999999999</v>
      </c>
      <c r="AJ147" s="19">
        <v>1509.183</v>
      </c>
      <c r="AK147" s="19">
        <v>1552.787</v>
      </c>
      <c r="AL147" s="19">
        <v>1599.645</v>
      </c>
      <c r="AM147" s="19">
        <v>1649.6980000000001</v>
      </c>
      <c r="AN147" s="19">
        <v>1702.6559999999999</v>
      </c>
      <c r="AO147" s="19">
        <v>1758.4770000000001</v>
      </c>
      <c r="AP147" s="19">
        <v>1817.0360000000001</v>
      </c>
      <c r="AQ147" s="19">
        <v>1878.94</v>
      </c>
      <c r="AR147" s="19">
        <v>1945.6780000000001</v>
      </c>
      <c r="AS147" s="19">
        <v>2019.2270000000001</v>
      </c>
      <c r="AT147" s="19">
        <v>2100.8829999999998</v>
      </c>
      <c r="AU147" s="19">
        <v>2190.3989999999999</v>
      </c>
      <c r="AV147" s="19">
        <v>2286.9850000000001</v>
      </c>
      <c r="AW147" s="19">
        <v>2390.5990000000002</v>
      </c>
      <c r="AX147" s="19">
        <v>2501.078</v>
      </c>
      <c r="AY147" s="19">
        <v>2617.7020000000002</v>
      </c>
      <c r="AZ147" s="19">
        <v>2741.578</v>
      </c>
      <c r="BA147" s="19">
        <v>2871.1469999999999</v>
      </c>
      <c r="BB147" s="19">
        <v>2999.8620000000001</v>
      </c>
      <c r="BC147" s="19">
        <v>3119.076</v>
      </c>
      <c r="BD147" s="19">
        <v>3223.009</v>
      </c>
      <c r="BE147" s="19">
        <v>3308.75</v>
      </c>
      <c r="BF147" s="19">
        <v>3379.049</v>
      </c>
      <c r="BG147" s="19">
        <v>3440.799</v>
      </c>
      <c r="BH147" s="19">
        <v>3504.0410000000002</v>
      </c>
      <c r="BI147" s="19">
        <v>3576.17</v>
      </c>
      <c r="BJ147" s="19">
        <v>3659.3629999999998</v>
      </c>
      <c r="BK147" s="19">
        <v>3751.866</v>
      </c>
      <c r="BL147" s="19">
        <v>3852.31</v>
      </c>
      <c r="BM147" s="19">
        <v>3957.9839999999999</v>
      </c>
      <c r="BN147" s="19">
        <v>4066.8290000000002</v>
      </c>
      <c r="BO147" s="19">
        <v>4178.875</v>
      </c>
      <c r="BP147" s="19">
        <v>4294.96</v>
      </c>
      <c r="BQ147" s="19">
        <v>4414.6440000000002</v>
      </c>
      <c r="BR147" s="19">
        <v>4537.4250000000002</v>
      </c>
      <c r="BS147" s="19">
        <v>4662.884</v>
      </c>
    </row>
    <row r="148" spans="1:71" ht="11.4" x14ac:dyDescent="0.2">
      <c r="A148" s="16">
        <v>131</v>
      </c>
      <c r="B148" s="17" t="s">
        <v>65</v>
      </c>
      <c r="C148" s="7" t="s">
        <v>193</v>
      </c>
      <c r="D148" s="6"/>
      <c r="E148" s="6">
        <v>760</v>
      </c>
      <c r="F148" s="19">
        <v>3413.3310000000001</v>
      </c>
      <c r="G148" s="19">
        <v>3498.5259999999998</v>
      </c>
      <c r="H148" s="19">
        <v>3591.0059999999999</v>
      </c>
      <c r="I148" s="19">
        <v>3690.7350000000001</v>
      </c>
      <c r="J148" s="19">
        <v>3797.6239999999998</v>
      </c>
      <c r="K148" s="19">
        <v>3911.5010000000002</v>
      </c>
      <c r="L148" s="19">
        <v>4032.069</v>
      </c>
      <c r="M148" s="19">
        <v>4158.9759999999997</v>
      </c>
      <c r="N148" s="19">
        <v>4291.8029999999999</v>
      </c>
      <c r="O148" s="19">
        <v>4430.1009999999997</v>
      </c>
      <c r="P148" s="19">
        <v>4573.5119999999997</v>
      </c>
      <c r="Q148" s="19">
        <v>4721.8959999999997</v>
      </c>
      <c r="R148" s="19">
        <v>4875.4219999999996</v>
      </c>
      <c r="S148" s="19">
        <v>5034.6459999999997</v>
      </c>
      <c r="T148" s="19">
        <v>5200.3360000000002</v>
      </c>
      <c r="U148" s="19">
        <v>5373.1369999999997</v>
      </c>
      <c r="V148" s="19">
        <v>5553.2460000000001</v>
      </c>
      <c r="W148" s="19">
        <v>5740.71</v>
      </c>
      <c r="X148" s="19">
        <v>5935.86</v>
      </c>
      <c r="Y148" s="19">
        <v>6139.0479999999998</v>
      </c>
      <c r="Z148" s="19">
        <v>6350.5410000000002</v>
      </c>
      <c r="AA148" s="19">
        <v>6570.857</v>
      </c>
      <c r="AB148" s="19">
        <v>6800.1409999999996</v>
      </c>
      <c r="AC148" s="19">
        <v>7037.8509999999997</v>
      </c>
      <c r="AD148" s="19">
        <v>7283.1769999999997</v>
      </c>
      <c r="AE148" s="19">
        <v>7535.7139999999999</v>
      </c>
      <c r="AF148" s="19">
        <v>7794.6620000000003</v>
      </c>
      <c r="AG148" s="19">
        <v>8060.6490000000003</v>
      </c>
      <c r="AH148" s="19">
        <v>8336.4179999999997</v>
      </c>
      <c r="AI148" s="19">
        <v>8625.69</v>
      </c>
      <c r="AJ148" s="19">
        <v>8930.7739999999994</v>
      </c>
      <c r="AK148" s="19">
        <v>9252.8510000000006</v>
      </c>
      <c r="AL148" s="19">
        <v>9590.2270000000008</v>
      </c>
      <c r="AM148" s="19">
        <v>9938.8469999999998</v>
      </c>
      <c r="AN148" s="19">
        <v>10293.049000000001</v>
      </c>
      <c r="AO148" s="19">
        <v>10648.632</v>
      </c>
      <c r="AP148" s="19">
        <v>11004.272000000001</v>
      </c>
      <c r="AQ148" s="19">
        <v>11360.852000000001</v>
      </c>
      <c r="AR148" s="19">
        <v>11719.071</v>
      </c>
      <c r="AS148" s="19">
        <v>12080.444</v>
      </c>
      <c r="AT148" s="19">
        <v>12446.171</v>
      </c>
      <c r="AU148" s="19">
        <v>12815.218999999999</v>
      </c>
      <c r="AV148" s="19">
        <v>13187.084999999999</v>
      </c>
      <c r="AW148" s="19">
        <v>13564.166999999999</v>
      </c>
      <c r="AX148" s="19">
        <v>13949.697</v>
      </c>
      <c r="AY148" s="19">
        <v>14345.492</v>
      </c>
      <c r="AZ148" s="19">
        <v>14755.286</v>
      </c>
      <c r="BA148" s="19">
        <v>15177.456</v>
      </c>
      <c r="BB148" s="19">
        <v>15602.21</v>
      </c>
      <c r="BC148" s="19">
        <v>16016.092000000001</v>
      </c>
      <c r="BD148" s="19">
        <v>16410.848000000002</v>
      </c>
      <c r="BE148" s="19">
        <v>16766.899000000001</v>
      </c>
      <c r="BF148" s="19">
        <v>17087.901000000002</v>
      </c>
      <c r="BG148" s="19">
        <v>17415.266</v>
      </c>
      <c r="BH148" s="19">
        <v>17806.637999999999</v>
      </c>
      <c r="BI148" s="19">
        <v>18294.611000000001</v>
      </c>
      <c r="BJ148" s="19">
        <v>18914.976999999999</v>
      </c>
      <c r="BK148" s="19">
        <v>19632.806</v>
      </c>
      <c r="BL148" s="19">
        <v>20325.442999999999</v>
      </c>
      <c r="BM148" s="19">
        <v>20824.893</v>
      </c>
      <c r="BN148" s="19">
        <v>21018.833999999999</v>
      </c>
      <c r="BO148" s="19">
        <v>20863.992999999999</v>
      </c>
      <c r="BP148" s="19">
        <v>20420.701000000001</v>
      </c>
      <c r="BQ148" s="19">
        <v>19809.141</v>
      </c>
      <c r="BR148" s="19">
        <v>19203.09</v>
      </c>
      <c r="BS148" s="19">
        <v>18734.987000000001</v>
      </c>
    </row>
    <row r="149" spans="1:71" ht="11.4" x14ac:dyDescent="0.2">
      <c r="A149" s="16">
        <v>132</v>
      </c>
      <c r="B149" s="17" t="s">
        <v>65</v>
      </c>
      <c r="C149" s="7" t="s">
        <v>194</v>
      </c>
      <c r="D149" s="6"/>
      <c r="E149" s="6">
        <v>792</v>
      </c>
      <c r="F149" s="19">
        <v>21408.401000000002</v>
      </c>
      <c r="G149" s="19">
        <v>21951.205999999998</v>
      </c>
      <c r="H149" s="19">
        <v>22508.947</v>
      </c>
      <c r="I149" s="19">
        <v>23081.575000000001</v>
      </c>
      <c r="J149" s="19">
        <v>23668.905999999999</v>
      </c>
      <c r="K149" s="19">
        <v>24270.584999999999</v>
      </c>
      <c r="L149" s="19">
        <v>24886.111000000001</v>
      </c>
      <c r="M149" s="19">
        <v>25514.81</v>
      </c>
      <c r="N149" s="19">
        <v>26155.911</v>
      </c>
      <c r="O149" s="19">
        <v>26808.620999999999</v>
      </c>
      <c r="P149" s="19">
        <v>27472.330999999998</v>
      </c>
      <c r="Q149" s="19">
        <v>28146.893</v>
      </c>
      <c r="R149" s="19">
        <v>28832.805</v>
      </c>
      <c r="S149" s="19">
        <v>29531.342000000001</v>
      </c>
      <c r="T149" s="19">
        <v>30244.232</v>
      </c>
      <c r="U149" s="19">
        <v>30972.965</v>
      </c>
      <c r="V149" s="19">
        <v>31717.476999999999</v>
      </c>
      <c r="W149" s="19">
        <v>32477.960999999999</v>
      </c>
      <c r="X149" s="19">
        <v>33256.432000000001</v>
      </c>
      <c r="Y149" s="19">
        <v>34055.360999999997</v>
      </c>
      <c r="Z149" s="19">
        <v>34876.267</v>
      </c>
      <c r="AA149" s="19">
        <v>35720.567999999999</v>
      </c>
      <c r="AB149" s="19">
        <v>36587.224999999999</v>
      </c>
      <c r="AC149" s="19">
        <v>37472.298000000003</v>
      </c>
      <c r="AD149" s="19">
        <v>38370.241000000002</v>
      </c>
      <c r="AE149" s="19">
        <v>39277.211000000003</v>
      </c>
      <c r="AF149" s="19">
        <v>40189.510999999999</v>
      </c>
      <c r="AG149" s="19">
        <v>41108.248</v>
      </c>
      <c r="AH149" s="19">
        <v>42039.934999999998</v>
      </c>
      <c r="AI149" s="19">
        <v>42993.991000000002</v>
      </c>
      <c r="AJ149" s="19">
        <v>43975.921000000002</v>
      </c>
      <c r="AK149" s="19">
        <v>44988.356</v>
      </c>
      <c r="AL149" s="19">
        <v>46025.357000000004</v>
      </c>
      <c r="AM149" s="19">
        <v>47073.421999999999</v>
      </c>
      <c r="AN149" s="19">
        <v>48114.105000000003</v>
      </c>
      <c r="AO149" s="19">
        <v>49133.883000000002</v>
      </c>
      <c r="AP149" s="19">
        <v>50128.489000000001</v>
      </c>
      <c r="AQ149" s="19">
        <v>51100.877999999997</v>
      </c>
      <c r="AR149" s="19">
        <v>52053.703999999998</v>
      </c>
      <c r="AS149" s="19">
        <v>52992.428999999996</v>
      </c>
      <c r="AT149" s="19">
        <v>53921.699000000001</v>
      </c>
      <c r="AU149" s="19">
        <v>54840.531000000003</v>
      </c>
      <c r="AV149" s="19">
        <v>55748.875</v>
      </c>
      <c r="AW149" s="19">
        <v>56653.728999999999</v>
      </c>
      <c r="AX149" s="19">
        <v>57564.131999999998</v>
      </c>
      <c r="AY149" s="19">
        <v>58486.381000000001</v>
      </c>
      <c r="AZ149" s="19">
        <v>59423.207999999999</v>
      </c>
      <c r="BA149" s="19">
        <v>60372.499000000003</v>
      </c>
      <c r="BB149" s="19">
        <v>61329.59</v>
      </c>
      <c r="BC149" s="19">
        <v>62287.326000000001</v>
      </c>
      <c r="BD149" s="19">
        <v>63240.120999999999</v>
      </c>
      <c r="BE149" s="19">
        <v>64191.474000000002</v>
      </c>
      <c r="BF149" s="19">
        <v>65143.053999999996</v>
      </c>
      <c r="BG149" s="19">
        <v>66085.803</v>
      </c>
      <c r="BH149" s="19">
        <v>67007.854999999996</v>
      </c>
      <c r="BI149" s="19">
        <v>67903.406000000003</v>
      </c>
      <c r="BJ149" s="19">
        <v>68763.404999999999</v>
      </c>
      <c r="BK149" s="19">
        <v>69597.281000000003</v>
      </c>
      <c r="BL149" s="19">
        <v>70440.032000000007</v>
      </c>
      <c r="BM149" s="19">
        <v>71339.184999999998</v>
      </c>
      <c r="BN149" s="19">
        <v>72326.914000000004</v>
      </c>
      <c r="BO149" s="19">
        <v>73409.455000000002</v>
      </c>
      <c r="BP149" s="19">
        <v>74569.866999999998</v>
      </c>
      <c r="BQ149" s="19">
        <v>75787.332999999999</v>
      </c>
      <c r="BR149" s="19">
        <v>77030.627999999997</v>
      </c>
      <c r="BS149" s="19">
        <v>78271.471999999994</v>
      </c>
    </row>
    <row r="150" spans="1:71" ht="11.4" x14ac:dyDescent="0.2">
      <c r="A150" s="16">
        <v>133</v>
      </c>
      <c r="B150" s="17" t="s">
        <v>65</v>
      </c>
      <c r="C150" s="7" t="s">
        <v>195</v>
      </c>
      <c r="D150" s="6"/>
      <c r="E150" s="6">
        <v>784</v>
      </c>
      <c r="F150" s="19">
        <v>69.587999999999994</v>
      </c>
      <c r="G150" s="19">
        <v>67.319999999999993</v>
      </c>
      <c r="H150" s="19">
        <v>69.063000000000002</v>
      </c>
      <c r="I150" s="19">
        <v>72.63</v>
      </c>
      <c r="J150" s="19">
        <v>76.459999999999994</v>
      </c>
      <c r="K150" s="19">
        <v>79.578000000000003</v>
      </c>
      <c r="L150" s="19">
        <v>81.682000000000002</v>
      </c>
      <c r="M150" s="19">
        <v>83.067999999999998</v>
      </c>
      <c r="N150" s="19">
        <v>84.558999999999997</v>
      </c>
      <c r="O150" s="19">
        <v>87.361999999999995</v>
      </c>
      <c r="P150" s="19">
        <v>92.634</v>
      </c>
      <c r="Q150" s="19">
        <v>101.078</v>
      </c>
      <c r="R150" s="19">
        <v>112.47199999999999</v>
      </c>
      <c r="S150" s="19">
        <v>125.566</v>
      </c>
      <c r="T150" s="19">
        <v>138.529</v>
      </c>
      <c r="U150" s="19">
        <v>150.36199999999999</v>
      </c>
      <c r="V150" s="19">
        <v>160.48099999999999</v>
      </c>
      <c r="W150" s="19">
        <v>170.28299999999999</v>
      </c>
      <c r="X150" s="19">
        <v>183.19399999999999</v>
      </c>
      <c r="Y150" s="19">
        <v>203.82</v>
      </c>
      <c r="Z150" s="19">
        <v>235.499</v>
      </c>
      <c r="AA150" s="19">
        <v>278.80799999999999</v>
      </c>
      <c r="AB150" s="19">
        <v>332.76</v>
      </c>
      <c r="AC150" s="19">
        <v>397.17399999999998</v>
      </c>
      <c r="AD150" s="19">
        <v>471.36399999999998</v>
      </c>
      <c r="AE150" s="19">
        <v>554.32399999999996</v>
      </c>
      <c r="AF150" s="19">
        <v>646.94299999999998</v>
      </c>
      <c r="AG150" s="19">
        <v>748.11699999999996</v>
      </c>
      <c r="AH150" s="19">
        <v>852.26199999999994</v>
      </c>
      <c r="AI150" s="19">
        <v>952.04</v>
      </c>
      <c r="AJ150" s="19">
        <v>1042.384</v>
      </c>
      <c r="AK150" s="19">
        <v>1120.9000000000001</v>
      </c>
      <c r="AL150" s="19">
        <v>1189.5450000000001</v>
      </c>
      <c r="AM150" s="19">
        <v>1253.06</v>
      </c>
      <c r="AN150" s="19">
        <v>1318.4780000000001</v>
      </c>
      <c r="AO150" s="19">
        <v>1391.0519999999999</v>
      </c>
      <c r="AP150" s="19">
        <v>1472.2180000000001</v>
      </c>
      <c r="AQ150" s="19">
        <v>1560.7180000000001</v>
      </c>
      <c r="AR150" s="19">
        <v>1655.8489999999999</v>
      </c>
      <c r="AS150" s="19">
        <v>1756.0429999999999</v>
      </c>
      <c r="AT150" s="19">
        <v>1860.174</v>
      </c>
      <c r="AU150" s="19">
        <v>1970.0260000000001</v>
      </c>
      <c r="AV150" s="19">
        <v>2086.6390000000001</v>
      </c>
      <c r="AW150" s="19">
        <v>2207.4050000000002</v>
      </c>
      <c r="AX150" s="19">
        <v>2328.6860000000001</v>
      </c>
      <c r="AY150" s="19">
        <v>2448.8200000000002</v>
      </c>
      <c r="AZ150" s="19">
        <v>2571.02</v>
      </c>
      <c r="BA150" s="19">
        <v>2700.01</v>
      </c>
      <c r="BB150" s="19">
        <v>2838.145</v>
      </c>
      <c r="BC150" s="19">
        <v>2988.1619999999998</v>
      </c>
      <c r="BD150" s="19">
        <v>3154.9250000000002</v>
      </c>
      <c r="BE150" s="19">
        <v>3326.0320000000002</v>
      </c>
      <c r="BF150" s="19">
        <v>3507.232</v>
      </c>
      <c r="BG150" s="19">
        <v>3741.9319999999998</v>
      </c>
      <c r="BH150" s="19">
        <v>4087.931</v>
      </c>
      <c r="BI150" s="19">
        <v>4579.5619999999999</v>
      </c>
      <c r="BJ150" s="19">
        <v>5242.0320000000002</v>
      </c>
      <c r="BK150" s="19">
        <v>6044.067</v>
      </c>
      <c r="BL150" s="19">
        <v>6894.2780000000002</v>
      </c>
      <c r="BM150" s="19">
        <v>7666.393</v>
      </c>
      <c r="BN150" s="19">
        <v>8270.6839999999993</v>
      </c>
      <c r="BO150" s="19">
        <v>8672.4750000000004</v>
      </c>
      <c r="BP150" s="19">
        <v>8900.4529999999995</v>
      </c>
      <c r="BQ150" s="19">
        <v>9006.2630000000008</v>
      </c>
      <c r="BR150" s="19">
        <v>9070.8670000000002</v>
      </c>
      <c r="BS150" s="19">
        <v>9154.3019999999997</v>
      </c>
    </row>
    <row r="151" spans="1:71" ht="11.4" x14ac:dyDescent="0.2">
      <c r="A151" s="16">
        <v>134</v>
      </c>
      <c r="B151" s="17" t="s">
        <v>65</v>
      </c>
      <c r="C151" s="7" t="s">
        <v>196</v>
      </c>
      <c r="D151" s="6"/>
      <c r="E151" s="6">
        <v>887</v>
      </c>
      <c r="F151" s="19">
        <v>4402.32</v>
      </c>
      <c r="G151" s="19">
        <v>4473.7489999999998</v>
      </c>
      <c r="H151" s="19">
        <v>4545.741</v>
      </c>
      <c r="I151" s="19">
        <v>4618.5510000000004</v>
      </c>
      <c r="J151" s="19">
        <v>4692.4179999999997</v>
      </c>
      <c r="K151" s="19">
        <v>4767.5870000000004</v>
      </c>
      <c r="L151" s="19">
        <v>4844.3249999999998</v>
      </c>
      <c r="M151" s="19">
        <v>4922.8860000000004</v>
      </c>
      <c r="N151" s="19">
        <v>5003.5330000000004</v>
      </c>
      <c r="O151" s="19">
        <v>5086.5410000000002</v>
      </c>
      <c r="P151" s="19">
        <v>5172.1350000000002</v>
      </c>
      <c r="Q151" s="19">
        <v>5260.5010000000002</v>
      </c>
      <c r="R151" s="19">
        <v>5351.799</v>
      </c>
      <c r="S151" s="19">
        <v>5446.0630000000001</v>
      </c>
      <c r="T151" s="19">
        <v>5543.3389999999999</v>
      </c>
      <c r="U151" s="19">
        <v>5643.643</v>
      </c>
      <c r="V151" s="19">
        <v>5748.5879999999997</v>
      </c>
      <c r="W151" s="19">
        <v>5858.6379999999999</v>
      </c>
      <c r="X151" s="19">
        <v>5971.4070000000002</v>
      </c>
      <c r="Y151" s="19">
        <v>6083.6189999999997</v>
      </c>
      <c r="Z151" s="19">
        <v>6193.81</v>
      </c>
      <c r="AA151" s="19">
        <v>6300.5540000000001</v>
      </c>
      <c r="AB151" s="19">
        <v>6407.2950000000001</v>
      </c>
      <c r="AC151" s="19">
        <v>6523.4520000000002</v>
      </c>
      <c r="AD151" s="19">
        <v>6661.5659999999998</v>
      </c>
      <c r="AE151" s="19">
        <v>6830.692</v>
      </c>
      <c r="AF151" s="19">
        <v>7034.8680000000004</v>
      </c>
      <c r="AG151" s="19">
        <v>7271.8720000000003</v>
      </c>
      <c r="AH151" s="19">
        <v>7536.7640000000001</v>
      </c>
      <c r="AI151" s="19">
        <v>7821.5519999999997</v>
      </c>
      <c r="AJ151" s="19">
        <v>8120.4970000000003</v>
      </c>
      <c r="AK151" s="19">
        <v>8434.0169999999998</v>
      </c>
      <c r="AL151" s="19">
        <v>8764.6209999999992</v>
      </c>
      <c r="AM151" s="19">
        <v>9111.0969999999998</v>
      </c>
      <c r="AN151" s="19">
        <v>9472.17</v>
      </c>
      <c r="AO151" s="19">
        <v>9847.8989999999994</v>
      </c>
      <c r="AP151" s="19">
        <v>10232.733</v>
      </c>
      <c r="AQ151" s="19">
        <v>10628.584999999999</v>
      </c>
      <c r="AR151" s="19">
        <v>11051.504000000001</v>
      </c>
      <c r="AS151" s="19">
        <v>11523.267</v>
      </c>
      <c r="AT151" s="19">
        <v>12057.039000000001</v>
      </c>
      <c r="AU151" s="19">
        <v>12661.614</v>
      </c>
      <c r="AV151" s="19">
        <v>13325.583000000001</v>
      </c>
      <c r="AW151" s="19">
        <v>14017.239</v>
      </c>
      <c r="AX151" s="19">
        <v>14692.686</v>
      </c>
      <c r="AY151" s="19">
        <v>15320.653</v>
      </c>
      <c r="AZ151" s="19">
        <v>15889.449000000001</v>
      </c>
      <c r="BA151" s="19">
        <v>16408.954000000002</v>
      </c>
      <c r="BB151" s="19">
        <v>16896.21</v>
      </c>
      <c r="BC151" s="19">
        <v>17378.098000000002</v>
      </c>
      <c r="BD151" s="19">
        <v>17874.724999999999</v>
      </c>
      <c r="BE151" s="19">
        <v>18390.134999999998</v>
      </c>
      <c r="BF151" s="19">
        <v>18919.179</v>
      </c>
      <c r="BG151" s="19">
        <v>19462.085999999999</v>
      </c>
      <c r="BH151" s="19">
        <v>20017.067999999999</v>
      </c>
      <c r="BI151" s="19">
        <v>20582.927</v>
      </c>
      <c r="BJ151" s="19">
        <v>21160.534</v>
      </c>
      <c r="BK151" s="19">
        <v>21751.605</v>
      </c>
      <c r="BL151" s="19">
        <v>22356.391</v>
      </c>
      <c r="BM151" s="19">
        <v>22974.929</v>
      </c>
      <c r="BN151" s="19">
        <v>23606.778999999999</v>
      </c>
      <c r="BO151" s="19">
        <v>24252.205999999998</v>
      </c>
      <c r="BP151" s="19">
        <v>24909.969000000001</v>
      </c>
      <c r="BQ151" s="19">
        <v>25576.322</v>
      </c>
      <c r="BR151" s="19">
        <v>26246.327000000001</v>
      </c>
      <c r="BS151" s="19">
        <v>26916.206999999999</v>
      </c>
    </row>
    <row r="152" spans="1:71" ht="12" x14ac:dyDescent="0.25">
      <c r="A152" s="16">
        <v>135</v>
      </c>
      <c r="B152" s="17" t="s">
        <v>65</v>
      </c>
      <c r="C152" s="18" t="s">
        <v>335</v>
      </c>
      <c r="D152" s="6"/>
      <c r="E152" s="6">
        <v>908</v>
      </c>
      <c r="F152" s="19">
        <v>549375.01899999997</v>
      </c>
      <c r="G152" s="19">
        <v>554466.929</v>
      </c>
      <c r="H152" s="19">
        <v>559927.98100000003</v>
      </c>
      <c r="I152" s="19">
        <v>565596.26699999999</v>
      </c>
      <c r="J152" s="19">
        <v>571350.53399999999</v>
      </c>
      <c r="K152" s="19">
        <v>577110.36</v>
      </c>
      <c r="L152" s="19">
        <v>582838.18400000001</v>
      </c>
      <c r="M152" s="19">
        <v>588537.23300000001</v>
      </c>
      <c r="N152" s="19">
        <v>594245.07799999998</v>
      </c>
      <c r="O152" s="19">
        <v>600023.21799999999</v>
      </c>
      <c r="P152" s="19">
        <v>605925.43700000003</v>
      </c>
      <c r="Q152" s="19">
        <v>611963.91</v>
      </c>
      <c r="R152" s="19">
        <v>618079.777</v>
      </c>
      <c r="S152" s="19">
        <v>624130.49699999997</v>
      </c>
      <c r="T152" s="19">
        <v>629925.54700000002</v>
      </c>
      <c r="U152" s="19">
        <v>635332.23400000005</v>
      </c>
      <c r="V152" s="19">
        <v>640285.79799999995</v>
      </c>
      <c r="W152" s="19">
        <v>644832.05200000003</v>
      </c>
      <c r="X152" s="19">
        <v>649085.05099999998</v>
      </c>
      <c r="Y152" s="19">
        <v>653216.51</v>
      </c>
      <c r="Z152" s="19">
        <v>657350.13399999996</v>
      </c>
      <c r="AA152" s="19">
        <v>661522.652</v>
      </c>
      <c r="AB152" s="19">
        <v>665692.14500000002</v>
      </c>
      <c r="AC152" s="19">
        <v>669810.6</v>
      </c>
      <c r="AD152" s="19">
        <v>673799.96900000004</v>
      </c>
      <c r="AE152" s="19">
        <v>677604.81599999999</v>
      </c>
      <c r="AF152" s="19">
        <v>681220.53099999996</v>
      </c>
      <c r="AG152" s="19">
        <v>684673.15700000001</v>
      </c>
      <c r="AH152" s="19">
        <v>687975.13800000004</v>
      </c>
      <c r="AI152" s="19">
        <v>691147.01199999999</v>
      </c>
      <c r="AJ152" s="19">
        <v>694207.33700000006</v>
      </c>
      <c r="AK152" s="19">
        <v>697140.91099999996</v>
      </c>
      <c r="AL152" s="19">
        <v>699949.75399999996</v>
      </c>
      <c r="AM152" s="19">
        <v>702689.65599999996</v>
      </c>
      <c r="AN152" s="19">
        <v>705434.11300000001</v>
      </c>
      <c r="AO152" s="19">
        <v>708226.81799999997</v>
      </c>
      <c r="AP152" s="19">
        <v>711091.02800000005</v>
      </c>
      <c r="AQ152" s="19">
        <v>713985.201</v>
      </c>
      <c r="AR152" s="19">
        <v>716806.50899999996</v>
      </c>
      <c r="AS152" s="19">
        <v>719413.06599999999</v>
      </c>
      <c r="AT152" s="19">
        <v>721698.58700000006</v>
      </c>
      <c r="AU152" s="19">
        <v>723653.72499999998</v>
      </c>
      <c r="AV152" s="19">
        <v>725300.09100000001</v>
      </c>
      <c r="AW152" s="19">
        <v>726604.11800000002</v>
      </c>
      <c r="AX152" s="19">
        <v>727533.92299999995</v>
      </c>
      <c r="AY152" s="19">
        <v>728084.59299999999</v>
      </c>
      <c r="AZ152" s="19">
        <v>728232.51</v>
      </c>
      <c r="BA152" s="19">
        <v>728031.01599999995</v>
      </c>
      <c r="BB152" s="19">
        <v>727650.06</v>
      </c>
      <c r="BC152" s="19">
        <v>727316.73300000001</v>
      </c>
      <c r="BD152" s="19">
        <v>727200.93900000001</v>
      </c>
      <c r="BE152" s="19">
        <v>727354.723</v>
      </c>
      <c r="BF152" s="19">
        <v>727754.272</v>
      </c>
      <c r="BG152" s="19">
        <v>728396.63300000003</v>
      </c>
      <c r="BH152" s="19">
        <v>729252.505</v>
      </c>
      <c r="BI152" s="19">
        <v>730289.68200000003</v>
      </c>
      <c r="BJ152" s="19">
        <v>731530.90899999999</v>
      </c>
      <c r="BK152" s="19">
        <v>732963.75600000005</v>
      </c>
      <c r="BL152" s="19">
        <v>734474.49</v>
      </c>
      <c r="BM152" s="19">
        <v>735911.17500000005</v>
      </c>
      <c r="BN152" s="19">
        <v>737163.58</v>
      </c>
      <c r="BO152" s="19">
        <v>738177.804</v>
      </c>
      <c r="BP152" s="19">
        <v>738976.54200000002</v>
      </c>
      <c r="BQ152" s="19">
        <v>739621.18200000003</v>
      </c>
      <c r="BR152" s="19">
        <v>740210.73</v>
      </c>
      <c r="BS152" s="19">
        <v>740813.95900000003</v>
      </c>
    </row>
    <row r="153" spans="1:71" ht="12" x14ac:dyDescent="0.25">
      <c r="A153" s="16">
        <v>136</v>
      </c>
      <c r="B153" s="17" t="s">
        <v>65</v>
      </c>
      <c r="C153" s="21" t="s">
        <v>197</v>
      </c>
      <c r="D153" s="6"/>
      <c r="E153" s="6">
        <v>923</v>
      </c>
      <c r="F153" s="19">
        <v>220170.53200000001</v>
      </c>
      <c r="G153" s="19">
        <v>223325.58600000001</v>
      </c>
      <c r="H153" s="19">
        <v>226669.38500000001</v>
      </c>
      <c r="I153" s="19">
        <v>230125.05799999999</v>
      </c>
      <c r="J153" s="19">
        <v>233627.99</v>
      </c>
      <c r="K153" s="19">
        <v>237125.91</v>
      </c>
      <c r="L153" s="19">
        <v>240579.27799999999</v>
      </c>
      <c r="M153" s="19">
        <v>243960.90100000001</v>
      </c>
      <c r="N153" s="19">
        <v>247254.62700000001</v>
      </c>
      <c r="O153" s="19">
        <v>250453.38500000001</v>
      </c>
      <c r="P153" s="19">
        <v>253552.98</v>
      </c>
      <c r="Q153" s="19">
        <v>256545.465</v>
      </c>
      <c r="R153" s="19">
        <v>259413.557</v>
      </c>
      <c r="S153" s="19">
        <v>262127.91899999999</v>
      </c>
      <c r="T153" s="19">
        <v>264654.402</v>
      </c>
      <c r="U153" s="19">
        <v>266974.44900000002</v>
      </c>
      <c r="V153" s="19">
        <v>269072.71799999999</v>
      </c>
      <c r="W153" s="19">
        <v>270971</v>
      </c>
      <c r="X153" s="19">
        <v>272734.80300000001</v>
      </c>
      <c r="Y153" s="19">
        <v>274454.36</v>
      </c>
      <c r="Z153" s="19">
        <v>276197.29100000003</v>
      </c>
      <c r="AA153" s="19">
        <v>277986.44500000001</v>
      </c>
      <c r="AB153" s="19">
        <v>279812.26799999998</v>
      </c>
      <c r="AC153" s="19">
        <v>281670.02899999998</v>
      </c>
      <c r="AD153" s="19">
        <v>283543.55499999999</v>
      </c>
      <c r="AE153" s="19">
        <v>285419.766</v>
      </c>
      <c r="AF153" s="19">
        <v>287300.66399999999</v>
      </c>
      <c r="AG153" s="19">
        <v>289190.39600000001</v>
      </c>
      <c r="AH153" s="19">
        <v>291078.71000000002</v>
      </c>
      <c r="AI153" s="19">
        <v>292952.00099999999</v>
      </c>
      <c r="AJ153" s="19">
        <v>294797.87</v>
      </c>
      <c r="AK153" s="19">
        <v>296598.84499999997</v>
      </c>
      <c r="AL153" s="19">
        <v>298346.61200000002</v>
      </c>
      <c r="AM153" s="19">
        <v>300047.59700000001</v>
      </c>
      <c r="AN153" s="19">
        <v>301713.90000000002</v>
      </c>
      <c r="AO153" s="19">
        <v>303345.65500000003</v>
      </c>
      <c r="AP153" s="19">
        <v>304947.17599999998</v>
      </c>
      <c r="AQ153" s="19">
        <v>306487.79200000002</v>
      </c>
      <c r="AR153" s="19">
        <v>307889.88799999998</v>
      </c>
      <c r="AS153" s="19">
        <v>309052.28899999999</v>
      </c>
      <c r="AT153" s="19">
        <v>309901.94699999999</v>
      </c>
      <c r="AU153" s="19">
        <v>310416.44400000002</v>
      </c>
      <c r="AV153" s="19">
        <v>310613.56</v>
      </c>
      <c r="AW153" s="19">
        <v>310512.30099999998</v>
      </c>
      <c r="AX153" s="19">
        <v>310148.65000000002</v>
      </c>
      <c r="AY153" s="19">
        <v>309556.59299999999</v>
      </c>
      <c r="AZ153" s="19">
        <v>308748.14299999998</v>
      </c>
      <c r="BA153" s="19">
        <v>307737.75699999998</v>
      </c>
      <c r="BB153" s="19">
        <v>306568.50900000002</v>
      </c>
      <c r="BC153" s="19">
        <v>305292.68099999998</v>
      </c>
      <c r="BD153" s="19">
        <v>303957.55200000003</v>
      </c>
      <c r="BE153" s="19">
        <v>302580.11599999998</v>
      </c>
      <c r="BF153" s="19">
        <v>301183.92099999997</v>
      </c>
      <c r="BG153" s="19">
        <v>299829.69900000002</v>
      </c>
      <c r="BH153" s="19">
        <v>298588.342</v>
      </c>
      <c r="BI153" s="19">
        <v>297510.641</v>
      </c>
      <c r="BJ153" s="19">
        <v>296621.73800000001</v>
      </c>
      <c r="BK153" s="19">
        <v>295913.45400000003</v>
      </c>
      <c r="BL153" s="19">
        <v>295359.34299999999</v>
      </c>
      <c r="BM153" s="19">
        <v>294914.429</v>
      </c>
      <c r="BN153" s="19">
        <v>294540.68099999998</v>
      </c>
      <c r="BO153" s="19">
        <v>294233.05599999998</v>
      </c>
      <c r="BP153" s="19">
        <v>293987.91399999999</v>
      </c>
      <c r="BQ153" s="19">
        <v>293768.98200000002</v>
      </c>
      <c r="BR153" s="19">
        <v>293532.23700000002</v>
      </c>
      <c r="BS153" s="19">
        <v>293243.70799999998</v>
      </c>
    </row>
    <row r="154" spans="1:71" ht="11.4" x14ac:dyDescent="0.2">
      <c r="A154" s="16">
        <v>137</v>
      </c>
      <c r="B154" s="17" t="s">
        <v>65</v>
      </c>
      <c r="C154" s="7" t="s">
        <v>198</v>
      </c>
      <c r="D154" s="6"/>
      <c r="E154" s="6">
        <v>112</v>
      </c>
      <c r="F154" s="19">
        <v>7745.0020000000004</v>
      </c>
      <c r="G154" s="19">
        <v>7717.0720000000001</v>
      </c>
      <c r="H154" s="19">
        <v>7710.0870000000004</v>
      </c>
      <c r="I154" s="19">
        <v>7723.232</v>
      </c>
      <c r="J154" s="19">
        <v>7755.0609999999997</v>
      </c>
      <c r="K154" s="19">
        <v>7803.5370000000003</v>
      </c>
      <c r="L154" s="19">
        <v>7865.9840000000004</v>
      </c>
      <c r="M154" s="19">
        <v>7939.1220000000003</v>
      </c>
      <c r="N154" s="19">
        <v>8019.1840000000002</v>
      </c>
      <c r="O154" s="19">
        <v>8102.1980000000003</v>
      </c>
      <c r="P154" s="19">
        <v>8184.6310000000003</v>
      </c>
      <c r="Q154" s="19">
        <v>8264.1419999999998</v>
      </c>
      <c r="R154" s="19">
        <v>8340.2360000000008</v>
      </c>
      <c r="S154" s="19">
        <v>8414.5149999999994</v>
      </c>
      <c r="T154" s="19">
        <v>8489.93</v>
      </c>
      <c r="U154" s="19">
        <v>8568.4539999999997</v>
      </c>
      <c r="V154" s="19">
        <v>8650.3179999999993</v>
      </c>
      <c r="W154" s="19">
        <v>8734.0419999999995</v>
      </c>
      <c r="X154" s="19">
        <v>8817.9419999999991</v>
      </c>
      <c r="Y154" s="19">
        <v>8899.6910000000007</v>
      </c>
      <c r="Z154" s="19">
        <v>8977.6389999999992</v>
      </c>
      <c r="AA154" s="19">
        <v>9051.2180000000008</v>
      </c>
      <c r="AB154" s="19">
        <v>9120.9639999999999</v>
      </c>
      <c r="AC154" s="19">
        <v>9187.6749999999993</v>
      </c>
      <c r="AD154" s="19">
        <v>9252.6779999999999</v>
      </c>
      <c r="AE154" s="19">
        <v>9316.9549999999999</v>
      </c>
      <c r="AF154" s="19">
        <v>9380.4519999999993</v>
      </c>
      <c r="AG154" s="19">
        <v>9443.0010000000002</v>
      </c>
      <c r="AH154" s="19">
        <v>9505.4519999999993</v>
      </c>
      <c r="AI154" s="19">
        <v>9568.8829999999998</v>
      </c>
      <c r="AJ154" s="19">
        <v>9633.8880000000008</v>
      </c>
      <c r="AK154" s="19">
        <v>9700.2450000000008</v>
      </c>
      <c r="AL154" s="19">
        <v>9767.26</v>
      </c>
      <c r="AM154" s="19">
        <v>9834.4240000000009</v>
      </c>
      <c r="AN154" s="19">
        <v>9901.0450000000001</v>
      </c>
      <c r="AO154" s="19">
        <v>9966.1540000000005</v>
      </c>
      <c r="AP154" s="19">
        <v>10030.067999999999</v>
      </c>
      <c r="AQ154" s="19">
        <v>10091.633</v>
      </c>
      <c r="AR154" s="19">
        <v>10146.632</v>
      </c>
      <c r="AS154" s="19">
        <v>10189.615</v>
      </c>
      <c r="AT154" s="19">
        <v>10216.846</v>
      </c>
      <c r="AU154" s="19">
        <v>10226.493</v>
      </c>
      <c r="AV154" s="19">
        <v>10219.918</v>
      </c>
      <c r="AW154" s="19">
        <v>10200.51</v>
      </c>
      <c r="AX154" s="19">
        <v>10173.355</v>
      </c>
      <c r="AY154" s="19">
        <v>10142.308000000001</v>
      </c>
      <c r="AZ154" s="19">
        <v>10109.072</v>
      </c>
      <c r="BA154" s="19">
        <v>10073.061</v>
      </c>
      <c r="BB154" s="19">
        <v>10033.061</v>
      </c>
      <c r="BC154" s="19">
        <v>9986.9330000000009</v>
      </c>
      <c r="BD154" s="19">
        <v>9933.6090000000004</v>
      </c>
      <c r="BE154" s="19">
        <v>9872.9609999999993</v>
      </c>
      <c r="BF154" s="19">
        <v>9807.1319999999996</v>
      </c>
      <c r="BG154" s="19">
        <v>9740.0540000000001</v>
      </c>
      <c r="BH154" s="19">
        <v>9676.902</v>
      </c>
      <c r="BI154" s="19">
        <v>9621.5429999999997</v>
      </c>
      <c r="BJ154" s="19">
        <v>9575.0429999999997</v>
      </c>
      <c r="BK154" s="19">
        <v>9536.8639999999996</v>
      </c>
      <c r="BL154" s="19">
        <v>9507.3310000000001</v>
      </c>
      <c r="BM154" s="19">
        <v>9486.2389999999996</v>
      </c>
      <c r="BN154" s="19">
        <v>9473.0709999999999</v>
      </c>
      <c r="BO154" s="19">
        <v>9468.5</v>
      </c>
      <c r="BP154" s="19">
        <v>9471.73</v>
      </c>
      <c r="BQ154" s="19">
        <v>9478.902</v>
      </c>
      <c r="BR154" s="19">
        <v>9484.8510000000006</v>
      </c>
      <c r="BS154" s="19">
        <v>9485.7720000000008</v>
      </c>
    </row>
    <row r="155" spans="1:71" ht="11.4" x14ac:dyDescent="0.2">
      <c r="A155" s="16">
        <v>138</v>
      </c>
      <c r="B155" s="17" t="s">
        <v>65</v>
      </c>
      <c r="C155" s="7" t="s">
        <v>199</v>
      </c>
      <c r="D155" s="6"/>
      <c r="E155" s="6">
        <v>100</v>
      </c>
      <c r="F155" s="19">
        <v>7250.9989999999998</v>
      </c>
      <c r="G155" s="19">
        <v>7310.51</v>
      </c>
      <c r="H155" s="19">
        <v>7371.97</v>
      </c>
      <c r="I155" s="19">
        <v>7434.6109999999999</v>
      </c>
      <c r="J155" s="19">
        <v>7497.8729999999996</v>
      </c>
      <c r="K155" s="19">
        <v>7561.4049999999997</v>
      </c>
      <c r="L155" s="19">
        <v>7625.1049999999996</v>
      </c>
      <c r="M155" s="19">
        <v>7689.0469999999996</v>
      </c>
      <c r="N155" s="19">
        <v>7753.5280000000002</v>
      </c>
      <c r="O155" s="19">
        <v>7818.9120000000003</v>
      </c>
      <c r="P155" s="19">
        <v>7885.5249999999996</v>
      </c>
      <c r="Q155" s="19">
        <v>7953.3779999999997</v>
      </c>
      <c r="R155" s="19">
        <v>8022.06</v>
      </c>
      <c r="S155" s="19">
        <v>8090.6</v>
      </c>
      <c r="T155" s="19">
        <v>8157.7219999999998</v>
      </c>
      <c r="U155" s="19">
        <v>8222.4699999999993</v>
      </c>
      <c r="V155" s="19">
        <v>8284.3349999999991</v>
      </c>
      <c r="W155" s="19">
        <v>8343.3870000000006</v>
      </c>
      <c r="X155" s="19">
        <v>8399.9189999999999</v>
      </c>
      <c r="Y155" s="19">
        <v>8454.5010000000002</v>
      </c>
      <c r="Z155" s="19">
        <v>8507.4760000000006</v>
      </c>
      <c r="AA155" s="19">
        <v>8558.9680000000008</v>
      </c>
      <c r="AB155" s="19">
        <v>8608.6110000000008</v>
      </c>
      <c r="AC155" s="19">
        <v>8655.6740000000009</v>
      </c>
      <c r="AD155" s="19">
        <v>8699.1389999999992</v>
      </c>
      <c r="AE155" s="19">
        <v>8738.3610000000008</v>
      </c>
      <c r="AF155" s="19">
        <v>8772.5349999999999</v>
      </c>
      <c r="AG155" s="19">
        <v>8801.8850000000002</v>
      </c>
      <c r="AH155" s="19">
        <v>8828.0139999999992</v>
      </c>
      <c r="AI155" s="19">
        <v>8853.1869999999999</v>
      </c>
      <c r="AJ155" s="19">
        <v>8878.7749999999996</v>
      </c>
      <c r="AK155" s="19">
        <v>8905.0689999999995</v>
      </c>
      <c r="AL155" s="19">
        <v>8930.6710000000003</v>
      </c>
      <c r="AM155" s="19">
        <v>8953.0740000000005</v>
      </c>
      <c r="AN155" s="19">
        <v>8968.8559999999998</v>
      </c>
      <c r="AO155" s="19">
        <v>8975.2909999999993</v>
      </c>
      <c r="AP155" s="19">
        <v>8972.4689999999991</v>
      </c>
      <c r="AQ155" s="19">
        <v>8960.4719999999998</v>
      </c>
      <c r="AR155" s="19">
        <v>8936.5570000000007</v>
      </c>
      <c r="AS155" s="19">
        <v>8897.4459999999999</v>
      </c>
      <c r="AT155" s="19">
        <v>8841.3709999999992</v>
      </c>
      <c r="AU155" s="19">
        <v>8766.89</v>
      </c>
      <c r="AV155" s="19">
        <v>8676.2430000000004</v>
      </c>
      <c r="AW155" s="19">
        <v>8575.8889999999992</v>
      </c>
      <c r="AX155" s="19">
        <v>8474.6689999999999</v>
      </c>
      <c r="AY155" s="19">
        <v>8379.18</v>
      </c>
      <c r="AZ155" s="19">
        <v>8291.8719999999994</v>
      </c>
      <c r="BA155" s="19">
        <v>8211.7260000000006</v>
      </c>
      <c r="BB155" s="19">
        <v>8137.5640000000003</v>
      </c>
      <c r="BC155" s="19">
        <v>8066.8829999999998</v>
      </c>
      <c r="BD155" s="19">
        <v>7997.7870000000003</v>
      </c>
      <c r="BE155" s="19">
        <v>7930.5460000000003</v>
      </c>
      <c r="BF155" s="19">
        <v>7866.0860000000002</v>
      </c>
      <c r="BG155" s="19">
        <v>7803.8810000000003</v>
      </c>
      <c r="BH155" s="19">
        <v>7743.2640000000001</v>
      </c>
      <c r="BI155" s="19">
        <v>7683.7629999999999</v>
      </c>
      <c r="BJ155" s="19">
        <v>7624.9589999999998</v>
      </c>
      <c r="BK155" s="19">
        <v>7566.9489999999996</v>
      </c>
      <c r="BL155" s="19">
        <v>7510.3310000000001</v>
      </c>
      <c r="BM155" s="19">
        <v>7456.03</v>
      </c>
      <c r="BN155" s="19">
        <v>7404.59</v>
      </c>
      <c r="BO155" s="19">
        <v>7356.2129999999997</v>
      </c>
      <c r="BP155" s="19">
        <v>7310.3829999999998</v>
      </c>
      <c r="BQ155" s="19">
        <v>7266.1409999999996</v>
      </c>
      <c r="BR155" s="19">
        <v>7222.1450000000004</v>
      </c>
      <c r="BS155" s="19">
        <v>7177.3959999999997</v>
      </c>
    </row>
    <row r="156" spans="1:71" ht="11.4" x14ac:dyDescent="0.2">
      <c r="A156" s="16">
        <v>139</v>
      </c>
      <c r="B156" s="17" t="s">
        <v>65</v>
      </c>
      <c r="C156" s="23" t="s">
        <v>200</v>
      </c>
      <c r="D156" s="6"/>
      <c r="E156" s="6">
        <v>203</v>
      </c>
      <c r="F156" s="19">
        <v>8902.6190000000006</v>
      </c>
      <c r="G156" s="19">
        <v>9007.0059999999994</v>
      </c>
      <c r="H156" s="19">
        <v>9110.14</v>
      </c>
      <c r="I156" s="19">
        <v>9205.9629999999997</v>
      </c>
      <c r="J156" s="19">
        <v>9290.4879999999994</v>
      </c>
      <c r="K156" s="19">
        <v>9361.7620000000006</v>
      </c>
      <c r="L156" s="19">
        <v>9420.0239999999994</v>
      </c>
      <c r="M156" s="19">
        <v>9467.5470000000005</v>
      </c>
      <c r="N156" s="19">
        <v>9508.3680000000004</v>
      </c>
      <c r="O156" s="19">
        <v>9547.6669999999995</v>
      </c>
      <c r="P156" s="19">
        <v>9590.1869999999999</v>
      </c>
      <c r="Q156" s="19">
        <v>9638.4110000000001</v>
      </c>
      <c r="R156" s="19">
        <v>9691.0769999999993</v>
      </c>
      <c r="S156" s="19">
        <v>9742.4660000000003</v>
      </c>
      <c r="T156" s="19">
        <v>9784.3559999999998</v>
      </c>
      <c r="U156" s="19">
        <v>9811.4069999999992</v>
      </c>
      <c r="V156" s="19">
        <v>9821.1149999999998</v>
      </c>
      <c r="W156" s="19">
        <v>9817.1919999999991</v>
      </c>
      <c r="X156" s="19">
        <v>9808.0400000000009</v>
      </c>
      <c r="Y156" s="19">
        <v>9805.4580000000005</v>
      </c>
      <c r="Z156" s="19">
        <v>9817.8169999999991</v>
      </c>
      <c r="AA156" s="19">
        <v>9847.3860000000004</v>
      </c>
      <c r="AB156" s="19">
        <v>9891.2829999999994</v>
      </c>
      <c r="AC156" s="19">
        <v>9946.3760000000002</v>
      </c>
      <c r="AD156" s="19">
        <v>10007.468999999999</v>
      </c>
      <c r="AE156" s="19">
        <v>10070.144</v>
      </c>
      <c r="AF156" s="19">
        <v>10134.717000000001</v>
      </c>
      <c r="AG156" s="19">
        <v>10200.921</v>
      </c>
      <c r="AH156" s="19">
        <v>10263.109</v>
      </c>
      <c r="AI156" s="19">
        <v>10314.154</v>
      </c>
      <c r="AJ156" s="19">
        <v>10349.271000000001</v>
      </c>
      <c r="AK156" s="19">
        <v>10365.718000000001</v>
      </c>
      <c r="AL156" s="19">
        <v>10365.453</v>
      </c>
      <c r="AM156" s="19">
        <v>10354.307000000001</v>
      </c>
      <c r="AN156" s="19">
        <v>10340.848</v>
      </c>
      <c r="AO156" s="19">
        <v>10331.370000000001</v>
      </c>
      <c r="AP156" s="19">
        <v>10327.528</v>
      </c>
      <c r="AQ156" s="19">
        <v>10327.732</v>
      </c>
      <c r="AR156" s="19">
        <v>10331.215</v>
      </c>
      <c r="AS156" s="19">
        <v>10336.17</v>
      </c>
      <c r="AT156" s="19">
        <v>10341.169</v>
      </c>
      <c r="AU156" s="19">
        <v>10346.75</v>
      </c>
      <c r="AV156" s="19">
        <v>10353.317999999999</v>
      </c>
      <c r="AW156" s="19">
        <v>10358.972</v>
      </c>
      <c r="AX156" s="19">
        <v>10361.242</v>
      </c>
      <c r="AY156" s="19">
        <v>10358.456</v>
      </c>
      <c r="AZ156" s="19">
        <v>10350.57</v>
      </c>
      <c r="BA156" s="19">
        <v>10338.593000000001</v>
      </c>
      <c r="BB156" s="19">
        <v>10323.487999999999</v>
      </c>
      <c r="BC156" s="19">
        <v>10306.645</v>
      </c>
      <c r="BD156" s="19">
        <v>10289.593999999999</v>
      </c>
      <c r="BE156" s="19">
        <v>10271.204</v>
      </c>
      <c r="BF156" s="19">
        <v>10252.439</v>
      </c>
      <c r="BG156" s="19">
        <v>10239.277</v>
      </c>
      <c r="BH156" s="19">
        <v>10239.536</v>
      </c>
      <c r="BI156" s="19">
        <v>10258.175999999999</v>
      </c>
      <c r="BJ156" s="19">
        <v>10298.288</v>
      </c>
      <c r="BK156" s="19">
        <v>10356.585999999999</v>
      </c>
      <c r="BL156" s="19">
        <v>10423.794</v>
      </c>
      <c r="BM156" s="19">
        <v>10486.844999999999</v>
      </c>
      <c r="BN156" s="19">
        <v>10536.286</v>
      </c>
      <c r="BO156" s="19">
        <v>10568.715</v>
      </c>
      <c r="BP156" s="19">
        <v>10586.754999999999</v>
      </c>
      <c r="BQ156" s="19">
        <v>10594.481</v>
      </c>
      <c r="BR156" s="19">
        <v>10598.526</v>
      </c>
      <c r="BS156" s="19">
        <v>10603.762000000001</v>
      </c>
    </row>
    <row r="157" spans="1:71" ht="11.4" x14ac:dyDescent="0.2">
      <c r="A157" s="16">
        <v>140</v>
      </c>
      <c r="B157" s="17" t="s">
        <v>65</v>
      </c>
      <c r="C157" s="7" t="s">
        <v>201</v>
      </c>
      <c r="D157" s="6"/>
      <c r="E157" s="6">
        <v>348</v>
      </c>
      <c r="F157" s="19">
        <v>9337.723</v>
      </c>
      <c r="G157" s="19">
        <v>9480.5740000000005</v>
      </c>
      <c r="H157" s="19">
        <v>9597.8970000000008</v>
      </c>
      <c r="I157" s="19">
        <v>9692.8420000000006</v>
      </c>
      <c r="J157" s="19">
        <v>9768.6219999999994</v>
      </c>
      <c r="K157" s="19">
        <v>9828.4410000000007</v>
      </c>
      <c r="L157" s="19">
        <v>9875.5540000000001</v>
      </c>
      <c r="M157" s="19">
        <v>9913.2250000000004</v>
      </c>
      <c r="N157" s="19">
        <v>9944.6990000000005</v>
      </c>
      <c r="O157" s="19">
        <v>9973.0630000000001</v>
      </c>
      <c r="P157" s="19">
        <v>10001.017</v>
      </c>
      <c r="Q157" s="19">
        <v>10030.528</v>
      </c>
      <c r="R157" s="19">
        <v>10062.575999999999</v>
      </c>
      <c r="S157" s="19">
        <v>10097.058999999999</v>
      </c>
      <c r="T157" s="19">
        <v>10133.075999999999</v>
      </c>
      <c r="U157" s="19">
        <v>10169.931</v>
      </c>
      <c r="V157" s="19">
        <v>10208.376</v>
      </c>
      <c r="W157" s="19">
        <v>10248.86</v>
      </c>
      <c r="X157" s="19">
        <v>10289.942999999999</v>
      </c>
      <c r="Y157" s="19">
        <v>10329.555</v>
      </c>
      <c r="Z157" s="19">
        <v>10366.34</v>
      </c>
      <c r="AA157" s="19">
        <v>10398.441999999999</v>
      </c>
      <c r="AB157" s="19">
        <v>10426.425999999999</v>
      </c>
      <c r="AC157" s="19">
        <v>10454.06</v>
      </c>
      <c r="AD157" s="19">
        <v>10486.634</v>
      </c>
      <c r="AE157" s="19">
        <v>10527.27</v>
      </c>
      <c r="AF157" s="19">
        <v>10578.457</v>
      </c>
      <c r="AG157" s="19">
        <v>10637.073</v>
      </c>
      <c r="AH157" s="19">
        <v>10693.829</v>
      </c>
      <c r="AI157" s="19">
        <v>10735.989</v>
      </c>
      <c r="AJ157" s="19">
        <v>10754.766</v>
      </c>
      <c r="AK157" s="19">
        <v>10746.963</v>
      </c>
      <c r="AL157" s="19">
        <v>10716.324000000001</v>
      </c>
      <c r="AM157" s="19">
        <v>10669.692999999999</v>
      </c>
      <c r="AN157" s="19">
        <v>10617.232</v>
      </c>
      <c r="AO157" s="19">
        <v>10566.816999999999</v>
      </c>
      <c r="AP157" s="19">
        <v>10519.786</v>
      </c>
      <c r="AQ157" s="19">
        <v>10475.041999999999</v>
      </c>
      <c r="AR157" s="19">
        <v>10435.047</v>
      </c>
      <c r="AS157" s="19">
        <v>10402.126</v>
      </c>
      <c r="AT157" s="19">
        <v>10377.651</v>
      </c>
      <c r="AU157" s="19">
        <v>10363.564</v>
      </c>
      <c r="AV157" s="19">
        <v>10359.143</v>
      </c>
      <c r="AW157" s="19">
        <v>10359.589</v>
      </c>
      <c r="AX157" s="19">
        <v>10358.121999999999</v>
      </c>
      <c r="AY157" s="19">
        <v>10349.838</v>
      </c>
      <c r="AZ157" s="19">
        <v>10332.989</v>
      </c>
      <c r="BA157" s="19">
        <v>10309.022000000001</v>
      </c>
      <c r="BB157" s="19">
        <v>10280.145</v>
      </c>
      <c r="BC157" s="19">
        <v>10249.959000000001</v>
      </c>
      <c r="BD157" s="19">
        <v>10221.050999999999</v>
      </c>
      <c r="BE157" s="19">
        <v>10194.004999999999</v>
      </c>
      <c r="BF157" s="19">
        <v>10167.871999999999</v>
      </c>
      <c r="BG157" s="19">
        <v>10141.956</v>
      </c>
      <c r="BH157" s="19">
        <v>10115.081</v>
      </c>
      <c r="BI157" s="19">
        <v>10086.465</v>
      </c>
      <c r="BJ157" s="19">
        <v>10055.897000000001</v>
      </c>
      <c r="BK157" s="19">
        <v>10023.887000000001</v>
      </c>
      <c r="BL157" s="19">
        <v>9991.2009999999991</v>
      </c>
      <c r="BM157" s="19">
        <v>9958.9419999999991</v>
      </c>
      <c r="BN157" s="19">
        <v>9927.84</v>
      </c>
      <c r="BO157" s="19">
        <v>9898.2039999999997</v>
      </c>
      <c r="BP157" s="19">
        <v>9869.6839999999993</v>
      </c>
      <c r="BQ157" s="19">
        <v>9841.6970000000001</v>
      </c>
      <c r="BR157" s="19">
        <v>9813.3349999999991</v>
      </c>
      <c r="BS157" s="19">
        <v>9783.9249999999993</v>
      </c>
    </row>
    <row r="158" spans="1:71" ht="11.4" x14ac:dyDescent="0.2">
      <c r="A158" s="16">
        <v>141</v>
      </c>
      <c r="B158" s="17" t="s">
        <v>65</v>
      </c>
      <c r="C158" s="7" t="s">
        <v>202</v>
      </c>
      <c r="D158" s="6"/>
      <c r="E158" s="6">
        <v>616</v>
      </c>
      <c r="F158" s="19">
        <v>24824.018</v>
      </c>
      <c r="G158" s="19">
        <v>25283.439999999999</v>
      </c>
      <c r="H158" s="19">
        <v>25764.924999999999</v>
      </c>
      <c r="I158" s="19">
        <v>26261.073</v>
      </c>
      <c r="J158" s="19">
        <v>26764.864000000001</v>
      </c>
      <c r="K158" s="19">
        <v>27269.749</v>
      </c>
      <c r="L158" s="19">
        <v>27769.541000000001</v>
      </c>
      <c r="M158" s="19">
        <v>28258.523000000001</v>
      </c>
      <c r="N158" s="19">
        <v>28731.444</v>
      </c>
      <c r="O158" s="19">
        <v>29183.687999999998</v>
      </c>
      <c r="P158" s="19">
        <v>29611.556</v>
      </c>
      <c r="Q158" s="19">
        <v>30012.670999999998</v>
      </c>
      <c r="R158" s="19">
        <v>30386.276000000002</v>
      </c>
      <c r="S158" s="19">
        <v>30733.37</v>
      </c>
      <c r="T158" s="19">
        <v>31056.314999999999</v>
      </c>
      <c r="U158" s="19">
        <v>31357.725999999999</v>
      </c>
      <c r="V158" s="19">
        <v>31637.766</v>
      </c>
      <c r="W158" s="19">
        <v>31898.317999999999</v>
      </c>
      <c r="X158" s="19">
        <v>32146.054</v>
      </c>
      <c r="Y158" s="19">
        <v>32389.545999999998</v>
      </c>
      <c r="Z158" s="19">
        <v>32635.557000000001</v>
      </c>
      <c r="AA158" s="19">
        <v>32886.595999999998</v>
      </c>
      <c r="AB158" s="19">
        <v>33143.186999999998</v>
      </c>
      <c r="AC158" s="19">
        <v>33407.618999999999</v>
      </c>
      <c r="AD158" s="19">
        <v>33681.72</v>
      </c>
      <c r="AE158" s="19">
        <v>33966.572</v>
      </c>
      <c r="AF158" s="19">
        <v>34261.866000000002</v>
      </c>
      <c r="AG158" s="19">
        <v>34566.894</v>
      </c>
      <c r="AH158" s="19">
        <v>34881.379999999997</v>
      </c>
      <c r="AI158" s="19">
        <v>35204.730000000003</v>
      </c>
      <c r="AJ158" s="19">
        <v>35535.108</v>
      </c>
      <c r="AK158" s="19">
        <v>35873.731</v>
      </c>
      <c r="AL158" s="19">
        <v>36216.709000000003</v>
      </c>
      <c r="AM158" s="19">
        <v>36550.845999999998</v>
      </c>
      <c r="AN158" s="19">
        <v>36858.894999999997</v>
      </c>
      <c r="AO158" s="19">
        <v>37128.716999999997</v>
      </c>
      <c r="AP158" s="19">
        <v>37354.264999999999</v>
      </c>
      <c r="AQ158" s="19">
        <v>37538.974999999999</v>
      </c>
      <c r="AR158" s="19">
        <v>37691.896999999997</v>
      </c>
      <c r="AS158" s="19">
        <v>37827.017999999996</v>
      </c>
      <c r="AT158" s="19">
        <v>37954.553</v>
      </c>
      <c r="AU158" s="19">
        <v>38077.213000000003</v>
      </c>
      <c r="AV158" s="19">
        <v>38191.777000000002</v>
      </c>
      <c r="AW158" s="19">
        <v>38295.474000000002</v>
      </c>
      <c r="AX158" s="19">
        <v>38383.516000000003</v>
      </c>
      <c r="AY158" s="19">
        <v>38452.631999999998</v>
      </c>
      <c r="AZ158" s="19">
        <v>38503.607000000004</v>
      </c>
      <c r="BA158" s="19">
        <v>38538.730000000003</v>
      </c>
      <c r="BB158" s="19">
        <v>38558.053999999996</v>
      </c>
      <c r="BC158" s="19">
        <v>38561.694000000003</v>
      </c>
      <c r="BD158" s="19">
        <v>38550.495000000003</v>
      </c>
      <c r="BE158" s="19">
        <v>38524.004999999997</v>
      </c>
      <c r="BF158" s="19">
        <v>38484.472000000002</v>
      </c>
      <c r="BG158" s="19">
        <v>38438.826000000001</v>
      </c>
      <c r="BH158" s="19">
        <v>38396.065999999999</v>
      </c>
      <c r="BI158" s="19">
        <v>38362.665999999997</v>
      </c>
      <c r="BJ158" s="19">
        <v>38341.036</v>
      </c>
      <c r="BK158" s="19">
        <v>38329.584999999999</v>
      </c>
      <c r="BL158" s="19">
        <v>38325.688999999998</v>
      </c>
      <c r="BM158" s="19">
        <v>38324.870000000003</v>
      </c>
      <c r="BN158" s="19">
        <v>38323.402000000002</v>
      </c>
      <c r="BO158" s="19">
        <v>38320.947</v>
      </c>
      <c r="BP158" s="19">
        <v>38317.404000000002</v>
      </c>
      <c r="BQ158" s="19">
        <v>38309.451000000001</v>
      </c>
      <c r="BR158" s="19">
        <v>38293.06</v>
      </c>
      <c r="BS158" s="19">
        <v>38265.226000000002</v>
      </c>
    </row>
    <row r="159" spans="1:71" ht="11.4" x14ac:dyDescent="0.2">
      <c r="A159" s="16">
        <v>142</v>
      </c>
      <c r="B159" s="17" t="s">
        <v>65</v>
      </c>
      <c r="C159" s="7" t="s">
        <v>203</v>
      </c>
      <c r="D159" s="6">
        <v>13</v>
      </c>
      <c r="E159" s="6">
        <v>498</v>
      </c>
      <c r="F159" s="19">
        <v>2340.9969999999998</v>
      </c>
      <c r="G159" s="19">
        <v>2381.44</v>
      </c>
      <c r="H159" s="19">
        <v>2432.0949999999998</v>
      </c>
      <c r="I159" s="19">
        <v>2491.0639999999999</v>
      </c>
      <c r="J159" s="19">
        <v>2556.59</v>
      </c>
      <c r="K159" s="19">
        <v>2627.009</v>
      </c>
      <c r="L159" s="19">
        <v>2700.7910000000002</v>
      </c>
      <c r="M159" s="19">
        <v>2776.549</v>
      </c>
      <c r="N159" s="19">
        <v>2852.9920000000002</v>
      </c>
      <c r="O159" s="19">
        <v>2928.9850000000001</v>
      </c>
      <c r="P159" s="19">
        <v>3003.5590000000002</v>
      </c>
      <c r="Q159" s="19">
        <v>3075.922</v>
      </c>
      <c r="R159" s="19">
        <v>3145.55</v>
      </c>
      <c r="S159" s="19">
        <v>3212.0940000000001</v>
      </c>
      <c r="T159" s="19">
        <v>3275.4569999999999</v>
      </c>
      <c r="U159" s="19">
        <v>3335.6309999999999</v>
      </c>
      <c r="V159" s="19">
        <v>3392.085</v>
      </c>
      <c r="W159" s="19">
        <v>3444.85</v>
      </c>
      <c r="X159" s="19">
        <v>3495.1370000000002</v>
      </c>
      <c r="Y159" s="19">
        <v>3544.6379999999999</v>
      </c>
      <c r="Z159" s="19">
        <v>3594.518</v>
      </c>
      <c r="AA159" s="19">
        <v>3645.518</v>
      </c>
      <c r="AB159" s="19">
        <v>3697.152</v>
      </c>
      <c r="AC159" s="19">
        <v>3747.9270000000001</v>
      </c>
      <c r="AD159" s="19">
        <v>3795.6529999999998</v>
      </c>
      <c r="AE159" s="19">
        <v>3838.91</v>
      </c>
      <c r="AF159" s="19">
        <v>3876.9470000000001</v>
      </c>
      <c r="AG159" s="19">
        <v>3910.6439999999998</v>
      </c>
      <c r="AH159" s="19">
        <v>3942.14</v>
      </c>
      <c r="AI159" s="19">
        <v>3974.5059999999999</v>
      </c>
      <c r="AJ159" s="19">
        <v>4009.8380000000002</v>
      </c>
      <c r="AK159" s="19">
        <v>4048.6170000000002</v>
      </c>
      <c r="AL159" s="19">
        <v>4089.8560000000002</v>
      </c>
      <c r="AM159" s="19">
        <v>4132.4459999999999</v>
      </c>
      <c r="AN159" s="19">
        <v>4174.6239999999998</v>
      </c>
      <c r="AO159" s="19">
        <v>4214.9160000000002</v>
      </c>
      <c r="AP159" s="19">
        <v>4253.165</v>
      </c>
      <c r="AQ159" s="19">
        <v>4289.1000000000004</v>
      </c>
      <c r="AR159" s="19">
        <v>4320.9290000000001</v>
      </c>
      <c r="AS159" s="19">
        <v>4346.4530000000004</v>
      </c>
      <c r="AT159" s="19">
        <v>4364.116</v>
      </c>
      <c r="AU159" s="19">
        <v>4373.5780000000004</v>
      </c>
      <c r="AV159" s="19">
        <v>4375.3130000000001</v>
      </c>
      <c r="AW159" s="19">
        <v>4369.6490000000003</v>
      </c>
      <c r="AX159" s="19">
        <v>4357.2830000000004</v>
      </c>
      <c r="AY159" s="19">
        <v>4339.0820000000003</v>
      </c>
      <c r="AZ159" s="19">
        <v>4314.7</v>
      </c>
      <c r="BA159" s="19">
        <v>4284.9309999999996</v>
      </c>
      <c r="BB159" s="19">
        <v>4253.2839999999997</v>
      </c>
      <c r="BC159" s="19">
        <v>4224.2730000000001</v>
      </c>
      <c r="BD159" s="19">
        <v>4201.0889999999999</v>
      </c>
      <c r="BE159" s="19">
        <v>4185.5050000000001</v>
      </c>
      <c r="BF159" s="19">
        <v>4176.616</v>
      </c>
      <c r="BG159" s="19">
        <v>4171.6459999999997</v>
      </c>
      <c r="BH159" s="19">
        <v>4166.3370000000004</v>
      </c>
      <c r="BI159" s="19">
        <v>4157.6989999999996</v>
      </c>
      <c r="BJ159" s="19">
        <v>4144.7299999999996</v>
      </c>
      <c r="BK159" s="19">
        <v>4128.6490000000003</v>
      </c>
      <c r="BL159" s="19">
        <v>4111.4399999999996</v>
      </c>
      <c r="BM159" s="19">
        <v>4096.04</v>
      </c>
      <c r="BN159" s="19">
        <v>4084.4810000000002</v>
      </c>
      <c r="BO159" s="19">
        <v>4077.3679999999999</v>
      </c>
      <c r="BP159" s="19">
        <v>4073.703</v>
      </c>
      <c r="BQ159" s="19">
        <v>4071.9639999999999</v>
      </c>
      <c r="BR159" s="19">
        <v>4069.9389999999999</v>
      </c>
      <c r="BS159" s="19">
        <v>4065.98</v>
      </c>
    </row>
    <row r="160" spans="1:71" ht="11.4" x14ac:dyDescent="0.2">
      <c r="A160" s="16">
        <v>143</v>
      </c>
      <c r="B160" s="17" t="s">
        <v>65</v>
      </c>
      <c r="C160" s="7" t="s">
        <v>204</v>
      </c>
      <c r="D160" s="6"/>
      <c r="E160" s="6">
        <v>642</v>
      </c>
      <c r="F160" s="19">
        <v>16236.296</v>
      </c>
      <c r="G160" s="19">
        <v>16512.664000000001</v>
      </c>
      <c r="H160" s="19">
        <v>16764.903999999999</v>
      </c>
      <c r="I160" s="19">
        <v>17005.717000000001</v>
      </c>
      <c r="J160" s="19">
        <v>17243.817999999999</v>
      </c>
      <c r="K160" s="19">
        <v>17483.935000000001</v>
      </c>
      <c r="L160" s="19">
        <v>17726.631000000001</v>
      </c>
      <c r="M160" s="19">
        <v>17968.466</v>
      </c>
      <c r="N160" s="19">
        <v>18202.712</v>
      </c>
      <c r="O160" s="19">
        <v>18420.454000000002</v>
      </c>
      <c r="P160" s="19">
        <v>18613.938999999998</v>
      </c>
      <c r="Q160" s="19">
        <v>18780.202000000001</v>
      </c>
      <c r="R160" s="19">
        <v>18924.156999999999</v>
      </c>
      <c r="S160" s="19">
        <v>19059.937999999998</v>
      </c>
      <c r="T160" s="19">
        <v>19207.134999999998</v>
      </c>
      <c r="U160" s="19">
        <v>19379.567999999999</v>
      </c>
      <c r="V160" s="19">
        <v>19582.327000000001</v>
      </c>
      <c r="W160" s="19">
        <v>19810.584999999999</v>
      </c>
      <c r="X160" s="19">
        <v>20055.920999999998</v>
      </c>
      <c r="Y160" s="19">
        <v>20305.310000000001</v>
      </c>
      <c r="Z160" s="19">
        <v>20548.911</v>
      </c>
      <c r="AA160" s="19">
        <v>20783.748</v>
      </c>
      <c r="AB160" s="19">
        <v>21011.704000000002</v>
      </c>
      <c r="AC160" s="19">
        <v>21233.466</v>
      </c>
      <c r="AD160" s="19">
        <v>21451.125</v>
      </c>
      <c r="AE160" s="19">
        <v>21665.643</v>
      </c>
      <c r="AF160" s="19">
        <v>21877.401999999998</v>
      </c>
      <c r="AG160" s="19">
        <v>22083.774000000001</v>
      </c>
      <c r="AH160" s="19">
        <v>22279.304</v>
      </c>
      <c r="AI160" s="19">
        <v>22456.945</v>
      </c>
      <c r="AJ160" s="19">
        <v>22611.971000000001</v>
      </c>
      <c r="AK160" s="19">
        <v>22739.816999999999</v>
      </c>
      <c r="AL160" s="19">
        <v>22842.316999999999</v>
      </c>
      <c r="AM160" s="19">
        <v>22928.924999999999</v>
      </c>
      <c r="AN160" s="19">
        <v>23013.161</v>
      </c>
      <c r="AO160" s="19">
        <v>23103.646000000001</v>
      </c>
      <c r="AP160" s="19">
        <v>23205.286</v>
      </c>
      <c r="AQ160" s="19">
        <v>23312.071</v>
      </c>
      <c r="AR160" s="19">
        <v>23408.421999999999</v>
      </c>
      <c r="AS160" s="19">
        <v>23472.580999999998</v>
      </c>
      <c r="AT160" s="19">
        <v>23489.373</v>
      </c>
      <c r="AU160" s="19">
        <v>23454.213</v>
      </c>
      <c r="AV160" s="19">
        <v>23373.358</v>
      </c>
      <c r="AW160" s="19">
        <v>23255.994999999999</v>
      </c>
      <c r="AX160" s="19">
        <v>23116.174999999999</v>
      </c>
      <c r="AY160" s="19">
        <v>22965.111000000001</v>
      </c>
      <c r="AZ160" s="19">
        <v>22804.165000000001</v>
      </c>
      <c r="BA160" s="19">
        <v>22632.805</v>
      </c>
      <c r="BB160" s="19">
        <v>22458.077000000001</v>
      </c>
      <c r="BC160" s="19">
        <v>22288.057000000001</v>
      </c>
      <c r="BD160" s="19">
        <v>22128.128000000001</v>
      </c>
      <c r="BE160" s="19">
        <v>21984.134999999998</v>
      </c>
      <c r="BF160" s="19">
        <v>21854.675999999999</v>
      </c>
      <c r="BG160" s="19">
        <v>21728.919000000002</v>
      </c>
      <c r="BH160" s="19">
        <v>21591.164000000001</v>
      </c>
      <c r="BI160" s="19">
        <v>21431.018</v>
      </c>
      <c r="BJ160" s="19">
        <v>21243.921999999999</v>
      </c>
      <c r="BK160" s="19">
        <v>21036.111000000001</v>
      </c>
      <c r="BL160" s="19">
        <v>20821.083999999999</v>
      </c>
      <c r="BM160" s="19">
        <v>20617.955000000002</v>
      </c>
      <c r="BN160" s="19">
        <v>20440.347000000002</v>
      </c>
      <c r="BO160" s="19">
        <v>20292.967000000001</v>
      </c>
      <c r="BP160" s="19">
        <v>20171.255000000001</v>
      </c>
      <c r="BQ160" s="19">
        <v>20068.201000000001</v>
      </c>
      <c r="BR160" s="19">
        <v>19972.736000000001</v>
      </c>
      <c r="BS160" s="19">
        <v>19876.620999999999</v>
      </c>
    </row>
    <row r="161" spans="1:71" ht="11.4" x14ac:dyDescent="0.2">
      <c r="A161" s="16">
        <v>144</v>
      </c>
      <c r="B161" s="17" t="s">
        <v>65</v>
      </c>
      <c r="C161" s="7" t="s">
        <v>205</v>
      </c>
      <c r="D161" s="6"/>
      <c r="E161" s="6">
        <v>643</v>
      </c>
      <c r="F161" s="19">
        <v>102798.65700000001</v>
      </c>
      <c r="G161" s="19">
        <v>104306.139</v>
      </c>
      <c r="H161" s="19">
        <v>105969.201</v>
      </c>
      <c r="I161" s="19">
        <v>107729.374</v>
      </c>
      <c r="J161" s="19">
        <v>109537.789</v>
      </c>
      <c r="K161" s="19">
        <v>111355.22100000001</v>
      </c>
      <c r="L161" s="19">
        <v>113152.375</v>
      </c>
      <c r="M161" s="19">
        <v>114909.591</v>
      </c>
      <c r="N161" s="19">
        <v>116615.773</v>
      </c>
      <c r="O161" s="19">
        <v>118266.78200000001</v>
      </c>
      <c r="P161" s="19">
        <v>119860.288</v>
      </c>
      <c r="Q161" s="19">
        <v>121390.406</v>
      </c>
      <c r="R161" s="19">
        <v>122842.95</v>
      </c>
      <c r="S161" s="19">
        <v>124193.394</v>
      </c>
      <c r="T161" s="19">
        <v>125412.625</v>
      </c>
      <c r="U161" s="19">
        <v>126483.875</v>
      </c>
      <c r="V161" s="19">
        <v>127395.883</v>
      </c>
      <c r="W161" s="19">
        <v>128164.764</v>
      </c>
      <c r="X161" s="19">
        <v>128836.02099999999</v>
      </c>
      <c r="Y161" s="19">
        <v>129472.83500000001</v>
      </c>
      <c r="Z161" s="19">
        <v>130123.431</v>
      </c>
      <c r="AA161" s="19">
        <v>130805.201</v>
      </c>
      <c r="AB161" s="19">
        <v>131514.09899999999</v>
      </c>
      <c r="AC161" s="19">
        <v>132250.78</v>
      </c>
      <c r="AD161" s="19">
        <v>133008.905</v>
      </c>
      <c r="AE161" s="19">
        <v>133784.38399999999</v>
      </c>
      <c r="AF161" s="19">
        <v>134580.09099999999</v>
      </c>
      <c r="AG161" s="19">
        <v>135402.802</v>
      </c>
      <c r="AH161" s="19">
        <v>136255.397</v>
      </c>
      <c r="AI161" s="19">
        <v>137140.56200000001</v>
      </c>
      <c r="AJ161" s="19">
        <v>138058.71</v>
      </c>
      <c r="AK161" s="19">
        <v>139002.31400000001</v>
      </c>
      <c r="AL161" s="19">
        <v>139964.753</v>
      </c>
      <c r="AM161" s="19">
        <v>140946.861</v>
      </c>
      <c r="AN161" s="19">
        <v>141950.62899999999</v>
      </c>
      <c r="AO161" s="19">
        <v>142971.16800000001</v>
      </c>
      <c r="AP161" s="19">
        <v>144011.51300000001</v>
      </c>
      <c r="AQ161" s="19">
        <v>145051.663</v>
      </c>
      <c r="AR161" s="19">
        <v>146035.57800000001</v>
      </c>
      <c r="AS161" s="19">
        <v>146890.54399999999</v>
      </c>
      <c r="AT161" s="19">
        <v>147564.06599999999</v>
      </c>
      <c r="AU161" s="19">
        <v>148035.89799999999</v>
      </c>
      <c r="AV161" s="19">
        <v>148318.02499999999</v>
      </c>
      <c r="AW161" s="19">
        <v>148431.37299999999</v>
      </c>
      <c r="AX161" s="19">
        <v>148411.85500000001</v>
      </c>
      <c r="AY161" s="19">
        <v>148288.83900000001</v>
      </c>
      <c r="AZ161" s="19">
        <v>148073.924</v>
      </c>
      <c r="BA161" s="19">
        <v>147768.37100000001</v>
      </c>
      <c r="BB161" s="19">
        <v>147381.00099999999</v>
      </c>
      <c r="BC161" s="19">
        <v>146919.73699999999</v>
      </c>
      <c r="BD161" s="19">
        <v>146396.514</v>
      </c>
      <c r="BE161" s="19">
        <v>145814.864</v>
      </c>
      <c r="BF161" s="19">
        <v>145194.88200000001</v>
      </c>
      <c r="BG161" s="19">
        <v>144584.69500000001</v>
      </c>
      <c r="BH161" s="19">
        <v>144044.60699999999</v>
      </c>
      <c r="BI161" s="19">
        <v>143618.185</v>
      </c>
      <c r="BJ161" s="19">
        <v>143322.93299999999</v>
      </c>
      <c r="BK161" s="19">
        <v>143150.14199999999</v>
      </c>
      <c r="BL161" s="19">
        <v>143083.18700000001</v>
      </c>
      <c r="BM161" s="19">
        <v>143092.76500000001</v>
      </c>
      <c r="BN161" s="19">
        <v>143153.86900000001</v>
      </c>
      <c r="BO161" s="19">
        <v>143263.98800000001</v>
      </c>
      <c r="BP161" s="19">
        <v>143420.59700000001</v>
      </c>
      <c r="BQ161" s="19">
        <v>143597.23000000001</v>
      </c>
      <c r="BR161" s="19">
        <v>143761.378</v>
      </c>
      <c r="BS161" s="19">
        <v>143888.00399999999</v>
      </c>
    </row>
    <row r="162" spans="1:71" ht="11.4" x14ac:dyDescent="0.2">
      <c r="A162" s="16">
        <v>145</v>
      </c>
      <c r="B162" s="17" t="s">
        <v>65</v>
      </c>
      <c r="C162" s="7" t="s">
        <v>206</v>
      </c>
      <c r="D162" s="6"/>
      <c r="E162" s="6">
        <v>703</v>
      </c>
      <c r="F162" s="19">
        <v>3436.5729999999999</v>
      </c>
      <c r="G162" s="19">
        <v>3510.9259999999999</v>
      </c>
      <c r="H162" s="19">
        <v>3587.6570000000002</v>
      </c>
      <c r="I162" s="19">
        <v>3664.9180000000001</v>
      </c>
      <c r="J162" s="19">
        <v>3741.2109999999998</v>
      </c>
      <c r="K162" s="19">
        <v>3815.402</v>
      </c>
      <c r="L162" s="19">
        <v>3886.7460000000001</v>
      </c>
      <c r="M162" s="19">
        <v>3954.855</v>
      </c>
      <c r="N162" s="19">
        <v>4019.6390000000001</v>
      </c>
      <c r="O162" s="19">
        <v>4081.32</v>
      </c>
      <c r="P162" s="19">
        <v>4140.1289999999999</v>
      </c>
      <c r="Q162" s="19">
        <v>4196.17</v>
      </c>
      <c r="R162" s="19">
        <v>4249.2049999999999</v>
      </c>
      <c r="S162" s="19">
        <v>4298.5839999999998</v>
      </c>
      <c r="T162" s="19">
        <v>4343.4589999999998</v>
      </c>
      <c r="U162" s="19">
        <v>4383.4520000000002</v>
      </c>
      <c r="V162" s="19">
        <v>4418.2049999999999</v>
      </c>
      <c r="W162" s="19">
        <v>4448.55</v>
      </c>
      <c r="X162" s="19">
        <v>4476.8239999999996</v>
      </c>
      <c r="Y162" s="19">
        <v>4506.1570000000002</v>
      </c>
      <c r="Z162" s="19">
        <v>4538.8410000000003</v>
      </c>
      <c r="AA162" s="19">
        <v>4575.5630000000001</v>
      </c>
      <c r="AB162" s="19">
        <v>4615.8310000000001</v>
      </c>
      <c r="AC162" s="19">
        <v>4659.28</v>
      </c>
      <c r="AD162" s="19">
        <v>4705.1099999999997</v>
      </c>
      <c r="AE162" s="19">
        <v>4752.54</v>
      </c>
      <c r="AF162" s="19">
        <v>4801.741</v>
      </c>
      <c r="AG162" s="19">
        <v>4852.4970000000003</v>
      </c>
      <c r="AH162" s="19">
        <v>4903.2020000000002</v>
      </c>
      <c r="AI162" s="19">
        <v>4951.7879999999996</v>
      </c>
      <c r="AJ162" s="19">
        <v>4996.7309999999998</v>
      </c>
      <c r="AK162" s="19">
        <v>5037.3410000000003</v>
      </c>
      <c r="AL162" s="19">
        <v>5073.8900000000003</v>
      </c>
      <c r="AM162" s="19">
        <v>5106.9889999999996</v>
      </c>
      <c r="AN162" s="19">
        <v>5137.6850000000004</v>
      </c>
      <c r="AO162" s="19">
        <v>5166.7979999999998</v>
      </c>
      <c r="AP162" s="19">
        <v>5194.3059999999996</v>
      </c>
      <c r="AQ162" s="19">
        <v>5219.9589999999998</v>
      </c>
      <c r="AR162" s="19">
        <v>5244.0360000000001</v>
      </c>
      <c r="AS162" s="19">
        <v>5266.8040000000001</v>
      </c>
      <c r="AT162" s="19">
        <v>5288.4539999999997</v>
      </c>
      <c r="AU162" s="19">
        <v>5309.2349999999997</v>
      </c>
      <c r="AV162" s="19">
        <v>5329.0330000000004</v>
      </c>
      <c r="AW162" s="19">
        <v>5347.2139999999999</v>
      </c>
      <c r="AX162" s="19">
        <v>5362.8959999999997</v>
      </c>
      <c r="AY162" s="19">
        <v>5375.47</v>
      </c>
      <c r="AZ162" s="19">
        <v>5384.7879999999996</v>
      </c>
      <c r="BA162" s="19">
        <v>5391.2039999999997</v>
      </c>
      <c r="BB162" s="19">
        <v>5395.2539999999999</v>
      </c>
      <c r="BC162" s="19">
        <v>5397.7079999999996</v>
      </c>
      <c r="BD162" s="19">
        <v>5399.2110000000002</v>
      </c>
      <c r="BE162" s="19">
        <v>5400.0060000000003</v>
      </c>
      <c r="BF162" s="19">
        <v>5400.1540000000005</v>
      </c>
      <c r="BG162" s="19">
        <v>5399.8860000000004</v>
      </c>
      <c r="BH162" s="19">
        <v>5399.4189999999999</v>
      </c>
      <c r="BI162" s="19">
        <v>5398.9629999999997</v>
      </c>
      <c r="BJ162" s="19">
        <v>5398.5410000000002</v>
      </c>
      <c r="BK162" s="19">
        <v>5398.326</v>
      </c>
      <c r="BL162" s="19">
        <v>5398.8559999999998</v>
      </c>
      <c r="BM162" s="19">
        <v>5400.7190000000001</v>
      </c>
      <c r="BN162" s="19">
        <v>5404.2939999999999</v>
      </c>
      <c r="BO162" s="19">
        <v>5409.8469999999998</v>
      </c>
      <c r="BP162" s="19">
        <v>5417.07</v>
      </c>
      <c r="BQ162" s="19">
        <v>5425.13</v>
      </c>
      <c r="BR162" s="19">
        <v>5432.8410000000003</v>
      </c>
      <c r="BS162" s="19">
        <v>5439.3180000000002</v>
      </c>
    </row>
    <row r="163" spans="1:71" ht="11.4" x14ac:dyDescent="0.2">
      <c r="A163" s="16">
        <v>146</v>
      </c>
      <c r="B163" s="17" t="s">
        <v>65</v>
      </c>
      <c r="C163" s="7" t="s">
        <v>207</v>
      </c>
      <c r="D163" s="6">
        <v>14</v>
      </c>
      <c r="E163" s="6">
        <v>804</v>
      </c>
      <c r="F163" s="19">
        <v>37297.648000000001</v>
      </c>
      <c r="G163" s="19">
        <v>37815.815000000002</v>
      </c>
      <c r="H163" s="19">
        <v>38360.508999999998</v>
      </c>
      <c r="I163" s="19">
        <v>38916.264000000003</v>
      </c>
      <c r="J163" s="19">
        <v>39471.673999999999</v>
      </c>
      <c r="K163" s="19">
        <v>40019.449000000001</v>
      </c>
      <c r="L163" s="19">
        <v>40556.527000000002</v>
      </c>
      <c r="M163" s="19">
        <v>41083.976000000002</v>
      </c>
      <c r="N163" s="19">
        <v>41606.288</v>
      </c>
      <c r="O163" s="19">
        <v>42130.315999999999</v>
      </c>
      <c r="P163" s="19">
        <v>42662.148999999998</v>
      </c>
      <c r="Q163" s="19">
        <v>43203.635000000002</v>
      </c>
      <c r="R163" s="19">
        <v>43749.47</v>
      </c>
      <c r="S163" s="19">
        <v>44285.898999999998</v>
      </c>
      <c r="T163" s="19">
        <v>44794.326999999997</v>
      </c>
      <c r="U163" s="19">
        <v>45261.934999999998</v>
      </c>
      <c r="V163" s="19">
        <v>45682.307999999997</v>
      </c>
      <c r="W163" s="19">
        <v>46060.451999999997</v>
      </c>
      <c r="X163" s="19">
        <v>46409.002</v>
      </c>
      <c r="Y163" s="19">
        <v>46746.669000000002</v>
      </c>
      <c r="Z163" s="19">
        <v>47086.760999999999</v>
      </c>
      <c r="AA163" s="19">
        <v>47433.805</v>
      </c>
      <c r="AB163" s="19">
        <v>47783.010999999999</v>
      </c>
      <c r="AC163" s="19">
        <v>48127.171999999999</v>
      </c>
      <c r="AD163" s="19">
        <v>48455.122000000003</v>
      </c>
      <c r="AE163" s="19">
        <v>48758.987000000001</v>
      </c>
      <c r="AF163" s="19">
        <v>49036.455999999998</v>
      </c>
      <c r="AG163" s="19">
        <v>49290.904999999999</v>
      </c>
      <c r="AH163" s="19">
        <v>49526.883000000002</v>
      </c>
      <c r="AI163" s="19">
        <v>49751.256999999998</v>
      </c>
      <c r="AJ163" s="19">
        <v>49968.811999999998</v>
      </c>
      <c r="AK163" s="19">
        <v>50179.03</v>
      </c>
      <c r="AL163" s="19">
        <v>50379.379000000001</v>
      </c>
      <c r="AM163" s="19">
        <v>50570.031999999999</v>
      </c>
      <c r="AN163" s="19">
        <v>50750.925000000003</v>
      </c>
      <c r="AO163" s="19">
        <v>50920.777999999998</v>
      </c>
      <c r="AP163" s="19">
        <v>51078.79</v>
      </c>
      <c r="AQ163" s="19">
        <v>51221.144999999997</v>
      </c>
      <c r="AR163" s="19">
        <v>51339.574999999997</v>
      </c>
      <c r="AS163" s="19">
        <v>51423.531999999999</v>
      </c>
      <c r="AT163" s="19">
        <v>51464.347999999998</v>
      </c>
      <c r="AU163" s="19">
        <v>51462.61</v>
      </c>
      <c r="AV163" s="19">
        <v>51417.432000000001</v>
      </c>
      <c r="AW163" s="19">
        <v>51317.635999999999</v>
      </c>
      <c r="AX163" s="19">
        <v>51149.536999999997</v>
      </c>
      <c r="AY163" s="19">
        <v>50905.677000000003</v>
      </c>
      <c r="AZ163" s="19">
        <v>50582.455999999998</v>
      </c>
      <c r="BA163" s="19">
        <v>50189.313999999998</v>
      </c>
      <c r="BB163" s="19">
        <v>49748.580999999998</v>
      </c>
      <c r="BC163" s="19">
        <v>49290.792000000001</v>
      </c>
      <c r="BD163" s="19">
        <v>48840.074000000001</v>
      </c>
      <c r="BE163" s="19">
        <v>48402.885000000002</v>
      </c>
      <c r="BF163" s="19">
        <v>47979.591999999997</v>
      </c>
      <c r="BG163" s="19">
        <v>47580.559000000001</v>
      </c>
      <c r="BH163" s="19">
        <v>47215.966</v>
      </c>
      <c r="BI163" s="19">
        <v>46892.163</v>
      </c>
      <c r="BJ163" s="19">
        <v>46616.389000000003</v>
      </c>
      <c r="BK163" s="19">
        <v>46386.355000000003</v>
      </c>
      <c r="BL163" s="19">
        <v>46186.43</v>
      </c>
      <c r="BM163" s="19">
        <v>45994.023999999998</v>
      </c>
      <c r="BN163" s="19">
        <v>45792.500999999997</v>
      </c>
      <c r="BO163" s="19">
        <v>45576.307000000001</v>
      </c>
      <c r="BP163" s="19">
        <v>45349.332999999999</v>
      </c>
      <c r="BQ163" s="19">
        <v>45115.785000000003</v>
      </c>
      <c r="BR163" s="19">
        <v>44883.425999999999</v>
      </c>
      <c r="BS163" s="19">
        <v>44657.703999999998</v>
      </c>
    </row>
    <row r="164" spans="1:71" ht="12" x14ac:dyDescent="0.25">
      <c r="A164" s="16">
        <v>147</v>
      </c>
      <c r="B164" s="17" t="s">
        <v>65</v>
      </c>
      <c r="C164" s="21" t="s">
        <v>208</v>
      </c>
      <c r="D164" s="6"/>
      <c r="E164" s="6">
        <v>924</v>
      </c>
      <c r="F164" s="19">
        <v>78007.472999999998</v>
      </c>
      <c r="G164" s="19">
        <v>78227.434999999998</v>
      </c>
      <c r="H164" s="19">
        <v>78501.976999999999</v>
      </c>
      <c r="I164" s="19">
        <v>78817.112999999998</v>
      </c>
      <c r="J164" s="19">
        <v>79162.831999999995</v>
      </c>
      <c r="K164" s="19">
        <v>79533.207999999999</v>
      </c>
      <c r="L164" s="19">
        <v>79926.672000000006</v>
      </c>
      <c r="M164" s="19">
        <v>80345.691000000006</v>
      </c>
      <c r="N164" s="19">
        <v>80796.038</v>
      </c>
      <c r="O164" s="19">
        <v>81285.539999999994</v>
      </c>
      <c r="P164" s="19">
        <v>81820.394</v>
      </c>
      <c r="Q164" s="19">
        <v>82401.031000000003</v>
      </c>
      <c r="R164" s="19">
        <v>83018.710999999996</v>
      </c>
      <c r="S164" s="19">
        <v>83654.042000000001</v>
      </c>
      <c r="T164" s="19">
        <v>84281.082999999999</v>
      </c>
      <c r="U164" s="19">
        <v>84880.104000000007</v>
      </c>
      <c r="V164" s="19">
        <v>85442.952000000005</v>
      </c>
      <c r="W164" s="19">
        <v>85970.44</v>
      </c>
      <c r="X164" s="19">
        <v>86462.728000000003</v>
      </c>
      <c r="Y164" s="19">
        <v>86923.286999999997</v>
      </c>
      <c r="Z164" s="19">
        <v>87354.445999999996</v>
      </c>
      <c r="AA164" s="19">
        <v>87755.88</v>
      </c>
      <c r="AB164" s="19">
        <v>88124.862999999998</v>
      </c>
      <c r="AC164" s="19">
        <v>88459.532999999996</v>
      </c>
      <c r="AD164" s="19">
        <v>88757.618000000002</v>
      </c>
      <c r="AE164" s="19">
        <v>89018.642999999996</v>
      </c>
      <c r="AF164" s="19">
        <v>89243.512000000002</v>
      </c>
      <c r="AG164" s="19">
        <v>89436.288</v>
      </c>
      <c r="AH164" s="19">
        <v>89604.57</v>
      </c>
      <c r="AI164" s="19">
        <v>89758.004000000001</v>
      </c>
      <c r="AJ164" s="19">
        <v>89905.149000000005</v>
      </c>
      <c r="AK164" s="19">
        <v>90046.91</v>
      </c>
      <c r="AL164" s="19">
        <v>90186.092000000004</v>
      </c>
      <c r="AM164" s="19">
        <v>90334.956999999995</v>
      </c>
      <c r="AN164" s="19">
        <v>90508.504000000001</v>
      </c>
      <c r="AO164" s="19">
        <v>90716.513000000006</v>
      </c>
      <c r="AP164" s="19">
        <v>90966.254000000001</v>
      </c>
      <c r="AQ164" s="19">
        <v>91253.1</v>
      </c>
      <c r="AR164" s="19">
        <v>91559.895999999993</v>
      </c>
      <c r="AS164" s="19">
        <v>91862.088000000003</v>
      </c>
      <c r="AT164" s="19">
        <v>92142.039000000004</v>
      </c>
      <c r="AU164" s="19">
        <v>92395.028000000006</v>
      </c>
      <c r="AV164" s="19">
        <v>92627.269</v>
      </c>
      <c r="AW164" s="19">
        <v>92845.36</v>
      </c>
      <c r="AX164" s="19">
        <v>93060.289000000004</v>
      </c>
      <c r="AY164" s="19">
        <v>93280.873999999996</v>
      </c>
      <c r="AZ164" s="19">
        <v>93512.607000000004</v>
      </c>
      <c r="BA164" s="19">
        <v>93756.133000000002</v>
      </c>
      <c r="BB164" s="19">
        <v>94010.43</v>
      </c>
      <c r="BC164" s="19">
        <v>94272.733999999997</v>
      </c>
      <c r="BD164" s="19">
        <v>94543.861000000004</v>
      </c>
      <c r="BE164" s="19">
        <v>94815.555999999997</v>
      </c>
      <c r="BF164" s="19">
        <v>95095.975000000006</v>
      </c>
      <c r="BG164" s="19">
        <v>95420.955000000002</v>
      </c>
      <c r="BH164" s="19">
        <v>95837.971999999994</v>
      </c>
      <c r="BI164" s="19">
        <v>96376.906000000003</v>
      </c>
      <c r="BJ164" s="19">
        <v>97056.005000000005</v>
      </c>
      <c r="BK164" s="19">
        <v>97854.164000000004</v>
      </c>
      <c r="BL164" s="19">
        <v>98713.51</v>
      </c>
      <c r="BM164" s="19">
        <v>99552.864000000001</v>
      </c>
      <c r="BN164" s="19">
        <v>100313.727</v>
      </c>
      <c r="BO164" s="19">
        <v>100974.16800000001</v>
      </c>
      <c r="BP164" s="19">
        <v>101550.511</v>
      </c>
      <c r="BQ164" s="19">
        <v>102069.505</v>
      </c>
      <c r="BR164" s="19">
        <v>102574.541</v>
      </c>
      <c r="BS164" s="19">
        <v>103097.292</v>
      </c>
    </row>
    <row r="165" spans="1:71" ht="11.4" x14ac:dyDescent="0.2">
      <c r="A165" s="16">
        <v>148</v>
      </c>
      <c r="B165" s="17" t="s">
        <v>65</v>
      </c>
      <c r="C165" s="7" t="s">
        <v>209</v>
      </c>
      <c r="D165" s="6">
        <v>15</v>
      </c>
      <c r="E165" s="6">
        <v>830</v>
      </c>
      <c r="F165" s="19">
        <v>102.23399999999999</v>
      </c>
      <c r="G165" s="19">
        <v>102.967</v>
      </c>
      <c r="H165" s="19">
        <v>103.661</v>
      </c>
      <c r="I165" s="19">
        <v>104.32299999999999</v>
      </c>
      <c r="J165" s="19">
        <v>104.97199999999999</v>
      </c>
      <c r="K165" s="19">
        <v>105.60899999999999</v>
      </c>
      <c r="L165" s="19">
        <v>106.268</v>
      </c>
      <c r="M165" s="19">
        <v>106.968</v>
      </c>
      <c r="N165" s="19">
        <v>107.711</v>
      </c>
      <c r="O165" s="19">
        <v>108.52500000000001</v>
      </c>
      <c r="P165" s="19">
        <v>109.42</v>
      </c>
      <c r="Q165" s="19">
        <v>110.399</v>
      </c>
      <c r="R165" s="19">
        <v>111.45699999999999</v>
      </c>
      <c r="S165" s="19">
        <v>112.595</v>
      </c>
      <c r="T165" s="19">
        <v>113.773</v>
      </c>
      <c r="U165" s="19">
        <v>114.995</v>
      </c>
      <c r="V165" s="19">
        <v>116.227</v>
      </c>
      <c r="W165" s="19">
        <v>117.474</v>
      </c>
      <c r="X165" s="19">
        <v>118.726</v>
      </c>
      <c r="Y165" s="19">
        <v>119.97199999999999</v>
      </c>
      <c r="Z165" s="19">
        <v>121.197</v>
      </c>
      <c r="AA165" s="19">
        <v>122.413</v>
      </c>
      <c r="AB165" s="19">
        <v>123.614</v>
      </c>
      <c r="AC165" s="19">
        <v>124.72499999999999</v>
      </c>
      <c r="AD165" s="19">
        <v>125.682</v>
      </c>
      <c r="AE165" s="19">
        <v>126.41500000000001</v>
      </c>
      <c r="AF165" s="19">
        <v>126.902</v>
      </c>
      <c r="AG165" s="19">
        <v>127.18300000000001</v>
      </c>
      <c r="AH165" s="19">
        <v>127.39</v>
      </c>
      <c r="AI165" s="19">
        <v>127.69199999999999</v>
      </c>
      <c r="AJ165" s="19">
        <v>128.21199999999999</v>
      </c>
      <c r="AK165" s="19">
        <v>128.98099999999999</v>
      </c>
      <c r="AL165" s="19">
        <v>129.97900000000001</v>
      </c>
      <c r="AM165" s="19">
        <v>131.15600000000001</v>
      </c>
      <c r="AN165" s="19">
        <v>132.453</v>
      </c>
      <c r="AO165" s="19">
        <v>133.80799999999999</v>
      </c>
      <c r="AP165" s="19">
        <v>135.22999999999999</v>
      </c>
      <c r="AQ165" s="19">
        <v>136.71600000000001</v>
      </c>
      <c r="AR165" s="19">
        <v>138.18700000000001</v>
      </c>
      <c r="AS165" s="19">
        <v>139.53</v>
      </c>
      <c r="AT165" s="19">
        <v>140.67099999999999</v>
      </c>
      <c r="AU165" s="19">
        <v>141.56800000000001</v>
      </c>
      <c r="AV165" s="19">
        <v>142.25800000000001</v>
      </c>
      <c r="AW165" s="19">
        <v>142.81899999999999</v>
      </c>
      <c r="AX165" s="19">
        <v>143.38399999999999</v>
      </c>
      <c r="AY165" s="19">
        <v>144.04599999999999</v>
      </c>
      <c r="AZ165" s="19">
        <v>144.82900000000001</v>
      </c>
      <c r="BA165" s="19">
        <v>145.715</v>
      </c>
      <c r="BB165" s="19">
        <v>146.67099999999999</v>
      </c>
      <c r="BC165" s="19">
        <v>147.68700000000001</v>
      </c>
      <c r="BD165" s="19">
        <v>148.72499999999999</v>
      </c>
      <c r="BE165" s="19">
        <v>149.79300000000001</v>
      </c>
      <c r="BF165" s="19">
        <v>150.90100000000001</v>
      </c>
      <c r="BG165" s="19">
        <v>152.03800000000001</v>
      </c>
      <c r="BH165" s="19">
        <v>153.16999999999999</v>
      </c>
      <c r="BI165" s="19">
        <v>154.29400000000001</v>
      </c>
      <c r="BJ165" s="19">
        <v>155.411</v>
      </c>
      <c r="BK165" s="19">
        <v>156.51300000000001</v>
      </c>
      <c r="BL165" s="19">
        <v>157.58099999999999</v>
      </c>
      <c r="BM165" s="19">
        <v>158.60300000000001</v>
      </c>
      <c r="BN165" s="19">
        <v>159.58099999999999</v>
      </c>
      <c r="BO165" s="19">
        <v>160.49700000000001</v>
      </c>
      <c r="BP165" s="19">
        <v>161.358</v>
      </c>
      <c r="BQ165" s="19">
        <v>162.18</v>
      </c>
      <c r="BR165" s="19">
        <v>162.96899999999999</v>
      </c>
      <c r="BS165" s="19">
        <v>163.75800000000001</v>
      </c>
    </row>
    <row r="166" spans="1:71" ht="11.4" x14ac:dyDescent="0.2">
      <c r="A166" s="16">
        <v>149</v>
      </c>
      <c r="B166" s="17" t="s">
        <v>65</v>
      </c>
      <c r="C166" s="7" t="s">
        <v>210</v>
      </c>
      <c r="D166" s="6"/>
      <c r="E166" s="6">
        <v>208</v>
      </c>
      <c r="F166" s="19">
        <v>4268.2709999999997</v>
      </c>
      <c r="G166" s="19">
        <v>4308.9210000000003</v>
      </c>
      <c r="H166" s="19">
        <v>4346.1819999999998</v>
      </c>
      <c r="I166" s="19">
        <v>4380.3010000000004</v>
      </c>
      <c r="J166" s="19">
        <v>4411.6570000000002</v>
      </c>
      <c r="K166" s="19">
        <v>4440.7780000000002</v>
      </c>
      <c r="L166" s="19">
        <v>4468.3459999999995</v>
      </c>
      <c r="M166" s="19">
        <v>4495.2209999999995</v>
      </c>
      <c r="N166" s="19">
        <v>4522.3339999999998</v>
      </c>
      <c r="O166" s="19">
        <v>4550.6819999999998</v>
      </c>
      <c r="P166" s="19">
        <v>4581.1009999999997</v>
      </c>
      <c r="Q166" s="19">
        <v>4614.027</v>
      </c>
      <c r="R166" s="19">
        <v>4649.3459999999995</v>
      </c>
      <c r="S166" s="19">
        <v>4686.2790000000005</v>
      </c>
      <c r="T166" s="19">
        <v>4723.6289999999999</v>
      </c>
      <c r="U166" s="19">
        <v>4760.46</v>
      </c>
      <c r="V166" s="19">
        <v>4796.4870000000001</v>
      </c>
      <c r="W166" s="19">
        <v>4831.7520000000004</v>
      </c>
      <c r="X166" s="19">
        <v>4866.0680000000002</v>
      </c>
      <c r="Y166" s="19">
        <v>4899.2910000000002</v>
      </c>
      <c r="Z166" s="19">
        <v>4931.241</v>
      </c>
      <c r="AA166" s="19">
        <v>4961.7619999999997</v>
      </c>
      <c r="AB166" s="19">
        <v>4990.5460000000003</v>
      </c>
      <c r="AC166" s="19">
        <v>5017.2479999999996</v>
      </c>
      <c r="AD166" s="19">
        <v>5041.4189999999999</v>
      </c>
      <c r="AE166" s="19">
        <v>5062.7290000000003</v>
      </c>
      <c r="AF166" s="19">
        <v>5081.2669999999998</v>
      </c>
      <c r="AG166" s="19">
        <v>5097.0450000000001</v>
      </c>
      <c r="AH166" s="19">
        <v>5109.6899999999996</v>
      </c>
      <c r="AI166" s="19">
        <v>5118.7070000000003</v>
      </c>
      <c r="AJ166" s="19">
        <v>5123.9449999999997</v>
      </c>
      <c r="AK166" s="19">
        <v>5125.2979999999998</v>
      </c>
      <c r="AL166" s="19">
        <v>5123.3490000000002</v>
      </c>
      <c r="AM166" s="19">
        <v>5119.607</v>
      </c>
      <c r="AN166" s="19">
        <v>5116.058</v>
      </c>
      <c r="AO166" s="19">
        <v>5114.2430000000004</v>
      </c>
      <c r="AP166" s="19">
        <v>5114.6570000000002</v>
      </c>
      <c r="AQ166" s="19">
        <v>5117.277</v>
      </c>
      <c r="AR166" s="19">
        <v>5122.4409999999998</v>
      </c>
      <c r="AS166" s="19">
        <v>5130.3609999999999</v>
      </c>
      <c r="AT166" s="19">
        <v>5141.1149999999998</v>
      </c>
      <c r="AU166" s="19">
        <v>5154.9080000000004</v>
      </c>
      <c r="AV166" s="19">
        <v>5171.6499999999996</v>
      </c>
      <c r="AW166" s="19">
        <v>5190.7420000000002</v>
      </c>
      <c r="AX166" s="19">
        <v>5211.3339999999998</v>
      </c>
      <c r="AY166" s="19">
        <v>5232.7039999999997</v>
      </c>
      <c r="AZ166" s="19">
        <v>5254.86</v>
      </c>
      <c r="BA166" s="19">
        <v>5277.7110000000002</v>
      </c>
      <c r="BB166" s="19">
        <v>5300.3789999999999</v>
      </c>
      <c r="BC166" s="19">
        <v>5321.7740000000003</v>
      </c>
      <c r="BD166" s="19">
        <v>5341.1940000000004</v>
      </c>
      <c r="BE166" s="19">
        <v>5358.0619999999999</v>
      </c>
      <c r="BF166" s="19">
        <v>5372.8010000000004</v>
      </c>
      <c r="BG166" s="19">
        <v>5386.9679999999998</v>
      </c>
      <c r="BH166" s="19">
        <v>5402.7610000000004</v>
      </c>
      <c r="BI166" s="19">
        <v>5421.7020000000002</v>
      </c>
      <c r="BJ166" s="19">
        <v>5444.3029999999999</v>
      </c>
      <c r="BK166" s="19">
        <v>5469.9570000000003</v>
      </c>
      <c r="BL166" s="19">
        <v>5497.7950000000001</v>
      </c>
      <c r="BM166" s="19">
        <v>5526.4470000000001</v>
      </c>
      <c r="BN166" s="19">
        <v>5554.8440000000001</v>
      </c>
      <c r="BO166" s="19">
        <v>5582.8729999999996</v>
      </c>
      <c r="BP166" s="19">
        <v>5610.66</v>
      </c>
      <c r="BQ166" s="19">
        <v>5637.817</v>
      </c>
      <c r="BR166" s="19">
        <v>5663.9139999999998</v>
      </c>
      <c r="BS166" s="19">
        <v>5688.6949999999997</v>
      </c>
    </row>
    <row r="167" spans="1:71" ht="11.4" x14ac:dyDescent="0.2">
      <c r="A167" s="16">
        <v>150</v>
      </c>
      <c r="B167" s="17" t="s">
        <v>65</v>
      </c>
      <c r="C167" s="7" t="s">
        <v>211</v>
      </c>
      <c r="D167" s="6"/>
      <c r="E167" s="6">
        <v>233</v>
      </c>
      <c r="F167" s="19">
        <v>1100.9949999999999</v>
      </c>
      <c r="G167" s="19">
        <v>1113.2470000000001</v>
      </c>
      <c r="H167" s="19">
        <v>1125.24</v>
      </c>
      <c r="I167" s="19">
        <v>1136.904</v>
      </c>
      <c r="J167" s="19">
        <v>1148.213</v>
      </c>
      <c r="K167" s="19">
        <v>1159.231</v>
      </c>
      <c r="L167" s="19">
        <v>1170.1010000000001</v>
      </c>
      <c r="M167" s="19">
        <v>1181.019</v>
      </c>
      <c r="N167" s="19">
        <v>1192.2529999999999</v>
      </c>
      <c r="O167" s="19">
        <v>1204.1079999999999</v>
      </c>
      <c r="P167" s="19">
        <v>1216.819</v>
      </c>
      <c r="Q167" s="19">
        <v>1230.499</v>
      </c>
      <c r="R167" s="19">
        <v>1245.076</v>
      </c>
      <c r="S167" s="19">
        <v>1260.213</v>
      </c>
      <c r="T167" s="19">
        <v>1275.4369999999999</v>
      </c>
      <c r="U167" s="19">
        <v>1290.396</v>
      </c>
      <c r="V167" s="19">
        <v>1304.9870000000001</v>
      </c>
      <c r="W167" s="19">
        <v>1319.2449999999999</v>
      </c>
      <c r="X167" s="19">
        <v>1333.1759999999999</v>
      </c>
      <c r="Y167" s="19">
        <v>1346.818</v>
      </c>
      <c r="Z167" s="19">
        <v>1360.202</v>
      </c>
      <c r="AA167" s="19">
        <v>1373.306</v>
      </c>
      <c r="AB167" s="19">
        <v>1386.068</v>
      </c>
      <c r="AC167" s="19">
        <v>1398.471</v>
      </c>
      <c r="AD167" s="19">
        <v>1410.4670000000001</v>
      </c>
      <c r="AE167" s="19">
        <v>1422.0419999999999</v>
      </c>
      <c r="AF167" s="19">
        <v>1433.1780000000001</v>
      </c>
      <c r="AG167" s="19">
        <v>1443.8889999999999</v>
      </c>
      <c r="AH167" s="19">
        <v>1454.2729999999999</v>
      </c>
      <c r="AI167" s="19">
        <v>1464.4159999999999</v>
      </c>
      <c r="AJ167" s="19">
        <v>1474.4359999999999</v>
      </c>
      <c r="AK167" s="19">
        <v>1483.873</v>
      </c>
      <c r="AL167" s="19">
        <v>1492.6410000000001</v>
      </c>
      <c r="AM167" s="19">
        <v>1501.42</v>
      </c>
      <c r="AN167" s="19">
        <v>1511.1990000000001</v>
      </c>
      <c r="AO167" s="19">
        <v>1522.3969999999999</v>
      </c>
      <c r="AP167" s="19">
        <v>1536.0329999999999</v>
      </c>
      <c r="AQ167" s="19">
        <v>1551.2080000000001</v>
      </c>
      <c r="AR167" s="19">
        <v>1564.192</v>
      </c>
      <c r="AS167" s="19">
        <v>1569.971</v>
      </c>
      <c r="AT167" s="19">
        <v>1565.242</v>
      </c>
      <c r="AU167" s="19">
        <v>1548.2149999999999</v>
      </c>
      <c r="AV167" s="19">
        <v>1520.81</v>
      </c>
      <c r="AW167" s="19">
        <v>1488.059</v>
      </c>
      <c r="AX167" s="19">
        <v>1457.0930000000001</v>
      </c>
      <c r="AY167" s="19">
        <v>1433.0239999999999</v>
      </c>
      <c r="AZ167" s="19">
        <v>1417.7360000000001</v>
      </c>
      <c r="BA167" s="19">
        <v>1409.674</v>
      </c>
      <c r="BB167" s="19">
        <v>1406.35</v>
      </c>
      <c r="BC167" s="19">
        <v>1403.789</v>
      </c>
      <c r="BD167" s="19">
        <v>1399.1120000000001</v>
      </c>
      <c r="BE167" s="19">
        <v>1391.729</v>
      </c>
      <c r="BF167" s="19">
        <v>1382.732</v>
      </c>
      <c r="BG167" s="19">
        <v>1372.9090000000001</v>
      </c>
      <c r="BH167" s="19">
        <v>1363.5650000000001</v>
      </c>
      <c r="BI167" s="19">
        <v>1355.6479999999999</v>
      </c>
      <c r="BJ167" s="19">
        <v>1349.297</v>
      </c>
      <c r="BK167" s="19">
        <v>1344.0719999999999</v>
      </c>
      <c r="BL167" s="19">
        <v>1339.712</v>
      </c>
      <c r="BM167" s="19">
        <v>1335.83</v>
      </c>
      <c r="BN167" s="19">
        <v>1332.1020000000001</v>
      </c>
      <c r="BO167" s="19">
        <v>1328.4490000000001</v>
      </c>
      <c r="BP167" s="19">
        <v>1324.934</v>
      </c>
      <c r="BQ167" s="19">
        <v>1321.56</v>
      </c>
      <c r="BR167" s="19">
        <v>1318.3589999999999</v>
      </c>
      <c r="BS167" s="19">
        <v>1315.3209999999999</v>
      </c>
    </row>
    <row r="168" spans="1:71" ht="11.4" x14ac:dyDescent="0.2">
      <c r="A168" s="16">
        <v>151</v>
      </c>
      <c r="B168" s="17" t="s">
        <v>65</v>
      </c>
      <c r="C168" s="7" t="s">
        <v>212</v>
      </c>
      <c r="D168" s="6"/>
      <c r="E168" s="6">
        <v>234</v>
      </c>
      <c r="F168" s="19">
        <v>31.503</v>
      </c>
      <c r="G168" s="19">
        <v>31.538</v>
      </c>
      <c r="H168" s="19">
        <v>31.672000000000001</v>
      </c>
      <c r="I168" s="19">
        <v>31.881</v>
      </c>
      <c r="J168" s="19">
        <v>32.158999999999999</v>
      </c>
      <c r="K168" s="19">
        <v>32.496000000000002</v>
      </c>
      <c r="L168" s="19">
        <v>32.881999999999998</v>
      </c>
      <c r="M168" s="19">
        <v>33.295000000000002</v>
      </c>
      <c r="N168" s="19">
        <v>33.743000000000002</v>
      </c>
      <c r="O168" s="19">
        <v>34.192</v>
      </c>
      <c r="P168" s="19">
        <v>34.661000000000001</v>
      </c>
      <c r="Q168" s="19">
        <v>35.115000000000002</v>
      </c>
      <c r="R168" s="19">
        <v>35.57</v>
      </c>
      <c r="S168" s="19">
        <v>36.014000000000003</v>
      </c>
      <c r="T168" s="19">
        <v>36.454000000000001</v>
      </c>
      <c r="U168" s="19">
        <v>36.9</v>
      </c>
      <c r="V168" s="19">
        <v>37.334000000000003</v>
      </c>
      <c r="W168" s="19">
        <v>37.768000000000001</v>
      </c>
      <c r="X168" s="19">
        <v>38.200000000000003</v>
      </c>
      <c r="Y168" s="19">
        <v>38.646000000000001</v>
      </c>
      <c r="Z168" s="19">
        <v>39.082999999999998</v>
      </c>
      <c r="AA168" s="19">
        <v>39.536999999999999</v>
      </c>
      <c r="AB168" s="19">
        <v>40.009</v>
      </c>
      <c r="AC168" s="19">
        <v>40.485999999999997</v>
      </c>
      <c r="AD168" s="19">
        <v>40.954999999999998</v>
      </c>
      <c r="AE168" s="19">
        <v>41.406999999999996</v>
      </c>
      <c r="AF168" s="19">
        <v>41.847999999999999</v>
      </c>
      <c r="AG168" s="19">
        <v>42.274999999999999</v>
      </c>
      <c r="AH168" s="19">
        <v>42.692999999999998</v>
      </c>
      <c r="AI168" s="19">
        <v>43.100999999999999</v>
      </c>
      <c r="AJ168" s="19">
        <v>43.514000000000003</v>
      </c>
      <c r="AK168" s="19">
        <v>43.917000000000002</v>
      </c>
      <c r="AL168" s="19">
        <v>44.307000000000002</v>
      </c>
      <c r="AM168" s="19">
        <v>44.7</v>
      </c>
      <c r="AN168" s="19">
        <v>45.122</v>
      </c>
      <c r="AO168" s="19">
        <v>45.573</v>
      </c>
      <c r="AP168" s="19">
        <v>46.076999999999998</v>
      </c>
      <c r="AQ168" s="19">
        <v>46.621000000000002</v>
      </c>
      <c r="AR168" s="19">
        <v>47.116999999999997</v>
      </c>
      <c r="AS168" s="19">
        <v>47.466000000000001</v>
      </c>
      <c r="AT168" s="19">
        <v>47.594000000000001</v>
      </c>
      <c r="AU168" s="19">
        <v>47.457000000000001</v>
      </c>
      <c r="AV168" s="19">
        <v>47.100999999999999</v>
      </c>
      <c r="AW168" s="19">
        <v>46.64</v>
      </c>
      <c r="AX168" s="19">
        <v>46.25</v>
      </c>
      <c r="AY168" s="19">
        <v>46.04</v>
      </c>
      <c r="AZ168" s="19">
        <v>46.058</v>
      </c>
      <c r="BA168" s="19">
        <v>46.250999999999998</v>
      </c>
      <c r="BB168" s="19">
        <v>46.58</v>
      </c>
      <c r="BC168" s="19">
        <v>46.936999999999998</v>
      </c>
      <c r="BD168" s="19">
        <v>47.258000000000003</v>
      </c>
      <c r="BE168" s="19">
        <v>47.526000000000003</v>
      </c>
      <c r="BF168" s="19">
        <v>47.768999999999998</v>
      </c>
      <c r="BG168" s="19">
        <v>47.973999999999997</v>
      </c>
      <c r="BH168" s="19">
        <v>48.143000000000001</v>
      </c>
      <c r="BI168" s="19">
        <v>48.284999999999997</v>
      </c>
      <c r="BJ168" s="19">
        <v>48.383000000000003</v>
      </c>
      <c r="BK168" s="19">
        <v>48.448</v>
      </c>
      <c r="BL168" s="19">
        <v>48.484999999999999</v>
      </c>
      <c r="BM168" s="19">
        <v>48.517000000000003</v>
      </c>
      <c r="BN168" s="19">
        <v>48.55</v>
      </c>
      <c r="BO168" s="19">
        <v>48.607999999999997</v>
      </c>
      <c r="BP168" s="19">
        <v>48.665999999999997</v>
      </c>
      <c r="BQ168" s="19">
        <v>48.747</v>
      </c>
      <c r="BR168" s="19">
        <v>48.841999999999999</v>
      </c>
      <c r="BS168" s="19">
        <v>48.965000000000003</v>
      </c>
    </row>
    <row r="169" spans="1:71" ht="11.4" x14ac:dyDescent="0.2">
      <c r="A169" s="16">
        <v>152</v>
      </c>
      <c r="B169" s="17" t="s">
        <v>65</v>
      </c>
      <c r="C169" s="7" t="s">
        <v>213</v>
      </c>
      <c r="D169" s="6">
        <v>16</v>
      </c>
      <c r="E169" s="6">
        <v>246</v>
      </c>
      <c r="F169" s="19">
        <v>4008.2939999999999</v>
      </c>
      <c r="G169" s="19">
        <v>4050.4920000000002</v>
      </c>
      <c r="H169" s="19">
        <v>4096.5540000000001</v>
      </c>
      <c r="I169" s="19">
        <v>4144.2969999999996</v>
      </c>
      <c r="J169" s="19">
        <v>4191.9790000000003</v>
      </c>
      <c r="K169" s="19">
        <v>4238.2749999999996</v>
      </c>
      <c r="L169" s="19">
        <v>4282.3789999999999</v>
      </c>
      <c r="M169" s="19">
        <v>4323.9210000000003</v>
      </c>
      <c r="N169" s="19">
        <v>4362.9129999999996</v>
      </c>
      <c r="O169" s="19">
        <v>4399.674</v>
      </c>
      <c r="P169" s="19">
        <v>4434.59</v>
      </c>
      <c r="Q169" s="19">
        <v>4467.7730000000001</v>
      </c>
      <c r="R169" s="19">
        <v>4498.817</v>
      </c>
      <c r="S169" s="19">
        <v>4526.7460000000001</v>
      </c>
      <c r="T169" s="19">
        <v>4550.2389999999996</v>
      </c>
      <c r="U169" s="19">
        <v>4568.598</v>
      </c>
      <c r="V169" s="19">
        <v>4581.1149999999998</v>
      </c>
      <c r="W169" s="19">
        <v>4588.6559999999999</v>
      </c>
      <c r="X169" s="19">
        <v>4594.0240000000003</v>
      </c>
      <c r="Y169" s="19">
        <v>4601.0330000000004</v>
      </c>
      <c r="Z169" s="19">
        <v>4612.366</v>
      </c>
      <c r="AA169" s="19">
        <v>4629.38</v>
      </c>
      <c r="AB169" s="19">
        <v>4651.1719999999996</v>
      </c>
      <c r="AC169" s="19">
        <v>4675.4560000000001</v>
      </c>
      <c r="AD169" s="19">
        <v>4698.7790000000005</v>
      </c>
      <c r="AE169" s="19">
        <v>4718.7489999999998</v>
      </c>
      <c r="AF169" s="19">
        <v>4734.4369999999999</v>
      </c>
      <c r="AG169" s="19">
        <v>4746.9319999999998</v>
      </c>
      <c r="AH169" s="19">
        <v>4758.2520000000004</v>
      </c>
      <c r="AI169" s="19">
        <v>4771.3450000000003</v>
      </c>
      <c r="AJ169" s="19">
        <v>4788.2430000000004</v>
      </c>
      <c r="AK169" s="19">
        <v>4809.8130000000001</v>
      </c>
      <c r="AL169" s="19">
        <v>4835.1000000000004</v>
      </c>
      <c r="AM169" s="19">
        <v>4862.1779999999999</v>
      </c>
      <c r="AN169" s="19">
        <v>4888.2039999999997</v>
      </c>
      <c r="AO169" s="19">
        <v>4911.22</v>
      </c>
      <c r="AP169" s="19">
        <v>4930.3410000000003</v>
      </c>
      <c r="AQ169" s="19">
        <v>4946.3729999999996</v>
      </c>
      <c r="AR169" s="19">
        <v>4961.0870000000004</v>
      </c>
      <c r="AS169" s="19">
        <v>4977.1149999999998</v>
      </c>
      <c r="AT169" s="19">
        <v>4996.2219999999998</v>
      </c>
      <c r="AU169" s="19">
        <v>5019.125</v>
      </c>
      <c r="AV169" s="19">
        <v>5044.9250000000002</v>
      </c>
      <c r="AW169" s="19">
        <v>5071.7889999999998</v>
      </c>
      <c r="AX169" s="19">
        <v>5097.0969999999998</v>
      </c>
      <c r="AY169" s="19">
        <v>5119.0050000000001</v>
      </c>
      <c r="AZ169" s="19">
        <v>5136.9790000000003</v>
      </c>
      <c r="BA169" s="19">
        <v>5151.7460000000001</v>
      </c>
      <c r="BB169" s="19">
        <v>5164.2420000000002</v>
      </c>
      <c r="BC169" s="19">
        <v>5175.9260000000004</v>
      </c>
      <c r="BD169" s="19">
        <v>5187.9539999999997</v>
      </c>
      <c r="BE169" s="19">
        <v>5200.4790000000003</v>
      </c>
      <c r="BF169" s="19">
        <v>5213.3729999999996</v>
      </c>
      <c r="BG169" s="19">
        <v>5227.1030000000001</v>
      </c>
      <c r="BH169" s="19">
        <v>5242.1850000000004</v>
      </c>
      <c r="BI169" s="19">
        <v>5258.9269999999997</v>
      </c>
      <c r="BJ169" s="19">
        <v>5277.57</v>
      </c>
      <c r="BK169" s="19">
        <v>5298.0140000000001</v>
      </c>
      <c r="BL169" s="19">
        <v>5319.902</v>
      </c>
      <c r="BM169" s="19">
        <v>5342.6459999999997</v>
      </c>
      <c r="BN169" s="19">
        <v>5365.7820000000002</v>
      </c>
      <c r="BO169" s="19">
        <v>5389.2420000000002</v>
      </c>
      <c r="BP169" s="19">
        <v>5412.98</v>
      </c>
      <c r="BQ169" s="19">
        <v>5436.616</v>
      </c>
      <c r="BR169" s="19">
        <v>5459.7169999999996</v>
      </c>
      <c r="BS169" s="19">
        <v>5481.9660000000003</v>
      </c>
    </row>
    <row r="170" spans="1:71" ht="11.4" x14ac:dyDescent="0.2">
      <c r="A170" s="16">
        <v>153</v>
      </c>
      <c r="B170" s="17" t="s">
        <v>65</v>
      </c>
      <c r="C170" s="7" t="s">
        <v>214</v>
      </c>
      <c r="D170" s="6"/>
      <c r="E170" s="6">
        <v>352</v>
      </c>
      <c r="F170" s="19">
        <v>142.65899999999999</v>
      </c>
      <c r="G170" s="19">
        <v>144.94200000000001</v>
      </c>
      <c r="H170" s="19">
        <v>147.70599999999999</v>
      </c>
      <c r="I170" s="19">
        <v>150.82</v>
      </c>
      <c r="J170" s="19">
        <v>154.15700000000001</v>
      </c>
      <c r="K170" s="19">
        <v>157.642</v>
      </c>
      <c r="L170" s="19">
        <v>161.19800000000001</v>
      </c>
      <c r="M170" s="19">
        <v>164.78800000000001</v>
      </c>
      <c r="N170" s="19">
        <v>168.387</v>
      </c>
      <c r="O170" s="19">
        <v>171.99100000000001</v>
      </c>
      <c r="P170" s="19">
        <v>175.59200000000001</v>
      </c>
      <c r="Q170" s="19">
        <v>179.18299999999999</v>
      </c>
      <c r="R170" s="19">
        <v>182.71100000000001</v>
      </c>
      <c r="S170" s="19">
        <v>186.124</v>
      </c>
      <c r="T170" s="19">
        <v>189.33799999999999</v>
      </c>
      <c r="U170" s="19">
        <v>192.31299999999999</v>
      </c>
      <c r="V170" s="19">
        <v>194.99</v>
      </c>
      <c r="W170" s="19">
        <v>197.40100000000001</v>
      </c>
      <c r="X170" s="19">
        <v>199.66900000000001</v>
      </c>
      <c r="Y170" s="19">
        <v>201.97399999999999</v>
      </c>
      <c r="Z170" s="19">
        <v>204.42599999999999</v>
      </c>
      <c r="AA170" s="19">
        <v>207.08799999999999</v>
      </c>
      <c r="AB170" s="19">
        <v>209.929</v>
      </c>
      <c r="AC170" s="19">
        <v>212.81399999999999</v>
      </c>
      <c r="AD170" s="19">
        <v>215.56299999999999</v>
      </c>
      <c r="AE170" s="19">
        <v>218.07</v>
      </c>
      <c r="AF170" s="19">
        <v>220.291</v>
      </c>
      <c r="AG170" s="19">
        <v>222.26599999999999</v>
      </c>
      <c r="AH170" s="19">
        <v>224.15</v>
      </c>
      <c r="AI170" s="19">
        <v>226.10300000000001</v>
      </c>
      <c r="AJ170" s="19">
        <v>228.262</v>
      </c>
      <c r="AK170" s="19">
        <v>230.66399999999999</v>
      </c>
      <c r="AL170" s="19">
        <v>233.26900000000001</v>
      </c>
      <c r="AM170" s="19">
        <v>236.01900000000001</v>
      </c>
      <c r="AN170" s="19">
        <v>238.80799999999999</v>
      </c>
      <c r="AO170" s="19">
        <v>241.58199999999999</v>
      </c>
      <c r="AP170" s="19">
        <v>244.33099999999999</v>
      </c>
      <c r="AQ170" s="19">
        <v>247.05600000000001</v>
      </c>
      <c r="AR170" s="19">
        <v>249.756</v>
      </c>
      <c r="AS170" s="19">
        <v>252.41300000000001</v>
      </c>
      <c r="AT170" s="19">
        <v>255.04300000000001</v>
      </c>
      <c r="AU170" s="19">
        <v>257.62400000000002</v>
      </c>
      <c r="AV170" s="19">
        <v>260.15100000000001</v>
      </c>
      <c r="AW170" s="19">
        <v>262.65600000000001</v>
      </c>
      <c r="AX170" s="19">
        <v>265.13799999999998</v>
      </c>
      <c r="AY170" s="19">
        <v>267.62900000000002</v>
      </c>
      <c r="AZ170" s="19">
        <v>270.14999999999998</v>
      </c>
      <c r="BA170" s="19">
        <v>272.709</v>
      </c>
      <c r="BB170" s="19">
        <v>275.29599999999999</v>
      </c>
      <c r="BC170" s="19">
        <v>277.87</v>
      </c>
      <c r="BD170" s="19">
        <v>280.435</v>
      </c>
      <c r="BE170" s="19">
        <v>282.90699999999998</v>
      </c>
      <c r="BF170" s="19">
        <v>285.32900000000001</v>
      </c>
      <c r="BG170" s="19">
        <v>287.952</v>
      </c>
      <c r="BH170" s="19">
        <v>291.10399999999998</v>
      </c>
      <c r="BI170" s="19">
        <v>294.97899999999998</v>
      </c>
      <c r="BJ170" s="19">
        <v>299.72800000000001</v>
      </c>
      <c r="BK170" s="19">
        <v>305.2</v>
      </c>
      <c r="BL170" s="19">
        <v>310.88400000000001</v>
      </c>
      <c r="BM170" s="19">
        <v>316.08600000000001</v>
      </c>
      <c r="BN170" s="19">
        <v>320.32799999999997</v>
      </c>
      <c r="BO170" s="19">
        <v>323.41800000000001</v>
      </c>
      <c r="BP170" s="19">
        <v>325.52600000000001</v>
      </c>
      <c r="BQ170" s="19">
        <v>327.029</v>
      </c>
      <c r="BR170" s="19">
        <v>328.459</v>
      </c>
      <c r="BS170" s="19">
        <v>330.24299999999999</v>
      </c>
    </row>
    <row r="171" spans="1:71" ht="11.4" x14ac:dyDescent="0.2">
      <c r="A171" s="16">
        <v>154</v>
      </c>
      <c r="B171" s="17" t="s">
        <v>65</v>
      </c>
      <c r="C171" s="7" t="s">
        <v>215</v>
      </c>
      <c r="D171" s="6"/>
      <c r="E171" s="6">
        <v>372</v>
      </c>
      <c r="F171" s="19">
        <v>2913.0929999999998</v>
      </c>
      <c r="G171" s="19">
        <v>2921.1089999999999</v>
      </c>
      <c r="H171" s="19">
        <v>2924.0540000000001</v>
      </c>
      <c r="I171" s="19">
        <v>2921.355</v>
      </c>
      <c r="J171" s="19">
        <v>2913.0450000000001</v>
      </c>
      <c r="K171" s="19">
        <v>2899.7840000000001</v>
      </c>
      <c r="L171" s="19">
        <v>2882.846</v>
      </c>
      <c r="M171" s="19">
        <v>2864.14</v>
      </c>
      <c r="N171" s="19">
        <v>2846.0549999999998</v>
      </c>
      <c r="O171" s="19">
        <v>2831.252</v>
      </c>
      <c r="P171" s="19">
        <v>2822.11</v>
      </c>
      <c r="Q171" s="19">
        <v>2820.038</v>
      </c>
      <c r="R171" s="19">
        <v>2824.9479999999999</v>
      </c>
      <c r="S171" s="19">
        <v>2835.0189999999998</v>
      </c>
      <c r="T171" s="19">
        <v>2847.34</v>
      </c>
      <c r="U171" s="19">
        <v>2859.9549999999999</v>
      </c>
      <c r="V171" s="19">
        <v>2872.0709999999999</v>
      </c>
      <c r="W171" s="19">
        <v>2884.7829999999999</v>
      </c>
      <c r="X171" s="19">
        <v>2900.1840000000002</v>
      </c>
      <c r="Y171" s="19">
        <v>2921.259</v>
      </c>
      <c r="Z171" s="19">
        <v>2949.998</v>
      </c>
      <c r="AA171" s="19">
        <v>2986.7829999999999</v>
      </c>
      <c r="AB171" s="19">
        <v>3030.395</v>
      </c>
      <c r="AC171" s="19">
        <v>3079.2950000000001</v>
      </c>
      <c r="AD171" s="19">
        <v>3131.1750000000002</v>
      </c>
      <c r="AE171" s="19">
        <v>3184.1260000000002</v>
      </c>
      <c r="AF171" s="19">
        <v>3237.5940000000001</v>
      </c>
      <c r="AG171" s="19">
        <v>3291.17</v>
      </c>
      <c r="AH171" s="19">
        <v>3343.1469999999999</v>
      </c>
      <c r="AI171" s="19">
        <v>3391.58</v>
      </c>
      <c r="AJ171" s="19">
        <v>3434.953</v>
      </c>
      <c r="AK171" s="19">
        <v>3472.8879999999999</v>
      </c>
      <c r="AL171" s="19">
        <v>3505.36</v>
      </c>
      <c r="AM171" s="19">
        <v>3531.7759999999998</v>
      </c>
      <c r="AN171" s="19">
        <v>3551.654</v>
      </c>
      <c r="AO171" s="19">
        <v>3564.9589999999998</v>
      </c>
      <c r="AP171" s="19">
        <v>3571.346</v>
      </c>
      <c r="AQ171" s="19">
        <v>3571.76</v>
      </c>
      <c r="AR171" s="19">
        <v>3569.1120000000001</v>
      </c>
      <c r="AS171" s="19">
        <v>3567.2890000000002</v>
      </c>
      <c r="AT171" s="19">
        <v>3569.2570000000001</v>
      </c>
      <c r="AU171" s="19">
        <v>3576.375</v>
      </c>
      <c r="AV171" s="19">
        <v>3588.5940000000001</v>
      </c>
      <c r="AW171" s="19">
        <v>3605.665</v>
      </c>
      <c r="AX171" s="19">
        <v>3626.799</v>
      </c>
      <c r="AY171" s="19">
        <v>3651.5450000000001</v>
      </c>
      <c r="AZ171" s="19">
        <v>3679.8490000000002</v>
      </c>
      <c r="BA171" s="19">
        <v>3712.4639999999999</v>
      </c>
      <c r="BB171" s="19">
        <v>3750.57</v>
      </c>
      <c r="BC171" s="19">
        <v>3795.6990000000001</v>
      </c>
      <c r="BD171" s="19">
        <v>3848.7759999999998</v>
      </c>
      <c r="BE171" s="19">
        <v>3909.2930000000001</v>
      </c>
      <c r="BF171" s="19">
        <v>3976.288</v>
      </c>
      <c r="BG171" s="19">
        <v>4049.547</v>
      </c>
      <c r="BH171" s="19">
        <v>4128.7489999999998</v>
      </c>
      <c r="BI171" s="19">
        <v>4212.9769999999999</v>
      </c>
      <c r="BJ171" s="19">
        <v>4303.37</v>
      </c>
      <c r="BK171" s="19">
        <v>4398.0730000000003</v>
      </c>
      <c r="BL171" s="19">
        <v>4489.5889999999999</v>
      </c>
      <c r="BM171" s="19">
        <v>4568.0640000000003</v>
      </c>
      <c r="BN171" s="19">
        <v>4626.9279999999999</v>
      </c>
      <c r="BO171" s="19">
        <v>4662.5789999999997</v>
      </c>
      <c r="BP171" s="19">
        <v>4678.1170000000002</v>
      </c>
      <c r="BQ171" s="19">
        <v>4681.9669999999996</v>
      </c>
      <c r="BR171" s="19">
        <v>4686.3469999999998</v>
      </c>
      <c r="BS171" s="19">
        <v>4700.107</v>
      </c>
    </row>
    <row r="172" spans="1:71" ht="11.4" x14ac:dyDescent="0.2">
      <c r="A172" s="16">
        <v>155</v>
      </c>
      <c r="B172" s="17" t="s">
        <v>65</v>
      </c>
      <c r="C172" s="7" t="s">
        <v>216</v>
      </c>
      <c r="D172" s="6"/>
      <c r="E172" s="6">
        <v>833</v>
      </c>
      <c r="F172" s="19">
        <v>55.253999999999998</v>
      </c>
      <c r="G172" s="19">
        <v>55.222000000000001</v>
      </c>
      <c r="H172" s="19">
        <v>54.851999999999997</v>
      </c>
      <c r="I172" s="19">
        <v>54.207999999999998</v>
      </c>
      <c r="J172" s="19">
        <v>53.366999999999997</v>
      </c>
      <c r="K172" s="19">
        <v>52.408000000000001</v>
      </c>
      <c r="L172" s="19">
        <v>51.401000000000003</v>
      </c>
      <c r="M172" s="19">
        <v>50.429000000000002</v>
      </c>
      <c r="N172" s="19">
        <v>49.566000000000003</v>
      </c>
      <c r="O172" s="19">
        <v>48.883000000000003</v>
      </c>
      <c r="P172" s="19">
        <v>48.442</v>
      </c>
      <c r="Q172" s="19">
        <v>48.280999999999999</v>
      </c>
      <c r="R172" s="19">
        <v>48.417999999999999</v>
      </c>
      <c r="S172" s="19">
        <v>48.8</v>
      </c>
      <c r="T172" s="19">
        <v>49.390999999999998</v>
      </c>
      <c r="U172" s="19">
        <v>50.140999999999998</v>
      </c>
      <c r="V172" s="19">
        <v>51.048999999999999</v>
      </c>
      <c r="W172" s="19">
        <v>52.118000000000002</v>
      </c>
      <c r="X172" s="19">
        <v>53.253999999999998</v>
      </c>
      <c r="Y172" s="19">
        <v>54.375999999999998</v>
      </c>
      <c r="Z172" s="19">
        <v>55.424999999999997</v>
      </c>
      <c r="AA172" s="19">
        <v>56.351999999999997</v>
      </c>
      <c r="AB172" s="19">
        <v>57.154000000000003</v>
      </c>
      <c r="AC172" s="19">
        <v>57.9</v>
      </c>
      <c r="AD172" s="19">
        <v>58.655000000000001</v>
      </c>
      <c r="AE172" s="19">
        <v>59.478000000000002</v>
      </c>
      <c r="AF172" s="19">
        <v>60.427999999999997</v>
      </c>
      <c r="AG172" s="19">
        <v>61.442999999999998</v>
      </c>
      <c r="AH172" s="19">
        <v>62.405999999999999</v>
      </c>
      <c r="AI172" s="19">
        <v>63.151000000000003</v>
      </c>
      <c r="AJ172" s="19">
        <v>63.551000000000002</v>
      </c>
      <c r="AK172" s="19">
        <v>63.54</v>
      </c>
      <c r="AL172" s="19">
        <v>63.191000000000003</v>
      </c>
      <c r="AM172" s="19">
        <v>62.73</v>
      </c>
      <c r="AN172" s="19">
        <v>62.487000000000002</v>
      </c>
      <c r="AO172" s="19">
        <v>62.695999999999998</v>
      </c>
      <c r="AP172" s="19">
        <v>63.441000000000003</v>
      </c>
      <c r="AQ172" s="19">
        <v>64.63</v>
      </c>
      <c r="AR172" s="19">
        <v>66.046999999999997</v>
      </c>
      <c r="AS172" s="19">
        <v>67.388000000000005</v>
      </c>
      <c r="AT172" s="19">
        <v>68.429000000000002</v>
      </c>
      <c r="AU172" s="19">
        <v>69.096000000000004</v>
      </c>
      <c r="AV172" s="19">
        <v>69.474999999999994</v>
      </c>
      <c r="AW172" s="19">
        <v>69.656000000000006</v>
      </c>
      <c r="AX172" s="19">
        <v>69.817999999999998</v>
      </c>
      <c r="AY172" s="19">
        <v>70.069999999999993</v>
      </c>
      <c r="AZ172" s="19">
        <v>70.430999999999997</v>
      </c>
      <c r="BA172" s="19">
        <v>70.869</v>
      </c>
      <c r="BB172" s="19">
        <v>71.39</v>
      </c>
      <c r="BC172" s="19">
        <v>71.951999999999998</v>
      </c>
      <c r="BD172" s="19">
        <v>72.554000000000002</v>
      </c>
      <c r="BE172" s="19">
        <v>73.191999999999993</v>
      </c>
      <c r="BF172" s="19">
        <v>73.87</v>
      </c>
      <c r="BG172" s="19">
        <v>74.587000000000003</v>
      </c>
      <c r="BH172" s="19">
        <v>75.340999999999994</v>
      </c>
      <c r="BI172" s="19">
        <v>76.117999999999995</v>
      </c>
      <c r="BJ172" s="19">
        <v>76.914000000000001</v>
      </c>
      <c r="BK172" s="19">
        <v>77.727000000000004</v>
      </c>
      <c r="BL172" s="19">
        <v>78.534000000000006</v>
      </c>
      <c r="BM172" s="19">
        <v>79.325000000000003</v>
      </c>
      <c r="BN172" s="19">
        <v>80.072000000000003</v>
      </c>
      <c r="BO172" s="19">
        <v>80.759</v>
      </c>
      <c r="BP172" s="19">
        <v>81.406000000000006</v>
      </c>
      <c r="BQ172" s="19">
        <v>82.013000000000005</v>
      </c>
      <c r="BR172" s="19">
        <v>82.59</v>
      </c>
      <c r="BS172" s="19">
        <v>83.167000000000002</v>
      </c>
    </row>
    <row r="173" spans="1:71" ht="11.4" x14ac:dyDescent="0.2">
      <c r="A173" s="16">
        <v>156</v>
      </c>
      <c r="B173" s="17" t="s">
        <v>65</v>
      </c>
      <c r="C173" s="7" t="s">
        <v>217</v>
      </c>
      <c r="D173" s="6"/>
      <c r="E173" s="6">
        <v>428</v>
      </c>
      <c r="F173" s="19">
        <v>1926.568</v>
      </c>
      <c r="G173" s="19">
        <v>1933.991</v>
      </c>
      <c r="H173" s="19">
        <v>1945.9559999999999</v>
      </c>
      <c r="I173" s="19">
        <v>1961.655</v>
      </c>
      <c r="J173" s="19">
        <v>1980.395</v>
      </c>
      <c r="K173" s="19">
        <v>2001.57</v>
      </c>
      <c r="L173" s="19">
        <v>2024.675</v>
      </c>
      <c r="M173" s="19">
        <v>2049.3150000000001</v>
      </c>
      <c r="N173" s="19">
        <v>2075.172</v>
      </c>
      <c r="O173" s="19">
        <v>2102.0039999999999</v>
      </c>
      <c r="P173" s="19">
        <v>2129.5859999999998</v>
      </c>
      <c r="Q173" s="19">
        <v>2157.66</v>
      </c>
      <c r="R173" s="19">
        <v>2185.8780000000002</v>
      </c>
      <c r="S173" s="19">
        <v>2213.8029999999999</v>
      </c>
      <c r="T173" s="19">
        <v>2240.9450000000002</v>
      </c>
      <c r="U173" s="19">
        <v>2266.9409999999998</v>
      </c>
      <c r="V173" s="19">
        <v>2291.4650000000001</v>
      </c>
      <c r="W173" s="19">
        <v>2314.5</v>
      </c>
      <c r="X173" s="19">
        <v>2336.3220000000001</v>
      </c>
      <c r="Y173" s="19">
        <v>2357.395</v>
      </c>
      <c r="Z173" s="19">
        <v>2378.0169999999998</v>
      </c>
      <c r="AA173" s="19">
        <v>2398.3760000000002</v>
      </c>
      <c r="AB173" s="19">
        <v>2418.2669999999998</v>
      </c>
      <c r="AC173" s="19">
        <v>2437.1770000000001</v>
      </c>
      <c r="AD173" s="19">
        <v>2454.393</v>
      </c>
      <c r="AE173" s="19">
        <v>2469.4360000000001</v>
      </c>
      <c r="AF173" s="19">
        <v>2482.181</v>
      </c>
      <c r="AG173" s="19">
        <v>2492.9780000000001</v>
      </c>
      <c r="AH173" s="19">
        <v>2502.5129999999999</v>
      </c>
      <c r="AI173" s="19">
        <v>2511.7350000000001</v>
      </c>
      <c r="AJ173" s="19">
        <v>2521.3850000000002</v>
      </c>
      <c r="AK173" s="19">
        <v>2531.0129999999999</v>
      </c>
      <c r="AL173" s="19">
        <v>2540.442</v>
      </c>
      <c r="AM173" s="19">
        <v>2550.9270000000001</v>
      </c>
      <c r="AN173" s="19">
        <v>2564.107</v>
      </c>
      <c r="AO173" s="19">
        <v>2580.7510000000002</v>
      </c>
      <c r="AP173" s="19">
        <v>2602.1509999999998</v>
      </c>
      <c r="AQ173" s="19">
        <v>2626.8989999999999</v>
      </c>
      <c r="AR173" s="19">
        <v>2649.8209999999999</v>
      </c>
      <c r="AS173" s="19">
        <v>2663.924</v>
      </c>
      <c r="AT173" s="19">
        <v>2664.4319999999998</v>
      </c>
      <c r="AU173" s="19">
        <v>2649.152</v>
      </c>
      <c r="AV173" s="19">
        <v>2620.2460000000001</v>
      </c>
      <c r="AW173" s="19">
        <v>2582.65</v>
      </c>
      <c r="AX173" s="19">
        <v>2543.6219999999998</v>
      </c>
      <c r="AY173" s="19">
        <v>2508.473</v>
      </c>
      <c r="AZ173" s="19">
        <v>2478.8249999999998</v>
      </c>
      <c r="BA173" s="19">
        <v>2453.3020000000001</v>
      </c>
      <c r="BB173" s="19">
        <v>2430.547</v>
      </c>
      <c r="BC173" s="19">
        <v>2408.09</v>
      </c>
      <c r="BD173" s="19">
        <v>2384.163</v>
      </c>
      <c r="BE173" s="19">
        <v>2358.6770000000001</v>
      </c>
      <c r="BF173" s="19">
        <v>2332.4920000000002</v>
      </c>
      <c r="BG173" s="19">
        <v>2305.7750000000001</v>
      </c>
      <c r="BH173" s="19">
        <v>2278.855</v>
      </c>
      <c r="BI173" s="19">
        <v>2251.9830000000002</v>
      </c>
      <c r="BJ173" s="19">
        <v>2225.223</v>
      </c>
      <c r="BK173" s="19">
        <v>2198.518</v>
      </c>
      <c r="BL173" s="19">
        <v>2171.8809999999999</v>
      </c>
      <c r="BM173" s="19">
        <v>2145.3090000000002</v>
      </c>
      <c r="BN173" s="19">
        <v>2118.848</v>
      </c>
      <c r="BO173" s="19">
        <v>2092.4929999999999</v>
      </c>
      <c r="BP173" s="19">
        <v>2066.3739999999998</v>
      </c>
      <c r="BQ173" s="19">
        <v>2040.7840000000001</v>
      </c>
      <c r="BR173" s="19">
        <v>2016.125</v>
      </c>
      <c r="BS173" s="19">
        <v>1992.663</v>
      </c>
    </row>
    <row r="174" spans="1:71" ht="11.4" x14ac:dyDescent="0.2">
      <c r="A174" s="16">
        <v>157</v>
      </c>
      <c r="B174" s="17" t="s">
        <v>65</v>
      </c>
      <c r="C174" s="7" t="s">
        <v>218</v>
      </c>
      <c r="D174" s="6"/>
      <c r="E174" s="6">
        <v>440</v>
      </c>
      <c r="F174" s="19">
        <v>2567.4029999999998</v>
      </c>
      <c r="G174" s="19">
        <v>2569.6109999999999</v>
      </c>
      <c r="H174" s="19">
        <v>2578.047</v>
      </c>
      <c r="I174" s="19">
        <v>2591.373</v>
      </c>
      <c r="J174" s="19">
        <v>2608.5219999999999</v>
      </c>
      <c r="K174" s="19">
        <v>2628.7449999999999</v>
      </c>
      <c r="L174" s="19">
        <v>2651.625</v>
      </c>
      <c r="M174" s="19">
        <v>2676.9989999999998</v>
      </c>
      <c r="N174" s="19">
        <v>2704.9850000000001</v>
      </c>
      <c r="O174" s="19">
        <v>2735.866</v>
      </c>
      <c r="P174" s="19">
        <v>2769.866</v>
      </c>
      <c r="Q174" s="19">
        <v>2806.913</v>
      </c>
      <c r="R174" s="19">
        <v>2846.3879999999999</v>
      </c>
      <c r="S174" s="19">
        <v>2887.0740000000001</v>
      </c>
      <c r="T174" s="19">
        <v>2927.38</v>
      </c>
      <c r="U174" s="19">
        <v>2966.1619999999998</v>
      </c>
      <c r="V174" s="19">
        <v>3002.79</v>
      </c>
      <c r="W174" s="19">
        <v>3037.44</v>
      </c>
      <c r="X174" s="19">
        <v>3070.69</v>
      </c>
      <c r="Y174" s="19">
        <v>3103.511</v>
      </c>
      <c r="Z174" s="19">
        <v>3136.58</v>
      </c>
      <c r="AA174" s="19">
        <v>3170.0709999999999</v>
      </c>
      <c r="AB174" s="19">
        <v>3203.6280000000002</v>
      </c>
      <c r="AC174" s="19">
        <v>3236.7310000000002</v>
      </c>
      <c r="AD174" s="19">
        <v>3268.6419999999998</v>
      </c>
      <c r="AE174" s="19">
        <v>3298.873</v>
      </c>
      <c r="AF174" s="19">
        <v>3327.2570000000001</v>
      </c>
      <c r="AG174" s="19">
        <v>3354.0619999999999</v>
      </c>
      <c r="AH174" s="19">
        <v>3379.7979999999998</v>
      </c>
      <c r="AI174" s="19">
        <v>3405.1759999999999</v>
      </c>
      <c r="AJ174" s="19">
        <v>3430.759</v>
      </c>
      <c r="AK174" s="19">
        <v>3456.1419999999998</v>
      </c>
      <c r="AL174" s="19">
        <v>3481.1320000000001</v>
      </c>
      <c r="AM174" s="19">
        <v>3506.5390000000002</v>
      </c>
      <c r="AN174" s="19">
        <v>3533.4780000000001</v>
      </c>
      <c r="AO174" s="19">
        <v>3562.3960000000002</v>
      </c>
      <c r="AP174" s="19">
        <v>3594.056</v>
      </c>
      <c r="AQ174" s="19">
        <v>3627.328</v>
      </c>
      <c r="AR174" s="19">
        <v>3658.49</v>
      </c>
      <c r="AS174" s="19">
        <v>3682.5569999999998</v>
      </c>
      <c r="AT174" s="19">
        <v>3696.0340000000001</v>
      </c>
      <c r="AU174" s="19">
        <v>3697.453</v>
      </c>
      <c r="AV174" s="19">
        <v>3688.1</v>
      </c>
      <c r="AW174" s="19">
        <v>3670.6469999999999</v>
      </c>
      <c r="AX174" s="19">
        <v>3649.134</v>
      </c>
      <c r="AY174" s="19">
        <v>3626.6019999999999</v>
      </c>
      <c r="AZ174" s="19">
        <v>3603.7449999999999</v>
      </c>
      <c r="BA174" s="19">
        <v>3579.904</v>
      </c>
      <c r="BB174" s="19">
        <v>3555.1329999999998</v>
      </c>
      <c r="BC174" s="19">
        <v>3529.1779999999999</v>
      </c>
      <c r="BD174" s="19">
        <v>3501.835</v>
      </c>
      <c r="BE174" s="19">
        <v>3473.6170000000002</v>
      </c>
      <c r="BF174" s="19">
        <v>3444.7539999999999</v>
      </c>
      <c r="BG174" s="19">
        <v>3414.3519999999999</v>
      </c>
      <c r="BH174" s="19">
        <v>3381.1179999999999</v>
      </c>
      <c r="BI174" s="19">
        <v>3344.252</v>
      </c>
      <c r="BJ174" s="19">
        <v>3303.6709999999998</v>
      </c>
      <c r="BK174" s="19">
        <v>3260.0909999999999</v>
      </c>
      <c r="BL174" s="19">
        <v>3214.627</v>
      </c>
      <c r="BM174" s="19">
        <v>3168.7719999999999</v>
      </c>
      <c r="BN174" s="19">
        <v>3123.8029999999999</v>
      </c>
      <c r="BO174" s="19">
        <v>3079.8809999999999</v>
      </c>
      <c r="BP174" s="19">
        <v>3037.2460000000001</v>
      </c>
      <c r="BQ174" s="19">
        <v>2997.3339999999998</v>
      </c>
      <c r="BR174" s="19">
        <v>2961.846</v>
      </c>
      <c r="BS174" s="19">
        <v>2931.9259999999999</v>
      </c>
    </row>
    <row r="175" spans="1:71" ht="11.4" x14ac:dyDescent="0.2">
      <c r="A175" s="16">
        <v>158</v>
      </c>
      <c r="B175" s="17" t="s">
        <v>65</v>
      </c>
      <c r="C175" s="7" t="s">
        <v>219</v>
      </c>
      <c r="D175" s="6">
        <v>17</v>
      </c>
      <c r="E175" s="6">
        <v>578</v>
      </c>
      <c r="F175" s="19">
        <v>3265.2730000000001</v>
      </c>
      <c r="G175" s="19">
        <v>3300.752</v>
      </c>
      <c r="H175" s="19">
        <v>3334.4780000000001</v>
      </c>
      <c r="I175" s="19">
        <v>3367.0549999999998</v>
      </c>
      <c r="J175" s="19">
        <v>3398.9050000000002</v>
      </c>
      <c r="K175" s="19">
        <v>3430.34</v>
      </c>
      <c r="L175" s="19">
        <v>3461.51</v>
      </c>
      <c r="M175" s="19">
        <v>3492.4470000000001</v>
      </c>
      <c r="N175" s="19">
        <v>3523.0479999999998</v>
      </c>
      <c r="O175" s="19">
        <v>3553.1289999999999</v>
      </c>
      <c r="P175" s="19">
        <v>3582.5070000000001</v>
      </c>
      <c r="Q175" s="19">
        <v>3611.1460000000002</v>
      </c>
      <c r="R175" s="19">
        <v>3639.21</v>
      </c>
      <c r="S175" s="19">
        <v>3667.1129999999998</v>
      </c>
      <c r="T175" s="19">
        <v>3695.4079999999999</v>
      </c>
      <c r="U175" s="19">
        <v>3724.4630000000002</v>
      </c>
      <c r="V175" s="19">
        <v>3754.3620000000001</v>
      </c>
      <c r="W175" s="19">
        <v>3784.8679999999999</v>
      </c>
      <c r="X175" s="19">
        <v>3815.6370000000002</v>
      </c>
      <c r="Y175" s="19">
        <v>3846.1840000000002</v>
      </c>
      <c r="Z175" s="19">
        <v>3876.06</v>
      </c>
      <c r="AA175" s="19">
        <v>3905.2689999999998</v>
      </c>
      <c r="AB175" s="19">
        <v>3933.7249999999999</v>
      </c>
      <c r="AC175" s="19">
        <v>3960.8020000000001</v>
      </c>
      <c r="AD175" s="19">
        <v>3985.741</v>
      </c>
      <c r="AE175" s="19">
        <v>4008.0309999999999</v>
      </c>
      <c r="AF175" s="19">
        <v>4027.4749999999999</v>
      </c>
      <c r="AG175" s="19">
        <v>4044.33</v>
      </c>
      <c r="AH175" s="19">
        <v>4059.183</v>
      </c>
      <c r="AI175" s="19">
        <v>4072.8679999999999</v>
      </c>
      <c r="AJ175" s="19">
        <v>4086.076</v>
      </c>
      <c r="AK175" s="19">
        <v>4098.973</v>
      </c>
      <c r="AL175" s="19">
        <v>4111.6570000000002</v>
      </c>
      <c r="AM175" s="19">
        <v>4124.585</v>
      </c>
      <c r="AN175" s="19">
        <v>4138.268</v>
      </c>
      <c r="AO175" s="19">
        <v>4153.1049999999996</v>
      </c>
      <c r="AP175" s="19">
        <v>4169.3220000000001</v>
      </c>
      <c r="AQ175" s="19">
        <v>4186.9679999999998</v>
      </c>
      <c r="AR175" s="19">
        <v>4205.9660000000003</v>
      </c>
      <c r="AS175" s="19">
        <v>4226.1220000000003</v>
      </c>
      <c r="AT175" s="19">
        <v>4247.2849999999999</v>
      </c>
      <c r="AU175" s="19">
        <v>4269.4709999999995</v>
      </c>
      <c r="AV175" s="19">
        <v>4292.683</v>
      </c>
      <c r="AW175" s="19">
        <v>4316.7879999999996</v>
      </c>
      <c r="AX175" s="19">
        <v>4341.6149999999998</v>
      </c>
      <c r="AY175" s="19">
        <v>4366.9949999999999</v>
      </c>
      <c r="AZ175" s="19">
        <v>4393.2089999999998</v>
      </c>
      <c r="BA175" s="19">
        <v>4420.2619999999997</v>
      </c>
      <c r="BB175" s="19">
        <v>4447.4859999999999</v>
      </c>
      <c r="BC175" s="19">
        <v>4474.0039999999999</v>
      </c>
      <c r="BD175" s="19">
        <v>4499.3670000000002</v>
      </c>
      <c r="BE175" s="19">
        <v>4523.1450000000004</v>
      </c>
      <c r="BF175" s="19">
        <v>4546.0190000000002</v>
      </c>
      <c r="BG175" s="19">
        <v>4570.1059999999998</v>
      </c>
      <c r="BH175" s="19">
        <v>4598.2139999999999</v>
      </c>
      <c r="BI175" s="19">
        <v>4632.3639999999996</v>
      </c>
      <c r="BJ175" s="19">
        <v>4673.07</v>
      </c>
      <c r="BK175" s="19">
        <v>4719.6480000000001</v>
      </c>
      <c r="BL175" s="19">
        <v>4771.4089999999997</v>
      </c>
      <c r="BM175" s="19">
        <v>4827.18</v>
      </c>
      <c r="BN175" s="19">
        <v>4885.8779999999997</v>
      </c>
      <c r="BO175" s="19">
        <v>4947.5950000000003</v>
      </c>
      <c r="BP175" s="19">
        <v>5012.0069999999996</v>
      </c>
      <c r="BQ175" s="19">
        <v>5077.1009999999997</v>
      </c>
      <c r="BR175" s="19">
        <v>5140.3109999999997</v>
      </c>
      <c r="BS175" s="19">
        <v>5199.8360000000002</v>
      </c>
    </row>
    <row r="176" spans="1:71" ht="11.4" x14ac:dyDescent="0.2">
      <c r="A176" s="16">
        <v>159</v>
      </c>
      <c r="B176" s="17" t="s">
        <v>65</v>
      </c>
      <c r="C176" s="7" t="s">
        <v>220</v>
      </c>
      <c r="D176" s="6"/>
      <c r="E176" s="6">
        <v>752</v>
      </c>
      <c r="F176" s="19">
        <v>7009.9120000000003</v>
      </c>
      <c r="G176" s="19">
        <v>7073.2269999999999</v>
      </c>
      <c r="H176" s="19">
        <v>7127.52</v>
      </c>
      <c r="I176" s="19">
        <v>7175.6670000000004</v>
      </c>
      <c r="J176" s="19">
        <v>7220.0640000000003</v>
      </c>
      <c r="K176" s="19">
        <v>7262.6229999999996</v>
      </c>
      <c r="L176" s="19">
        <v>7304.7790000000005</v>
      </c>
      <c r="M176" s="19">
        <v>7347.4790000000003</v>
      </c>
      <c r="N176" s="19">
        <v>7391.2479999999996</v>
      </c>
      <c r="O176" s="19">
        <v>7436.2619999999997</v>
      </c>
      <c r="P176" s="19">
        <v>7482.5429999999997</v>
      </c>
      <c r="Q176" s="19">
        <v>7530.1809999999996</v>
      </c>
      <c r="R176" s="19">
        <v>7579.5659999999998</v>
      </c>
      <c r="S176" s="19">
        <v>7631.4570000000003</v>
      </c>
      <c r="T176" s="19">
        <v>7686.73</v>
      </c>
      <c r="U176" s="19">
        <v>7745.6729999999998</v>
      </c>
      <c r="V176" s="19">
        <v>7809.0860000000002</v>
      </c>
      <c r="W176" s="19">
        <v>7875.9070000000002</v>
      </c>
      <c r="X176" s="19">
        <v>7942.3220000000001</v>
      </c>
      <c r="Y176" s="19">
        <v>8003.1850000000004</v>
      </c>
      <c r="Z176" s="19">
        <v>8054.9160000000002</v>
      </c>
      <c r="AA176" s="19">
        <v>8095.7929999999997</v>
      </c>
      <c r="AB176" s="19">
        <v>8127.0339999999997</v>
      </c>
      <c r="AC176" s="19">
        <v>8151.598</v>
      </c>
      <c r="AD176" s="19">
        <v>8173.9679999999998</v>
      </c>
      <c r="AE176" s="19">
        <v>8197.34</v>
      </c>
      <c r="AF176" s="19">
        <v>8223.2489999999998</v>
      </c>
      <c r="AG176" s="19">
        <v>8250.6949999999997</v>
      </c>
      <c r="AH176" s="19">
        <v>8277.4140000000007</v>
      </c>
      <c r="AI176" s="19">
        <v>8300.0030000000006</v>
      </c>
      <c r="AJ176" s="19">
        <v>8316.3379999999997</v>
      </c>
      <c r="AK176" s="19">
        <v>8325.4930000000004</v>
      </c>
      <c r="AL176" s="19">
        <v>8329.4249999999993</v>
      </c>
      <c r="AM176" s="19">
        <v>8332.4429999999993</v>
      </c>
      <c r="AN176" s="19">
        <v>8340.44</v>
      </c>
      <c r="AO176" s="19">
        <v>8357.652</v>
      </c>
      <c r="AP176" s="19">
        <v>8384.9889999999996</v>
      </c>
      <c r="AQ176" s="19">
        <v>8421.0560000000005</v>
      </c>
      <c r="AR176" s="19">
        <v>8464.7870000000003</v>
      </c>
      <c r="AS176" s="19">
        <v>8514.2060000000001</v>
      </c>
      <c r="AT176" s="19">
        <v>8567.384</v>
      </c>
      <c r="AU176" s="19">
        <v>8625.1370000000006</v>
      </c>
      <c r="AV176" s="19">
        <v>8686.7379999999994</v>
      </c>
      <c r="AW176" s="19">
        <v>8746.7759999999998</v>
      </c>
      <c r="AX176" s="19">
        <v>8798.2340000000004</v>
      </c>
      <c r="AY176" s="19">
        <v>8836.42</v>
      </c>
      <c r="AZ176" s="19">
        <v>8859.1910000000007</v>
      </c>
      <c r="BA176" s="19">
        <v>8868.8529999999992</v>
      </c>
      <c r="BB176" s="19">
        <v>8870.848</v>
      </c>
      <c r="BC176" s="19">
        <v>8873.1</v>
      </c>
      <c r="BD176" s="19">
        <v>8881.64</v>
      </c>
      <c r="BE176" s="19">
        <v>8897.7929999999997</v>
      </c>
      <c r="BF176" s="19">
        <v>8920.6939999999995</v>
      </c>
      <c r="BG176" s="19">
        <v>8951.4220000000005</v>
      </c>
      <c r="BH176" s="19">
        <v>8990.6389999999992</v>
      </c>
      <c r="BI176" s="19">
        <v>9038.6229999999996</v>
      </c>
      <c r="BJ176" s="19">
        <v>9096.2639999999992</v>
      </c>
      <c r="BK176" s="19">
        <v>9163.2430000000004</v>
      </c>
      <c r="BL176" s="19">
        <v>9236.89</v>
      </c>
      <c r="BM176" s="19">
        <v>9313.4779999999992</v>
      </c>
      <c r="BN176" s="19">
        <v>9390.1679999999997</v>
      </c>
      <c r="BO176" s="19">
        <v>9465.8919999999998</v>
      </c>
      <c r="BP176" s="19">
        <v>9540.9069999999992</v>
      </c>
      <c r="BQ176" s="19">
        <v>9615.2469999999994</v>
      </c>
      <c r="BR176" s="19">
        <v>9689.3760000000002</v>
      </c>
      <c r="BS176" s="19">
        <v>9763.5650000000005</v>
      </c>
    </row>
    <row r="177" spans="1:71" ht="11.4" x14ac:dyDescent="0.2">
      <c r="A177" s="16">
        <v>160</v>
      </c>
      <c r="B177" s="17" t="s">
        <v>65</v>
      </c>
      <c r="C177" s="7" t="s">
        <v>221</v>
      </c>
      <c r="D177" s="6"/>
      <c r="E177" s="6">
        <v>826</v>
      </c>
      <c r="F177" s="19">
        <v>50616.014000000003</v>
      </c>
      <c r="G177" s="19">
        <v>50621.415999999997</v>
      </c>
      <c r="H177" s="19">
        <v>50686.055</v>
      </c>
      <c r="I177" s="19">
        <v>50797.273999999998</v>
      </c>
      <c r="J177" s="19">
        <v>50945.396999999997</v>
      </c>
      <c r="K177" s="19">
        <v>51123.707000000002</v>
      </c>
      <c r="L177" s="19">
        <v>51328.661999999997</v>
      </c>
      <c r="M177" s="19">
        <v>51559.67</v>
      </c>
      <c r="N177" s="19">
        <v>51818.623</v>
      </c>
      <c r="O177" s="19">
        <v>52108.972000000002</v>
      </c>
      <c r="P177" s="19">
        <v>52433.156999999999</v>
      </c>
      <c r="Q177" s="19">
        <v>52789.815999999999</v>
      </c>
      <c r="R177" s="19">
        <v>53171.326000000001</v>
      </c>
      <c r="S177" s="19">
        <v>53562.805</v>
      </c>
      <c r="T177" s="19">
        <v>53945.019</v>
      </c>
      <c r="U177" s="19">
        <v>54303.107000000004</v>
      </c>
      <c r="V177" s="19">
        <v>54630.989000000001</v>
      </c>
      <c r="W177" s="19">
        <v>54928.527999999998</v>
      </c>
      <c r="X177" s="19">
        <v>55194.455999999998</v>
      </c>
      <c r="Y177" s="19">
        <v>55429.642999999996</v>
      </c>
      <c r="Z177" s="19">
        <v>55634.934999999998</v>
      </c>
      <c r="AA177" s="19">
        <v>55809.75</v>
      </c>
      <c r="AB177" s="19">
        <v>55953.322</v>
      </c>
      <c r="AC177" s="19">
        <v>56066.83</v>
      </c>
      <c r="AD177" s="19">
        <v>56152.178999999996</v>
      </c>
      <c r="AE177" s="19">
        <v>56211.947</v>
      </c>
      <c r="AF177" s="19">
        <v>56247.404999999999</v>
      </c>
      <c r="AG177" s="19">
        <v>56262.02</v>
      </c>
      <c r="AH177" s="19">
        <v>56263.661</v>
      </c>
      <c r="AI177" s="19">
        <v>56262.127</v>
      </c>
      <c r="AJ177" s="19">
        <v>56265.474999999999</v>
      </c>
      <c r="AK177" s="19">
        <v>56276.315000000002</v>
      </c>
      <c r="AL177" s="19">
        <v>56296.24</v>
      </c>
      <c r="AM177" s="19">
        <v>56330.877</v>
      </c>
      <c r="AN177" s="19">
        <v>56386.226000000002</v>
      </c>
      <c r="AO177" s="19">
        <v>56466.131000000001</v>
      </c>
      <c r="AP177" s="19">
        <v>56574.28</v>
      </c>
      <c r="AQ177" s="19">
        <v>56709.207999999999</v>
      </c>
      <c r="AR177" s="19">
        <v>56862.892999999996</v>
      </c>
      <c r="AS177" s="19">
        <v>57023.745999999999</v>
      </c>
      <c r="AT177" s="19">
        <v>57183.330999999998</v>
      </c>
      <c r="AU177" s="19">
        <v>57339.447</v>
      </c>
      <c r="AV177" s="19">
        <v>57494.538</v>
      </c>
      <c r="AW177" s="19">
        <v>57650.472999999998</v>
      </c>
      <c r="AX177" s="19">
        <v>57810.771000000001</v>
      </c>
      <c r="AY177" s="19">
        <v>57978.321000000004</v>
      </c>
      <c r="AZ177" s="19">
        <v>58156.745000000003</v>
      </c>
      <c r="BA177" s="19">
        <v>58346.673000000003</v>
      </c>
      <c r="BB177" s="19">
        <v>58544.938000000002</v>
      </c>
      <c r="BC177" s="19">
        <v>58746.728000000003</v>
      </c>
      <c r="BD177" s="19">
        <v>58950.847999999998</v>
      </c>
      <c r="BE177" s="19">
        <v>59149.343000000001</v>
      </c>
      <c r="BF177" s="19">
        <v>59348.953000000001</v>
      </c>
      <c r="BG177" s="19">
        <v>59580.222000000002</v>
      </c>
      <c r="BH177" s="19">
        <v>59884.127999999997</v>
      </c>
      <c r="BI177" s="19">
        <v>60286.754000000001</v>
      </c>
      <c r="BJ177" s="19">
        <v>60802.800999999999</v>
      </c>
      <c r="BK177" s="19">
        <v>61414.66</v>
      </c>
      <c r="BL177" s="19">
        <v>62076.220999999998</v>
      </c>
      <c r="BM177" s="19">
        <v>62722.607000000004</v>
      </c>
      <c r="BN177" s="19">
        <v>63306.843000000001</v>
      </c>
      <c r="BO177" s="19">
        <v>63811.881999999998</v>
      </c>
      <c r="BP177" s="19">
        <v>64250.33</v>
      </c>
      <c r="BQ177" s="19">
        <v>64641.11</v>
      </c>
      <c r="BR177" s="19">
        <v>65015.686000000002</v>
      </c>
      <c r="BS177" s="19">
        <v>65397.08</v>
      </c>
    </row>
    <row r="178" spans="1:71" ht="12" x14ac:dyDescent="0.25">
      <c r="A178" s="16">
        <v>161</v>
      </c>
      <c r="B178" s="17" t="s">
        <v>65</v>
      </c>
      <c r="C178" s="21" t="s">
        <v>222</v>
      </c>
      <c r="D178" s="6"/>
      <c r="E178" s="6">
        <v>925</v>
      </c>
      <c r="F178" s="19">
        <v>108737.32399999999</v>
      </c>
      <c r="G178" s="19">
        <v>109707.398</v>
      </c>
      <c r="H178" s="19">
        <v>110692.72100000001</v>
      </c>
      <c r="I178" s="19">
        <v>111667.02</v>
      </c>
      <c r="J178" s="19">
        <v>112613.56200000001</v>
      </c>
      <c r="K178" s="19">
        <v>113525.08</v>
      </c>
      <c r="L178" s="19">
        <v>114404.18700000001</v>
      </c>
      <c r="M178" s="19">
        <v>115263.005</v>
      </c>
      <c r="N178" s="19">
        <v>116121.535</v>
      </c>
      <c r="O178" s="19">
        <v>117004.917</v>
      </c>
      <c r="P178" s="19">
        <v>117935.639</v>
      </c>
      <c r="Q178" s="19">
        <v>118925.041</v>
      </c>
      <c r="R178" s="19">
        <v>119965.856</v>
      </c>
      <c r="S178" s="19">
        <v>121029.152</v>
      </c>
      <c r="T178" s="19">
        <v>122073.21</v>
      </c>
      <c r="U178" s="19">
        <v>123070.011</v>
      </c>
      <c r="V178" s="19">
        <v>124005.432</v>
      </c>
      <c r="W178" s="19">
        <v>124894.07399999999</v>
      </c>
      <c r="X178" s="19">
        <v>125771.246</v>
      </c>
      <c r="Y178" s="19">
        <v>126687.439</v>
      </c>
      <c r="Z178" s="19">
        <v>127677.447</v>
      </c>
      <c r="AA178" s="19">
        <v>128749.34600000001</v>
      </c>
      <c r="AB178" s="19">
        <v>129886.208</v>
      </c>
      <c r="AC178" s="19">
        <v>131066.898</v>
      </c>
      <c r="AD178" s="19">
        <v>132259.56299999999</v>
      </c>
      <c r="AE178" s="19">
        <v>133437.81599999999</v>
      </c>
      <c r="AF178" s="19">
        <v>134596.18900000001</v>
      </c>
      <c r="AG178" s="19">
        <v>135731.872</v>
      </c>
      <c r="AH178" s="19">
        <v>136823.804</v>
      </c>
      <c r="AI178" s="19">
        <v>137847.69099999999</v>
      </c>
      <c r="AJ178" s="19">
        <v>138785.43</v>
      </c>
      <c r="AK178" s="19">
        <v>139628.08900000001</v>
      </c>
      <c r="AL178" s="19">
        <v>140376.50700000001</v>
      </c>
      <c r="AM178" s="19">
        <v>141035.56299999999</v>
      </c>
      <c r="AN178" s="19">
        <v>141615.43700000001</v>
      </c>
      <c r="AO178" s="19">
        <v>142125.14199999999</v>
      </c>
      <c r="AP178" s="19">
        <v>142566.59700000001</v>
      </c>
      <c r="AQ178" s="19">
        <v>142941.484</v>
      </c>
      <c r="AR178" s="19">
        <v>143258.88200000001</v>
      </c>
      <c r="AS178" s="19">
        <v>143529.89199999999</v>
      </c>
      <c r="AT178" s="19">
        <v>143764.63200000001</v>
      </c>
      <c r="AU178" s="19">
        <v>143977.27900000001</v>
      </c>
      <c r="AV178" s="19">
        <v>144175.10500000001</v>
      </c>
      <c r="AW178" s="19">
        <v>144354.31599999999</v>
      </c>
      <c r="AX178" s="19">
        <v>144506.546</v>
      </c>
      <c r="AY178" s="19">
        <v>144632.25599999999</v>
      </c>
      <c r="AZ178" s="19">
        <v>144718.87700000001</v>
      </c>
      <c r="BA178" s="19">
        <v>144786.897</v>
      </c>
      <c r="BB178" s="19">
        <v>144908.13399999999</v>
      </c>
      <c r="BC178" s="19">
        <v>145177.435</v>
      </c>
      <c r="BD178" s="19">
        <v>145657.35</v>
      </c>
      <c r="BE178" s="19">
        <v>146368.15599999999</v>
      </c>
      <c r="BF178" s="19">
        <v>147273.49299999999</v>
      </c>
      <c r="BG178" s="19">
        <v>148307.08300000001</v>
      </c>
      <c r="BH178" s="19">
        <v>149372.845</v>
      </c>
      <c r="BI178" s="19">
        <v>150392.51199999999</v>
      </c>
      <c r="BJ178" s="19">
        <v>151358.94099999999</v>
      </c>
      <c r="BK178" s="19">
        <v>152268.54399999999</v>
      </c>
      <c r="BL178" s="19">
        <v>153052.15400000001</v>
      </c>
      <c r="BM178" s="19">
        <v>153627.755</v>
      </c>
      <c r="BN178" s="19">
        <v>153943.08499999999</v>
      </c>
      <c r="BO178" s="19">
        <v>153958.951</v>
      </c>
      <c r="BP178" s="19">
        <v>153703.43799999999</v>
      </c>
      <c r="BQ178" s="19">
        <v>153276.446</v>
      </c>
      <c r="BR178" s="19">
        <v>152820.71299999999</v>
      </c>
      <c r="BS178" s="19">
        <v>152440.65299999999</v>
      </c>
    </row>
    <row r="179" spans="1:71" ht="11.4" x14ac:dyDescent="0.2">
      <c r="A179" s="16">
        <v>162</v>
      </c>
      <c r="B179" s="17" t="s">
        <v>65</v>
      </c>
      <c r="C179" s="7" t="s">
        <v>223</v>
      </c>
      <c r="D179" s="6"/>
      <c r="E179" s="6">
        <v>8</v>
      </c>
      <c r="F179" s="19">
        <v>1263.174</v>
      </c>
      <c r="G179" s="19">
        <v>1287.4970000000001</v>
      </c>
      <c r="H179" s="19">
        <v>1316.0889999999999</v>
      </c>
      <c r="I179" s="19">
        <v>1348.0989999999999</v>
      </c>
      <c r="J179" s="19">
        <v>1382.8779999999999</v>
      </c>
      <c r="K179" s="19">
        <v>1419.97</v>
      </c>
      <c r="L179" s="19">
        <v>1459.0889999999999</v>
      </c>
      <c r="M179" s="19">
        <v>1500.1489999999999</v>
      </c>
      <c r="N179" s="19">
        <v>1543.222</v>
      </c>
      <c r="O179" s="19">
        <v>1588.4839999999999</v>
      </c>
      <c r="P179" s="19">
        <v>1636.056</v>
      </c>
      <c r="Q179" s="19">
        <v>1685.9</v>
      </c>
      <c r="R179" s="19">
        <v>1737.644</v>
      </c>
      <c r="S179" s="19">
        <v>1790.5340000000001</v>
      </c>
      <c r="T179" s="19">
        <v>1843.5930000000001</v>
      </c>
      <c r="U179" s="19">
        <v>1896.125</v>
      </c>
      <c r="V179" s="19">
        <v>1947.7850000000001</v>
      </c>
      <c r="W179" s="19">
        <v>1998.693</v>
      </c>
      <c r="X179" s="19">
        <v>2049.1509999999998</v>
      </c>
      <c r="Y179" s="19">
        <v>2099.6529999999998</v>
      </c>
      <c r="Z179" s="19">
        <v>2150.598</v>
      </c>
      <c r="AA179" s="19">
        <v>2202.0349999999999</v>
      </c>
      <c r="AB179" s="19">
        <v>2253.8440000000001</v>
      </c>
      <c r="AC179" s="19">
        <v>2306.0030000000002</v>
      </c>
      <c r="AD179" s="19">
        <v>2358.4630000000002</v>
      </c>
      <c r="AE179" s="19">
        <v>2411.2289999999998</v>
      </c>
      <c r="AF179" s="19">
        <v>2464.3359999999998</v>
      </c>
      <c r="AG179" s="19">
        <v>2517.8719999999998</v>
      </c>
      <c r="AH179" s="19">
        <v>2571.85</v>
      </c>
      <c r="AI179" s="19">
        <v>2626.2860000000001</v>
      </c>
      <c r="AJ179" s="19">
        <v>2681.239</v>
      </c>
      <c r="AK179" s="19">
        <v>2735.3290000000002</v>
      </c>
      <c r="AL179" s="19">
        <v>2788.3139999999999</v>
      </c>
      <c r="AM179" s="19">
        <v>2842.6239999999998</v>
      </c>
      <c r="AN179" s="19">
        <v>2901.5920000000001</v>
      </c>
      <c r="AO179" s="19">
        <v>2966.7979999999998</v>
      </c>
      <c r="AP179" s="19">
        <v>3041.0070000000001</v>
      </c>
      <c r="AQ179" s="19">
        <v>3121.3359999999998</v>
      </c>
      <c r="AR179" s="19">
        <v>3197.067</v>
      </c>
      <c r="AS179" s="19">
        <v>3253.6559999999999</v>
      </c>
      <c r="AT179" s="19">
        <v>3281.4540000000002</v>
      </c>
      <c r="AU179" s="19">
        <v>3275.431</v>
      </c>
      <c r="AV179" s="19">
        <v>3240.587</v>
      </c>
      <c r="AW179" s="19">
        <v>3189.5830000000001</v>
      </c>
      <c r="AX179" s="19">
        <v>3140.5949999999998</v>
      </c>
      <c r="AY179" s="19">
        <v>3106.7359999999999</v>
      </c>
      <c r="AZ179" s="19">
        <v>3092.2280000000001</v>
      </c>
      <c r="BA179" s="19">
        <v>3093.0410000000002</v>
      </c>
      <c r="BB179" s="19">
        <v>3103.759</v>
      </c>
      <c r="BC179" s="19">
        <v>3115.576</v>
      </c>
      <c r="BD179" s="19">
        <v>3121.97</v>
      </c>
      <c r="BE179" s="19">
        <v>3122.4079999999999</v>
      </c>
      <c r="BF179" s="19">
        <v>3119.029</v>
      </c>
      <c r="BG179" s="19">
        <v>3111.0050000000001</v>
      </c>
      <c r="BH179" s="19">
        <v>3097.7469999999998</v>
      </c>
      <c r="BI179" s="19">
        <v>3079.1790000000001</v>
      </c>
      <c r="BJ179" s="19">
        <v>3054.3310000000001</v>
      </c>
      <c r="BK179" s="19">
        <v>3023.9070000000002</v>
      </c>
      <c r="BL179" s="19">
        <v>2991.6509999999998</v>
      </c>
      <c r="BM179" s="19">
        <v>2962.6350000000002</v>
      </c>
      <c r="BN179" s="19">
        <v>2940.5250000000001</v>
      </c>
      <c r="BO179" s="19">
        <v>2926.6590000000001</v>
      </c>
      <c r="BP179" s="19">
        <v>2920.0390000000002</v>
      </c>
      <c r="BQ179" s="19">
        <v>2918.9780000000001</v>
      </c>
      <c r="BR179" s="19">
        <v>2920.7750000000001</v>
      </c>
      <c r="BS179" s="19">
        <v>2923.3519999999999</v>
      </c>
    </row>
    <row r="180" spans="1:71" ht="11.4" x14ac:dyDescent="0.2">
      <c r="A180" s="16">
        <v>163</v>
      </c>
      <c r="B180" s="17" t="s">
        <v>65</v>
      </c>
      <c r="C180" s="7" t="s">
        <v>224</v>
      </c>
      <c r="D180" s="6"/>
      <c r="E180" s="6">
        <v>20</v>
      </c>
      <c r="F180" s="19">
        <v>6.1959999999999997</v>
      </c>
      <c r="G180" s="19">
        <v>6.6890000000000001</v>
      </c>
      <c r="H180" s="19">
        <v>7.2469999999999999</v>
      </c>
      <c r="I180" s="19">
        <v>7.8650000000000002</v>
      </c>
      <c r="J180" s="19">
        <v>8.5250000000000004</v>
      </c>
      <c r="K180" s="19">
        <v>9.2319999999999993</v>
      </c>
      <c r="L180" s="19">
        <v>9.9890000000000008</v>
      </c>
      <c r="M180" s="19">
        <v>10.779</v>
      </c>
      <c r="N180" s="19">
        <v>11.615</v>
      </c>
      <c r="O180" s="19">
        <v>12.497999999999999</v>
      </c>
      <c r="P180" s="19">
        <v>13.411</v>
      </c>
      <c r="Q180" s="19">
        <v>14.375</v>
      </c>
      <c r="R180" s="19">
        <v>15.37</v>
      </c>
      <c r="S180" s="19">
        <v>16.411999999999999</v>
      </c>
      <c r="T180" s="19">
        <v>17.469000000000001</v>
      </c>
      <c r="U180" s="19">
        <v>18.548999999999999</v>
      </c>
      <c r="V180" s="19">
        <v>19.646999999999998</v>
      </c>
      <c r="W180" s="19">
        <v>20.757999999999999</v>
      </c>
      <c r="X180" s="19">
        <v>21.89</v>
      </c>
      <c r="Y180" s="19">
        <v>23.058</v>
      </c>
      <c r="Z180" s="19">
        <v>24.276</v>
      </c>
      <c r="AA180" s="19">
        <v>25.559000000000001</v>
      </c>
      <c r="AB180" s="19">
        <v>26.891999999999999</v>
      </c>
      <c r="AC180" s="19">
        <v>28.231999999999999</v>
      </c>
      <c r="AD180" s="19">
        <v>29.52</v>
      </c>
      <c r="AE180" s="19">
        <v>30.704999999999998</v>
      </c>
      <c r="AF180" s="19">
        <v>31.777000000000001</v>
      </c>
      <c r="AG180" s="19">
        <v>32.771000000000001</v>
      </c>
      <c r="AH180" s="19">
        <v>33.737000000000002</v>
      </c>
      <c r="AI180" s="19">
        <v>34.817999999999998</v>
      </c>
      <c r="AJ180" s="19">
        <v>36.067</v>
      </c>
      <c r="AK180" s="19">
        <v>37.5</v>
      </c>
      <c r="AL180" s="19">
        <v>39.113999999999997</v>
      </c>
      <c r="AM180" s="19">
        <v>40.866999999999997</v>
      </c>
      <c r="AN180" s="19">
        <v>42.706000000000003</v>
      </c>
      <c r="AO180" s="19">
        <v>44.6</v>
      </c>
      <c r="AP180" s="19">
        <v>46.517000000000003</v>
      </c>
      <c r="AQ180" s="19">
        <v>48.454999999999998</v>
      </c>
      <c r="AR180" s="19">
        <v>50.433999999999997</v>
      </c>
      <c r="AS180" s="19">
        <v>52.448</v>
      </c>
      <c r="AT180" s="19">
        <v>54.509</v>
      </c>
      <c r="AU180" s="19">
        <v>56.670999999999999</v>
      </c>
      <c r="AV180" s="19">
        <v>58.887999999999998</v>
      </c>
      <c r="AW180" s="19">
        <v>60.970999999999997</v>
      </c>
      <c r="AX180" s="19">
        <v>62.677</v>
      </c>
      <c r="AY180" s="19">
        <v>63.85</v>
      </c>
      <c r="AZ180" s="19">
        <v>64.36</v>
      </c>
      <c r="BA180" s="19">
        <v>64.326999999999998</v>
      </c>
      <c r="BB180" s="19">
        <v>64.141999999999996</v>
      </c>
      <c r="BC180" s="19">
        <v>64.37</v>
      </c>
      <c r="BD180" s="19">
        <v>65.39</v>
      </c>
      <c r="BE180" s="19">
        <v>67.340999999999994</v>
      </c>
      <c r="BF180" s="19">
        <v>70.049000000000007</v>
      </c>
      <c r="BG180" s="19">
        <v>73.182000000000002</v>
      </c>
      <c r="BH180" s="19">
        <v>76.244</v>
      </c>
      <c r="BI180" s="19">
        <v>78.867000000000004</v>
      </c>
      <c r="BJ180" s="19">
        <v>80.991</v>
      </c>
      <c r="BK180" s="19">
        <v>82.683000000000007</v>
      </c>
      <c r="BL180" s="19">
        <v>83.861000000000004</v>
      </c>
      <c r="BM180" s="19">
        <v>84.462000000000003</v>
      </c>
      <c r="BN180" s="19">
        <v>84.448999999999998</v>
      </c>
      <c r="BO180" s="19">
        <v>83.751000000000005</v>
      </c>
      <c r="BP180" s="19">
        <v>82.430999999999997</v>
      </c>
      <c r="BQ180" s="19">
        <v>80.787999999999997</v>
      </c>
      <c r="BR180" s="19">
        <v>79.222999999999999</v>
      </c>
      <c r="BS180" s="19">
        <v>78.013999999999996</v>
      </c>
    </row>
    <row r="181" spans="1:71" ht="11.4" x14ac:dyDescent="0.2">
      <c r="A181" s="16">
        <v>164</v>
      </c>
      <c r="B181" s="17" t="s">
        <v>65</v>
      </c>
      <c r="C181" s="7" t="s">
        <v>225</v>
      </c>
      <c r="D181" s="6"/>
      <c r="E181" s="6">
        <v>70</v>
      </c>
      <c r="F181" s="19">
        <v>2661.2959999999998</v>
      </c>
      <c r="G181" s="19">
        <v>2710.6509999999998</v>
      </c>
      <c r="H181" s="19">
        <v>2764.7130000000002</v>
      </c>
      <c r="I181" s="19">
        <v>2821.308</v>
      </c>
      <c r="J181" s="19">
        <v>2878.8490000000002</v>
      </c>
      <c r="K181" s="19">
        <v>2936.3090000000002</v>
      </c>
      <c r="L181" s="19">
        <v>2993.2710000000002</v>
      </c>
      <c r="M181" s="19">
        <v>3049.9189999999999</v>
      </c>
      <c r="N181" s="19">
        <v>3106.8939999999998</v>
      </c>
      <c r="O181" s="19">
        <v>3165.1909999999998</v>
      </c>
      <c r="P181" s="19">
        <v>3225.6680000000001</v>
      </c>
      <c r="Q181" s="19">
        <v>3288.6019999999999</v>
      </c>
      <c r="R181" s="19">
        <v>3353.2260000000001</v>
      </c>
      <c r="S181" s="19">
        <v>3417.5740000000001</v>
      </c>
      <c r="T181" s="19">
        <v>3478.9949999999999</v>
      </c>
      <c r="U181" s="19">
        <v>3535.64</v>
      </c>
      <c r="V181" s="19">
        <v>3586.634</v>
      </c>
      <c r="W181" s="19">
        <v>3632.6689999999999</v>
      </c>
      <c r="X181" s="19">
        <v>3675.4520000000002</v>
      </c>
      <c r="Y181" s="19">
        <v>3717.4659999999999</v>
      </c>
      <c r="Z181" s="19">
        <v>3760.527</v>
      </c>
      <c r="AA181" s="19">
        <v>3805.2849999999999</v>
      </c>
      <c r="AB181" s="19">
        <v>3851.1509999999998</v>
      </c>
      <c r="AC181" s="19">
        <v>3897.2550000000001</v>
      </c>
      <c r="AD181" s="19">
        <v>3942.223</v>
      </c>
      <c r="AE181" s="19">
        <v>3985.1030000000001</v>
      </c>
      <c r="AF181" s="19">
        <v>4025.2649999999999</v>
      </c>
      <c r="AG181" s="19">
        <v>4063.1909999999998</v>
      </c>
      <c r="AH181" s="19">
        <v>4100.3500000000004</v>
      </c>
      <c r="AI181" s="19">
        <v>4138.8190000000004</v>
      </c>
      <c r="AJ181" s="19">
        <v>4179.8549999999996</v>
      </c>
      <c r="AK181" s="19">
        <v>4222.5110000000004</v>
      </c>
      <c r="AL181" s="19">
        <v>4265.3100000000004</v>
      </c>
      <c r="AM181" s="19">
        <v>4308.1059999999998</v>
      </c>
      <c r="AN181" s="19">
        <v>4350.7460000000001</v>
      </c>
      <c r="AO181" s="19">
        <v>4392.13</v>
      </c>
      <c r="AP181" s="19">
        <v>4435.5039999999999</v>
      </c>
      <c r="AQ181" s="19">
        <v>4478.5190000000002</v>
      </c>
      <c r="AR181" s="19">
        <v>4508.0559999999996</v>
      </c>
      <c r="AS181" s="19">
        <v>4506.6530000000002</v>
      </c>
      <c r="AT181" s="19">
        <v>4463.4219999999996</v>
      </c>
      <c r="AU181" s="19">
        <v>4371.6030000000001</v>
      </c>
      <c r="AV181" s="19">
        <v>4239.1540000000005</v>
      </c>
      <c r="AW181" s="19">
        <v>4087.9989999999998</v>
      </c>
      <c r="AX181" s="19">
        <v>3948.8159999999998</v>
      </c>
      <c r="AY181" s="19">
        <v>3843.712</v>
      </c>
      <c r="AZ181" s="19">
        <v>3780.3780000000002</v>
      </c>
      <c r="BA181" s="19">
        <v>3752.431</v>
      </c>
      <c r="BB181" s="19">
        <v>3750.4850000000001</v>
      </c>
      <c r="BC181" s="19">
        <v>3759.1179999999999</v>
      </c>
      <c r="BD181" s="19">
        <v>3766.7060000000001</v>
      </c>
      <c r="BE181" s="19">
        <v>3771.2840000000001</v>
      </c>
      <c r="BF181" s="19">
        <v>3775.8069999999998</v>
      </c>
      <c r="BG181" s="19">
        <v>3779.2469999999998</v>
      </c>
      <c r="BH181" s="19">
        <v>3781.2869999999998</v>
      </c>
      <c r="BI181" s="19">
        <v>3781.53</v>
      </c>
      <c r="BJ181" s="19">
        <v>3779.4679999999998</v>
      </c>
      <c r="BK181" s="19">
        <v>3774</v>
      </c>
      <c r="BL181" s="19">
        <v>3763.5990000000002</v>
      </c>
      <c r="BM181" s="19">
        <v>3746.5610000000001</v>
      </c>
      <c r="BN181" s="19">
        <v>3722.0839999999998</v>
      </c>
      <c r="BO181" s="19">
        <v>3688.8649999999998</v>
      </c>
      <c r="BP181" s="19">
        <v>3648.2</v>
      </c>
      <c r="BQ181" s="19">
        <v>3604.9989999999998</v>
      </c>
      <c r="BR181" s="19">
        <v>3566.002</v>
      </c>
      <c r="BS181" s="19">
        <v>3535.9609999999998</v>
      </c>
    </row>
    <row r="182" spans="1:71" ht="11.4" x14ac:dyDescent="0.2">
      <c r="A182" s="16">
        <v>165</v>
      </c>
      <c r="B182" s="17" t="s">
        <v>65</v>
      </c>
      <c r="C182" s="7" t="s">
        <v>226</v>
      </c>
      <c r="D182" s="6"/>
      <c r="E182" s="6">
        <v>191</v>
      </c>
      <c r="F182" s="19">
        <v>3850.297</v>
      </c>
      <c r="G182" s="19">
        <v>3886.221</v>
      </c>
      <c r="H182" s="19">
        <v>3922.674</v>
      </c>
      <c r="I182" s="19">
        <v>3959.116</v>
      </c>
      <c r="J182" s="19">
        <v>3995.1350000000002</v>
      </c>
      <c r="K182" s="19">
        <v>4030.4140000000002</v>
      </c>
      <c r="L182" s="19">
        <v>4064.7739999999999</v>
      </c>
      <c r="M182" s="19">
        <v>4098.1239999999998</v>
      </c>
      <c r="N182" s="19">
        <v>4130.491</v>
      </c>
      <c r="O182" s="19">
        <v>4161.9639999999999</v>
      </c>
      <c r="P182" s="19">
        <v>4192.634</v>
      </c>
      <c r="Q182" s="19">
        <v>4222.5020000000004</v>
      </c>
      <c r="R182" s="19">
        <v>4251.4210000000003</v>
      </c>
      <c r="S182" s="19">
        <v>4279.058</v>
      </c>
      <c r="T182" s="19">
        <v>4304.9859999999999</v>
      </c>
      <c r="U182" s="19">
        <v>4328.92</v>
      </c>
      <c r="V182" s="19">
        <v>4350.8130000000001</v>
      </c>
      <c r="W182" s="19">
        <v>4370.8559999999998</v>
      </c>
      <c r="X182" s="19">
        <v>4389.32</v>
      </c>
      <c r="Y182" s="19">
        <v>4406.607</v>
      </c>
      <c r="Z182" s="19">
        <v>4423.0720000000001</v>
      </c>
      <c r="AA182" s="19">
        <v>4438.8140000000003</v>
      </c>
      <c r="AB182" s="19">
        <v>4453.9870000000001</v>
      </c>
      <c r="AC182" s="19">
        <v>4469.0360000000001</v>
      </c>
      <c r="AD182" s="19">
        <v>4484.5209999999997</v>
      </c>
      <c r="AE182" s="19">
        <v>4500.8649999999998</v>
      </c>
      <c r="AF182" s="19">
        <v>4518.1009999999997</v>
      </c>
      <c r="AG182" s="19">
        <v>4536.1980000000003</v>
      </c>
      <c r="AH182" s="19">
        <v>4555.42</v>
      </c>
      <c r="AI182" s="19">
        <v>4576.0330000000004</v>
      </c>
      <c r="AJ182" s="19">
        <v>4598.1289999999999</v>
      </c>
      <c r="AK182" s="19">
        <v>4621.4189999999999</v>
      </c>
      <c r="AL182" s="19">
        <v>4645.4129999999996</v>
      </c>
      <c r="AM182" s="19">
        <v>4669.6130000000003</v>
      </c>
      <c r="AN182" s="19">
        <v>4693.4309999999996</v>
      </c>
      <c r="AO182" s="19">
        <v>4716.1170000000002</v>
      </c>
      <c r="AP182" s="19">
        <v>4737.9489999999996</v>
      </c>
      <c r="AQ182" s="19">
        <v>4758.1509999999998</v>
      </c>
      <c r="AR182" s="19">
        <v>4773.683</v>
      </c>
      <c r="AS182" s="19">
        <v>4780.6289999999999</v>
      </c>
      <c r="AT182" s="19">
        <v>4776.3720000000003</v>
      </c>
      <c r="AU182" s="19">
        <v>4760.0029999999997</v>
      </c>
      <c r="AV182" s="19">
        <v>4732.8620000000001</v>
      </c>
      <c r="AW182" s="19">
        <v>4697.5349999999999</v>
      </c>
      <c r="AX182" s="19">
        <v>4657.8019999999997</v>
      </c>
      <c r="AY182" s="19">
        <v>4616.7629999999999</v>
      </c>
      <c r="AZ182" s="19">
        <v>4574.8869999999997</v>
      </c>
      <c r="BA182" s="19">
        <v>4532.3990000000003</v>
      </c>
      <c r="BB182" s="19">
        <v>4491.902</v>
      </c>
      <c r="BC182" s="19">
        <v>4456.433</v>
      </c>
      <c r="BD182" s="19">
        <v>4428.0720000000001</v>
      </c>
      <c r="BE182" s="19">
        <v>4408.08</v>
      </c>
      <c r="BF182" s="19">
        <v>4395.8190000000004</v>
      </c>
      <c r="BG182" s="19">
        <v>4388.9459999999999</v>
      </c>
      <c r="BH182" s="19">
        <v>4383.92</v>
      </c>
      <c r="BI182" s="19">
        <v>4378.0569999999998</v>
      </c>
      <c r="BJ182" s="19">
        <v>4370.6989999999996</v>
      </c>
      <c r="BK182" s="19">
        <v>4362.2659999999996</v>
      </c>
      <c r="BL182" s="19">
        <v>4352.4279999999999</v>
      </c>
      <c r="BM182" s="19">
        <v>4341.0839999999998</v>
      </c>
      <c r="BN182" s="19">
        <v>4328.1530000000002</v>
      </c>
      <c r="BO182" s="19">
        <v>4313.3710000000001</v>
      </c>
      <c r="BP182" s="19">
        <v>4296.5259999999998</v>
      </c>
      <c r="BQ182" s="19">
        <v>4277.8059999999996</v>
      </c>
      <c r="BR182" s="19">
        <v>4257.5330000000004</v>
      </c>
      <c r="BS182" s="19">
        <v>4236.0159999999996</v>
      </c>
    </row>
    <row r="183" spans="1:71" ht="11.4" x14ac:dyDescent="0.2">
      <c r="A183" s="16">
        <v>166</v>
      </c>
      <c r="B183" s="17" t="s">
        <v>65</v>
      </c>
      <c r="C183" s="7" t="s">
        <v>227</v>
      </c>
      <c r="D183" s="6"/>
      <c r="E183" s="6">
        <v>292</v>
      </c>
      <c r="F183" s="19">
        <v>22.039000000000001</v>
      </c>
      <c r="G183" s="19">
        <v>22.292000000000002</v>
      </c>
      <c r="H183" s="19">
        <v>22.494</v>
      </c>
      <c r="I183" s="19">
        <v>22.63</v>
      </c>
      <c r="J183" s="19">
        <v>22.72</v>
      </c>
      <c r="K183" s="19">
        <v>22.774999999999999</v>
      </c>
      <c r="L183" s="19">
        <v>22.815999999999999</v>
      </c>
      <c r="M183" s="19">
        <v>22.863</v>
      </c>
      <c r="N183" s="19">
        <v>22.959</v>
      </c>
      <c r="O183" s="19">
        <v>23.129000000000001</v>
      </c>
      <c r="P183" s="19">
        <v>23.393999999999998</v>
      </c>
      <c r="Q183" s="19">
        <v>23.786000000000001</v>
      </c>
      <c r="R183" s="19">
        <v>24.283999999999999</v>
      </c>
      <c r="S183" s="19">
        <v>24.847999999999999</v>
      </c>
      <c r="T183" s="19">
        <v>25.454000000000001</v>
      </c>
      <c r="U183" s="19">
        <v>26.041</v>
      </c>
      <c r="V183" s="19">
        <v>26.611999999999998</v>
      </c>
      <c r="W183" s="19">
        <v>27.173999999999999</v>
      </c>
      <c r="X183" s="19">
        <v>27.693999999999999</v>
      </c>
      <c r="Y183" s="19">
        <v>28.158999999999999</v>
      </c>
      <c r="Z183" s="19">
        <v>28.56</v>
      </c>
      <c r="AA183" s="19">
        <v>28.869</v>
      </c>
      <c r="AB183" s="19">
        <v>29.103999999999999</v>
      </c>
      <c r="AC183" s="19">
        <v>29.277999999999999</v>
      </c>
      <c r="AD183" s="19">
        <v>29.427</v>
      </c>
      <c r="AE183" s="19">
        <v>29.577999999999999</v>
      </c>
      <c r="AF183" s="19">
        <v>29.742000000000001</v>
      </c>
      <c r="AG183" s="19">
        <v>29.902000000000001</v>
      </c>
      <c r="AH183" s="19">
        <v>30.048999999999999</v>
      </c>
      <c r="AI183" s="19">
        <v>30.177</v>
      </c>
      <c r="AJ183" s="19">
        <v>30.271999999999998</v>
      </c>
      <c r="AK183" s="19">
        <v>30.334</v>
      </c>
      <c r="AL183" s="19">
        <v>30.381</v>
      </c>
      <c r="AM183" s="19">
        <v>30.382999999999999</v>
      </c>
      <c r="AN183" s="19">
        <v>30.324999999999999</v>
      </c>
      <c r="AO183" s="19">
        <v>30.207000000000001</v>
      </c>
      <c r="AP183" s="19">
        <v>30.004000000000001</v>
      </c>
      <c r="AQ183" s="19">
        <v>29.744</v>
      </c>
      <c r="AR183" s="19">
        <v>29.469000000000001</v>
      </c>
      <c r="AS183" s="19">
        <v>29.262</v>
      </c>
      <c r="AT183" s="19">
        <v>29.164000000000001</v>
      </c>
      <c r="AU183" s="19">
        <v>29.212</v>
      </c>
      <c r="AV183" s="19">
        <v>29.379000000000001</v>
      </c>
      <c r="AW183" s="19">
        <v>29.623000000000001</v>
      </c>
      <c r="AX183" s="19">
        <v>29.895</v>
      </c>
      <c r="AY183" s="19">
        <v>30.146999999999998</v>
      </c>
      <c r="AZ183" s="19">
        <v>30.382000000000001</v>
      </c>
      <c r="BA183" s="19">
        <v>30.594000000000001</v>
      </c>
      <c r="BB183" s="19">
        <v>30.800999999999998</v>
      </c>
      <c r="BC183" s="19">
        <v>30.991</v>
      </c>
      <c r="BD183" s="19">
        <v>31.18</v>
      </c>
      <c r="BE183" s="19">
        <v>31.373999999999999</v>
      </c>
      <c r="BF183" s="19">
        <v>31.544</v>
      </c>
      <c r="BG183" s="19">
        <v>31.72</v>
      </c>
      <c r="BH183" s="19">
        <v>31.896000000000001</v>
      </c>
      <c r="BI183" s="19">
        <v>32.085000000000001</v>
      </c>
      <c r="BJ183" s="19">
        <v>32.295999999999999</v>
      </c>
      <c r="BK183" s="19">
        <v>32.51</v>
      </c>
      <c r="BL183" s="19">
        <v>32.731999999999999</v>
      </c>
      <c r="BM183" s="19">
        <v>32.956000000000003</v>
      </c>
      <c r="BN183" s="19">
        <v>33.189</v>
      </c>
      <c r="BO183" s="19">
        <v>33.405000000000001</v>
      </c>
      <c r="BP183" s="19">
        <v>33.622999999999998</v>
      </c>
      <c r="BQ183" s="19">
        <v>33.831000000000003</v>
      </c>
      <c r="BR183" s="19">
        <v>34.037999999999997</v>
      </c>
      <c r="BS183" s="19">
        <v>34.228000000000002</v>
      </c>
    </row>
    <row r="184" spans="1:71" ht="11.4" x14ac:dyDescent="0.2">
      <c r="A184" s="16">
        <v>167</v>
      </c>
      <c r="B184" s="17" t="s">
        <v>65</v>
      </c>
      <c r="C184" s="7" t="s">
        <v>228</v>
      </c>
      <c r="D184" s="6"/>
      <c r="E184" s="6">
        <v>300</v>
      </c>
      <c r="F184" s="19">
        <v>7668.7939999999999</v>
      </c>
      <c r="G184" s="19">
        <v>7743.2510000000002</v>
      </c>
      <c r="H184" s="19">
        <v>7814.5929999999998</v>
      </c>
      <c r="I184" s="19">
        <v>7882.9970000000003</v>
      </c>
      <c r="J184" s="19">
        <v>7948.5249999999996</v>
      </c>
      <c r="K184" s="19">
        <v>8011.1239999999998</v>
      </c>
      <c r="L184" s="19">
        <v>8070.6440000000002</v>
      </c>
      <c r="M184" s="19">
        <v>8126.8050000000003</v>
      </c>
      <c r="N184" s="19">
        <v>8179.268</v>
      </c>
      <c r="O184" s="19">
        <v>8227.6540000000005</v>
      </c>
      <c r="P184" s="19">
        <v>8271.7880000000005</v>
      </c>
      <c r="Q184" s="19">
        <v>8311.8080000000009</v>
      </c>
      <c r="R184" s="19">
        <v>8348.3320000000003</v>
      </c>
      <c r="S184" s="19">
        <v>8382.6049999999996</v>
      </c>
      <c r="T184" s="19">
        <v>8416.1929999999993</v>
      </c>
      <c r="U184" s="19">
        <v>8450.5040000000008</v>
      </c>
      <c r="V184" s="19">
        <v>8486.4279999999999</v>
      </c>
      <c r="W184" s="19">
        <v>8524.5550000000003</v>
      </c>
      <c r="X184" s="19">
        <v>8565.6650000000009</v>
      </c>
      <c r="Y184" s="19">
        <v>8610.4719999999998</v>
      </c>
      <c r="Z184" s="19">
        <v>8659.7950000000001</v>
      </c>
      <c r="AA184" s="19">
        <v>8712.6830000000009</v>
      </c>
      <c r="AB184" s="19">
        <v>8769.7579999999998</v>
      </c>
      <c r="AC184" s="19">
        <v>8835.1389999999992</v>
      </c>
      <c r="AD184" s="19">
        <v>8914.1759999999995</v>
      </c>
      <c r="AE184" s="19">
        <v>9009.9169999999995</v>
      </c>
      <c r="AF184" s="19">
        <v>9124.7549999999992</v>
      </c>
      <c r="AG184" s="19">
        <v>9255.3799999999992</v>
      </c>
      <c r="AH184" s="19">
        <v>9392.1129999999994</v>
      </c>
      <c r="AI184" s="19">
        <v>9521.6720000000005</v>
      </c>
      <c r="AJ184" s="19">
        <v>9634.5040000000008</v>
      </c>
      <c r="AK184" s="19">
        <v>9727.7240000000002</v>
      </c>
      <c r="AL184" s="19">
        <v>9804.1659999999993</v>
      </c>
      <c r="AM184" s="19">
        <v>9867.1610000000001</v>
      </c>
      <c r="AN184" s="19">
        <v>9922.4310000000005</v>
      </c>
      <c r="AO184" s="19">
        <v>9974.7389999999996</v>
      </c>
      <c r="AP184" s="19">
        <v>10023.374</v>
      </c>
      <c r="AQ184" s="19">
        <v>10068.281000000001</v>
      </c>
      <c r="AR184" s="19">
        <v>10115.852999999999</v>
      </c>
      <c r="AS184" s="19">
        <v>10174.169</v>
      </c>
      <c r="AT184" s="19">
        <v>10248.537</v>
      </c>
      <c r="AU184" s="19">
        <v>10341.892</v>
      </c>
      <c r="AV184" s="19">
        <v>10451.416999999999</v>
      </c>
      <c r="AW184" s="19">
        <v>10569.422</v>
      </c>
      <c r="AX184" s="19">
        <v>10684.817999999999</v>
      </c>
      <c r="AY184" s="19">
        <v>10789.375</v>
      </c>
      <c r="AZ184" s="19">
        <v>10880.912</v>
      </c>
      <c r="BA184" s="19">
        <v>10961.123</v>
      </c>
      <c r="BB184" s="19">
        <v>11030.393</v>
      </c>
      <c r="BC184" s="19">
        <v>11090.266</v>
      </c>
      <c r="BD184" s="19">
        <v>11142.119000000001</v>
      </c>
      <c r="BE184" s="19">
        <v>11184.397999999999</v>
      </c>
      <c r="BF184" s="19">
        <v>11216.799000000001</v>
      </c>
      <c r="BG184" s="19">
        <v>11243.566999999999</v>
      </c>
      <c r="BH184" s="19">
        <v>11270.476000000001</v>
      </c>
      <c r="BI184" s="19">
        <v>11301.204</v>
      </c>
      <c r="BJ184" s="19">
        <v>11338.77</v>
      </c>
      <c r="BK184" s="19">
        <v>11380.897000000001</v>
      </c>
      <c r="BL184" s="19">
        <v>11419.647000000001</v>
      </c>
      <c r="BM184" s="19">
        <v>11443.828</v>
      </c>
      <c r="BN184" s="19">
        <v>11446.004999999999</v>
      </c>
      <c r="BO184" s="19">
        <v>11422.805</v>
      </c>
      <c r="BP184" s="19">
        <v>11378.257</v>
      </c>
      <c r="BQ184" s="19">
        <v>11321.3</v>
      </c>
      <c r="BR184" s="19">
        <v>11264.726000000001</v>
      </c>
      <c r="BS184" s="19">
        <v>11217.8</v>
      </c>
    </row>
    <row r="185" spans="1:71" ht="11.4" x14ac:dyDescent="0.2">
      <c r="A185" s="16">
        <v>168</v>
      </c>
      <c r="B185" s="17" t="s">
        <v>65</v>
      </c>
      <c r="C185" s="7" t="s">
        <v>229</v>
      </c>
      <c r="D185" s="6">
        <v>18</v>
      </c>
      <c r="E185" s="6">
        <v>336</v>
      </c>
      <c r="F185" s="19">
        <v>0.90800000000000003</v>
      </c>
      <c r="G185" s="19">
        <v>0.88500000000000001</v>
      </c>
      <c r="H185" s="19">
        <v>0.88200000000000001</v>
      </c>
      <c r="I185" s="19">
        <v>0.88600000000000001</v>
      </c>
      <c r="J185" s="19">
        <v>0.89400000000000002</v>
      </c>
      <c r="K185" s="19">
        <v>0.90800000000000003</v>
      </c>
      <c r="L185" s="19">
        <v>0.90500000000000003</v>
      </c>
      <c r="M185" s="19">
        <v>0.91</v>
      </c>
      <c r="N185" s="19">
        <v>0.91200000000000003</v>
      </c>
      <c r="O185" s="19">
        <v>0.90800000000000003</v>
      </c>
      <c r="P185" s="19">
        <v>0.90600000000000003</v>
      </c>
      <c r="Q185" s="19">
        <v>0.90300000000000002</v>
      </c>
      <c r="R185" s="19">
        <v>0.89800000000000002</v>
      </c>
      <c r="S185" s="19">
        <v>0.89200000000000002</v>
      </c>
      <c r="T185" s="19">
        <v>0.879</v>
      </c>
      <c r="U185" s="19">
        <v>0.85399999999999998</v>
      </c>
      <c r="V185" s="19">
        <v>0.81399999999999995</v>
      </c>
      <c r="W185" s="19">
        <v>0.76600000000000001</v>
      </c>
      <c r="X185" s="19">
        <v>0.71199999999999997</v>
      </c>
      <c r="Y185" s="19">
        <v>0.66900000000000004</v>
      </c>
      <c r="Z185" s="19">
        <v>0.64400000000000002</v>
      </c>
      <c r="AA185" s="19">
        <v>0.64200000000000002</v>
      </c>
      <c r="AB185" s="19">
        <v>0.65700000000000003</v>
      </c>
      <c r="AC185" s="19">
        <v>0.68600000000000005</v>
      </c>
      <c r="AD185" s="19">
        <v>0.70799999999999996</v>
      </c>
      <c r="AE185" s="19">
        <v>0.72799999999999998</v>
      </c>
      <c r="AF185" s="19">
        <v>0.73699999999999999</v>
      </c>
      <c r="AG185" s="19">
        <v>0.73699999999999999</v>
      </c>
      <c r="AH185" s="19">
        <v>0.73</v>
      </c>
      <c r="AI185" s="19">
        <v>0.73</v>
      </c>
      <c r="AJ185" s="19">
        <v>0.72399999999999998</v>
      </c>
      <c r="AK185" s="19">
        <v>0.72499999999999998</v>
      </c>
      <c r="AL185" s="19">
        <v>0.72899999999999998</v>
      </c>
      <c r="AM185" s="19">
        <v>0.73099999999999998</v>
      </c>
      <c r="AN185" s="19">
        <v>0.74</v>
      </c>
      <c r="AO185" s="19">
        <v>0.746</v>
      </c>
      <c r="AP185" s="19">
        <v>0.75</v>
      </c>
      <c r="AQ185" s="19">
        <v>0.75900000000000001</v>
      </c>
      <c r="AR185" s="19">
        <v>0.76400000000000001</v>
      </c>
      <c r="AS185" s="19">
        <v>0.76500000000000001</v>
      </c>
      <c r="AT185" s="19">
        <v>0.76800000000000002</v>
      </c>
      <c r="AU185" s="19">
        <v>0.77400000000000002</v>
      </c>
      <c r="AV185" s="19">
        <v>0.77900000000000003</v>
      </c>
      <c r="AW185" s="19">
        <v>0.77800000000000002</v>
      </c>
      <c r="AX185" s="19">
        <v>0.77800000000000002</v>
      </c>
      <c r="AY185" s="19">
        <v>0.78</v>
      </c>
      <c r="AZ185" s="19">
        <v>0.77800000000000002</v>
      </c>
      <c r="BA185" s="19">
        <v>0.78200000000000003</v>
      </c>
      <c r="BB185" s="19">
        <v>0.78100000000000003</v>
      </c>
      <c r="BC185" s="19">
        <v>0.78100000000000003</v>
      </c>
      <c r="BD185" s="19">
        <v>0.78500000000000003</v>
      </c>
      <c r="BE185" s="19">
        <v>0.78800000000000003</v>
      </c>
      <c r="BF185" s="19">
        <v>0.79200000000000004</v>
      </c>
      <c r="BG185" s="19">
        <v>0.79800000000000004</v>
      </c>
      <c r="BH185" s="19">
        <v>0.79700000000000004</v>
      </c>
      <c r="BI185" s="19">
        <v>0.79800000000000004</v>
      </c>
      <c r="BJ185" s="19">
        <v>0.8</v>
      </c>
      <c r="BK185" s="19">
        <v>0.79600000000000004</v>
      </c>
      <c r="BL185" s="19">
        <v>0.79400000000000004</v>
      </c>
      <c r="BM185" s="19">
        <v>0.79500000000000004</v>
      </c>
      <c r="BN185" s="19">
        <v>0.79400000000000004</v>
      </c>
      <c r="BO185" s="19">
        <v>0.79600000000000004</v>
      </c>
      <c r="BP185" s="19">
        <v>0.80400000000000005</v>
      </c>
      <c r="BQ185" s="19">
        <v>0.80100000000000005</v>
      </c>
      <c r="BR185" s="19">
        <v>0.8</v>
      </c>
      <c r="BS185" s="19">
        <v>0.80300000000000005</v>
      </c>
    </row>
    <row r="186" spans="1:71" ht="11.4" x14ac:dyDescent="0.2">
      <c r="A186" s="16">
        <v>169</v>
      </c>
      <c r="B186" s="17" t="s">
        <v>65</v>
      </c>
      <c r="C186" s="7" t="s">
        <v>230</v>
      </c>
      <c r="D186" s="6"/>
      <c r="E186" s="6">
        <v>380</v>
      </c>
      <c r="F186" s="19">
        <v>46598.601000000002</v>
      </c>
      <c r="G186" s="19">
        <v>47021.9</v>
      </c>
      <c r="H186" s="19">
        <v>47411.942999999999</v>
      </c>
      <c r="I186" s="19">
        <v>47765.978000000003</v>
      </c>
      <c r="J186" s="19">
        <v>48084.811999999998</v>
      </c>
      <c r="K186" s="19">
        <v>48372.841999999997</v>
      </c>
      <c r="L186" s="19">
        <v>48638.296999999999</v>
      </c>
      <c r="M186" s="19">
        <v>48892.968999999997</v>
      </c>
      <c r="N186" s="19">
        <v>49151.47</v>
      </c>
      <c r="O186" s="19">
        <v>49429.946000000004</v>
      </c>
      <c r="P186" s="19">
        <v>49742.196000000004</v>
      </c>
      <c r="Q186" s="19">
        <v>50095.597000000002</v>
      </c>
      <c r="R186" s="19">
        <v>50487.493000000002</v>
      </c>
      <c r="S186" s="19">
        <v>50903.66</v>
      </c>
      <c r="T186" s="19">
        <v>51322.644999999997</v>
      </c>
      <c r="U186" s="19">
        <v>51728.663999999997</v>
      </c>
      <c r="V186" s="19">
        <v>52115.99</v>
      </c>
      <c r="W186" s="19">
        <v>52488.485999999997</v>
      </c>
      <c r="X186" s="19">
        <v>52851.203000000001</v>
      </c>
      <c r="Y186" s="19">
        <v>53212.82</v>
      </c>
      <c r="Z186" s="19">
        <v>53578.682999999997</v>
      </c>
      <c r="AA186" s="19">
        <v>53949.93</v>
      </c>
      <c r="AB186" s="19">
        <v>54321.016000000003</v>
      </c>
      <c r="AC186" s="19">
        <v>54682.627</v>
      </c>
      <c r="AD186" s="19">
        <v>55022.218000000001</v>
      </c>
      <c r="AE186" s="19">
        <v>55330.694000000003</v>
      </c>
      <c r="AF186" s="19">
        <v>55604.286999999997</v>
      </c>
      <c r="AG186" s="19">
        <v>55845.067999999999</v>
      </c>
      <c r="AH186" s="19">
        <v>56057.025000000001</v>
      </c>
      <c r="AI186" s="19">
        <v>56246.8</v>
      </c>
      <c r="AJ186" s="19">
        <v>56419.277999999998</v>
      </c>
      <c r="AK186" s="19">
        <v>56576.504000000001</v>
      </c>
      <c r="AL186" s="19">
        <v>56717.076000000001</v>
      </c>
      <c r="AM186" s="19">
        <v>56838.675000000003</v>
      </c>
      <c r="AN186" s="19">
        <v>56937.695</v>
      </c>
      <c r="AO186" s="19">
        <v>57012.351999999999</v>
      </c>
      <c r="AP186" s="19">
        <v>57061.781000000003</v>
      </c>
      <c r="AQ186" s="19">
        <v>57089.451000000001</v>
      </c>
      <c r="AR186" s="19">
        <v>57103.127999999997</v>
      </c>
      <c r="AS186" s="19">
        <v>57113.159</v>
      </c>
      <c r="AT186" s="19">
        <v>57127.12</v>
      </c>
      <c r="AU186" s="19">
        <v>57152.516000000003</v>
      </c>
      <c r="AV186" s="19">
        <v>57188.887000000002</v>
      </c>
      <c r="AW186" s="19">
        <v>57226.646999999997</v>
      </c>
      <c r="AX186" s="19">
        <v>57251.366999999998</v>
      </c>
      <c r="AY186" s="19">
        <v>57255.192999999999</v>
      </c>
      <c r="AZ186" s="19">
        <v>57229.67</v>
      </c>
      <c r="BA186" s="19">
        <v>57184.900999999998</v>
      </c>
      <c r="BB186" s="19">
        <v>57153.553999999996</v>
      </c>
      <c r="BC186" s="19">
        <v>57179.989000000001</v>
      </c>
      <c r="BD186" s="19">
        <v>57293.720999999998</v>
      </c>
      <c r="BE186" s="19">
        <v>57506.366999999998</v>
      </c>
      <c r="BF186" s="19">
        <v>57801.762999999999</v>
      </c>
      <c r="BG186" s="19">
        <v>58147.036999999997</v>
      </c>
      <c r="BH186" s="19">
        <v>58494.703999999998</v>
      </c>
      <c r="BI186" s="19">
        <v>58808.483</v>
      </c>
      <c r="BJ186" s="19">
        <v>59079.868999999999</v>
      </c>
      <c r="BK186" s="19">
        <v>59313.510999999999</v>
      </c>
      <c r="BL186" s="19">
        <v>59502.385000000002</v>
      </c>
      <c r="BM186" s="19">
        <v>59641.853000000003</v>
      </c>
      <c r="BN186" s="19">
        <v>59729.807000000001</v>
      </c>
      <c r="BO186" s="19">
        <v>59759.928999999996</v>
      </c>
      <c r="BP186" s="19">
        <v>59733.834000000003</v>
      </c>
      <c r="BQ186" s="19">
        <v>59668</v>
      </c>
      <c r="BR186" s="19">
        <v>59585.667999999998</v>
      </c>
      <c r="BS186" s="19">
        <v>59504.212</v>
      </c>
    </row>
    <row r="187" spans="1:71" ht="11.4" x14ac:dyDescent="0.2">
      <c r="A187" s="16">
        <v>170</v>
      </c>
      <c r="B187" s="17" t="s">
        <v>65</v>
      </c>
      <c r="C187" s="7" t="s">
        <v>231</v>
      </c>
      <c r="D187" s="6"/>
      <c r="E187" s="6">
        <v>470</v>
      </c>
      <c r="F187" s="19">
        <v>312.00299999999999</v>
      </c>
      <c r="G187" s="19">
        <v>312.28300000000002</v>
      </c>
      <c r="H187" s="19">
        <v>312.80099999999999</v>
      </c>
      <c r="I187" s="19">
        <v>313.22899999999998</v>
      </c>
      <c r="J187" s="19">
        <v>313.37</v>
      </c>
      <c r="K187" s="19">
        <v>313.12400000000002</v>
      </c>
      <c r="L187" s="19">
        <v>312.55700000000002</v>
      </c>
      <c r="M187" s="19">
        <v>311.81599999999997</v>
      </c>
      <c r="N187" s="19">
        <v>311.202</v>
      </c>
      <c r="O187" s="19">
        <v>311.00599999999997</v>
      </c>
      <c r="P187" s="19">
        <v>311.53399999999999</v>
      </c>
      <c r="Q187" s="19">
        <v>312.91399999999999</v>
      </c>
      <c r="R187" s="19">
        <v>315.03199999999998</v>
      </c>
      <c r="S187" s="19">
        <v>317.447</v>
      </c>
      <c r="T187" s="19">
        <v>319.58800000000002</v>
      </c>
      <c r="U187" s="19">
        <v>321.01900000000001</v>
      </c>
      <c r="V187" s="19">
        <v>321.60599999999999</v>
      </c>
      <c r="W187" s="19">
        <v>321.50799999999998</v>
      </c>
      <c r="X187" s="19">
        <v>320.97899999999998</v>
      </c>
      <c r="Y187" s="19">
        <v>320.41399999999999</v>
      </c>
      <c r="Z187" s="19">
        <v>320.08600000000001</v>
      </c>
      <c r="AA187" s="19">
        <v>320.07799999999997</v>
      </c>
      <c r="AB187" s="19">
        <v>320.31700000000001</v>
      </c>
      <c r="AC187" s="19">
        <v>320.85399999999998</v>
      </c>
      <c r="AD187" s="19">
        <v>321.68299999999999</v>
      </c>
      <c r="AE187" s="19">
        <v>322.82100000000003</v>
      </c>
      <c r="AF187" s="19">
        <v>324.279</v>
      </c>
      <c r="AG187" s="19">
        <v>326.07900000000001</v>
      </c>
      <c r="AH187" s="19">
        <v>328.20100000000002</v>
      </c>
      <c r="AI187" s="19">
        <v>330.61099999999999</v>
      </c>
      <c r="AJ187" s="19">
        <v>333.274</v>
      </c>
      <c r="AK187" s="19">
        <v>336.19299999999998</v>
      </c>
      <c r="AL187" s="19">
        <v>339.34199999999998</v>
      </c>
      <c r="AM187" s="19">
        <v>342.62799999999999</v>
      </c>
      <c r="AN187" s="19">
        <v>345.94799999999998</v>
      </c>
      <c r="AO187" s="19">
        <v>349.19600000000003</v>
      </c>
      <c r="AP187" s="19">
        <v>352.33600000000001</v>
      </c>
      <c r="AQ187" s="19">
        <v>355.387</v>
      </c>
      <c r="AR187" s="19">
        <v>358.37799999999999</v>
      </c>
      <c r="AS187" s="19">
        <v>361.38099999999997</v>
      </c>
      <c r="AT187" s="19">
        <v>364.43099999999998</v>
      </c>
      <c r="AU187" s="19">
        <v>367.52800000000002</v>
      </c>
      <c r="AV187" s="19">
        <v>370.642</v>
      </c>
      <c r="AW187" s="19">
        <v>373.78399999999999</v>
      </c>
      <c r="AX187" s="19">
        <v>377.00599999999997</v>
      </c>
      <c r="AY187" s="19">
        <v>380.30500000000001</v>
      </c>
      <c r="AZ187" s="19">
        <v>383.71</v>
      </c>
      <c r="BA187" s="19">
        <v>387.18400000000003</v>
      </c>
      <c r="BB187" s="19">
        <v>390.60500000000002</v>
      </c>
      <c r="BC187" s="19">
        <v>393.80500000000001</v>
      </c>
      <c r="BD187" s="19">
        <v>396.66800000000001</v>
      </c>
      <c r="BE187" s="19">
        <v>399.15499999999997</v>
      </c>
      <c r="BF187" s="19">
        <v>401.303</v>
      </c>
      <c r="BG187" s="19">
        <v>403.21100000000001</v>
      </c>
      <c r="BH187" s="19">
        <v>405.00700000000001</v>
      </c>
      <c r="BI187" s="19">
        <v>406.78699999999998</v>
      </c>
      <c r="BJ187" s="19">
        <v>408.56299999999999</v>
      </c>
      <c r="BK187" s="19">
        <v>410.32400000000001</v>
      </c>
      <c r="BL187" s="19">
        <v>412.12799999999999</v>
      </c>
      <c r="BM187" s="19">
        <v>414.04500000000002</v>
      </c>
      <c r="BN187" s="19">
        <v>416.11</v>
      </c>
      <c r="BO187" s="19">
        <v>418.36700000000002</v>
      </c>
      <c r="BP187" s="19">
        <v>420.78899999999999</v>
      </c>
      <c r="BQ187" s="19">
        <v>423.24599999999998</v>
      </c>
      <c r="BR187" s="19">
        <v>425.57</v>
      </c>
      <c r="BS187" s="19">
        <v>427.61599999999999</v>
      </c>
    </row>
    <row r="188" spans="1:71" ht="11.4" x14ac:dyDescent="0.2">
      <c r="A188" s="16">
        <v>171</v>
      </c>
      <c r="B188" s="17" t="s">
        <v>65</v>
      </c>
      <c r="C188" s="7" t="s">
        <v>232</v>
      </c>
      <c r="D188" s="6"/>
      <c r="E188" s="6">
        <v>499</v>
      </c>
      <c r="F188" s="19">
        <v>394.73899999999998</v>
      </c>
      <c r="G188" s="19">
        <v>400.87200000000001</v>
      </c>
      <c r="H188" s="19">
        <v>410.50799999999998</v>
      </c>
      <c r="I188" s="19">
        <v>421.73700000000002</v>
      </c>
      <c r="J188" s="19">
        <v>433.13499999999999</v>
      </c>
      <c r="K188" s="19">
        <v>443.79500000000002</v>
      </c>
      <c r="L188" s="19">
        <v>453.31700000000001</v>
      </c>
      <c r="M188" s="19">
        <v>461.80900000000003</v>
      </c>
      <c r="N188" s="19">
        <v>469.791</v>
      </c>
      <c r="O188" s="19">
        <v>478.06799999999998</v>
      </c>
      <c r="P188" s="19">
        <v>487.41300000000001</v>
      </c>
      <c r="Q188" s="19">
        <v>498.12799999999999</v>
      </c>
      <c r="R188" s="19">
        <v>509.71300000000002</v>
      </c>
      <c r="S188" s="19">
        <v>520.71400000000006</v>
      </c>
      <c r="T188" s="19">
        <v>529.17499999999995</v>
      </c>
      <c r="U188" s="19">
        <v>533.81399999999996</v>
      </c>
      <c r="V188" s="19">
        <v>533.90800000000002</v>
      </c>
      <c r="W188" s="19">
        <v>530.22900000000004</v>
      </c>
      <c r="X188" s="19">
        <v>524.84400000000005</v>
      </c>
      <c r="Y188" s="19">
        <v>520.64700000000005</v>
      </c>
      <c r="Z188" s="19">
        <v>519.69600000000003</v>
      </c>
      <c r="AA188" s="19">
        <v>522.78599999999994</v>
      </c>
      <c r="AB188" s="19">
        <v>529.21</v>
      </c>
      <c r="AC188" s="19">
        <v>537.75800000000004</v>
      </c>
      <c r="AD188" s="19">
        <v>546.57399999999996</v>
      </c>
      <c r="AE188" s="19">
        <v>554.26199999999994</v>
      </c>
      <c r="AF188" s="19">
        <v>560.423</v>
      </c>
      <c r="AG188" s="19">
        <v>565.50699999999995</v>
      </c>
      <c r="AH188" s="19">
        <v>570.05600000000004</v>
      </c>
      <c r="AI188" s="19">
        <v>574.95000000000005</v>
      </c>
      <c r="AJ188" s="19">
        <v>580.75400000000002</v>
      </c>
      <c r="AK188" s="19">
        <v>587.68700000000001</v>
      </c>
      <c r="AL188" s="19">
        <v>595.35400000000004</v>
      </c>
      <c r="AM188" s="19">
        <v>602.96699999999998</v>
      </c>
      <c r="AN188" s="19">
        <v>609.43100000000004</v>
      </c>
      <c r="AO188" s="19">
        <v>614.01599999999996</v>
      </c>
      <c r="AP188" s="19">
        <v>616.35699999999997</v>
      </c>
      <c r="AQ188" s="19">
        <v>616.79700000000003</v>
      </c>
      <c r="AR188" s="19">
        <v>616.053</v>
      </c>
      <c r="AS188" s="19">
        <v>615.20299999999997</v>
      </c>
      <c r="AT188" s="19">
        <v>615.00199999999995</v>
      </c>
      <c r="AU188" s="19">
        <v>615.74099999999999</v>
      </c>
      <c r="AV188" s="19">
        <v>617.17200000000003</v>
      </c>
      <c r="AW188" s="19">
        <v>618.85199999999998</v>
      </c>
      <c r="AX188" s="19">
        <v>620.08399999999995</v>
      </c>
      <c r="AY188" s="19">
        <v>620.41399999999999</v>
      </c>
      <c r="AZ188" s="19">
        <v>619.70699999999999</v>
      </c>
      <c r="BA188" s="19">
        <v>618.21600000000001</v>
      </c>
      <c r="BB188" s="19">
        <v>616.34</v>
      </c>
      <c r="BC188" s="19">
        <v>614.65</v>
      </c>
      <c r="BD188" s="19">
        <v>613.55999999999995</v>
      </c>
      <c r="BE188" s="19">
        <v>613.17499999999995</v>
      </c>
      <c r="BF188" s="19">
        <v>613.38199999999995</v>
      </c>
      <c r="BG188" s="19">
        <v>614.09699999999998</v>
      </c>
      <c r="BH188" s="19">
        <v>615.14499999999998</v>
      </c>
      <c r="BI188" s="19">
        <v>616.38800000000003</v>
      </c>
      <c r="BJ188" s="19">
        <v>617.83199999999999</v>
      </c>
      <c r="BK188" s="19">
        <v>619.48400000000004</v>
      </c>
      <c r="BL188" s="19">
        <v>621.20500000000004</v>
      </c>
      <c r="BM188" s="19">
        <v>622.85199999999998</v>
      </c>
      <c r="BN188" s="19">
        <v>624.28499999999997</v>
      </c>
      <c r="BO188" s="19">
        <v>625.46600000000001</v>
      </c>
      <c r="BP188" s="19">
        <v>626.38599999999997</v>
      </c>
      <c r="BQ188" s="19">
        <v>627.09400000000005</v>
      </c>
      <c r="BR188" s="19">
        <v>627.67399999999998</v>
      </c>
      <c r="BS188" s="19">
        <v>628.178</v>
      </c>
    </row>
    <row r="189" spans="1:71" ht="11.4" x14ac:dyDescent="0.2">
      <c r="A189" s="16">
        <v>172</v>
      </c>
      <c r="B189" s="17" t="s">
        <v>65</v>
      </c>
      <c r="C189" s="7" t="s">
        <v>233</v>
      </c>
      <c r="D189" s="6"/>
      <c r="E189" s="6">
        <v>620</v>
      </c>
      <c r="F189" s="19">
        <v>8416.9670000000006</v>
      </c>
      <c r="G189" s="19">
        <v>8432.973</v>
      </c>
      <c r="H189" s="19">
        <v>8477.2559999999994</v>
      </c>
      <c r="I189" s="19">
        <v>8537.7459999999992</v>
      </c>
      <c r="J189" s="19">
        <v>8604.7330000000002</v>
      </c>
      <c r="K189" s="19">
        <v>8670.884</v>
      </c>
      <c r="L189" s="19">
        <v>8731.3310000000001</v>
      </c>
      <c r="M189" s="19">
        <v>8783.5470000000005</v>
      </c>
      <c r="N189" s="19">
        <v>8827.1360000000004</v>
      </c>
      <c r="O189" s="19">
        <v>8863.3850000000002</v>
      </c>
      <c r="P189" s="19">
        <v>8893.9709999999995</v>
      </c>
      <c r="Q189" s="19">
        <v>8919.6029999999992</v>
      </c>
      <c r="R189" s="19">
        <v>8938.8040000000001</v>
      </c>
      <c r="S189" s="19">
        <v>8947.4279999999999</v>
      </c>
      <c r="T189" s="19">
        <v>8940.0920000000006</v>
      </c>
      <c r="U189" s="19">
        <v>8914.4509999999991</v>
      </c>
      <c r="V189" s="19">
        <v>8866.85</v>
      </c>
      <c r="W189" s="19">
        <v>8802.5619999999999</v>
      </c>
      <c r="X189" s="19">
        <v>8739.08</v>
      </c>
      <c r="Y189" s="19">
        <v>8700.0229999999992</v>
      </c>
      <c r="Z189" s="19">
        <v>8701.8549999999996</v>
      </c>
      <c r="AA189" s="19">
        <v>8750.5059999999994</v>
      </c>
      <c r="AB189" s="19">
        <v>8839.7960000000003</v>
      </c>
      <c r="AC189" s="19">
        <v>8958.9619999999995</v>
      </c>
      <c r="AD189" s="19">
        <v>9091.4</v>
      </c>
      <c r="AE189" s="19">
        <v>9224.0589999999993</v>
      </c>
      <c r="AF189" s="19">
        <v>9354.4940000000006</v>
      </c>
      <c r="AG189" s="19">
        <v>9483.6290000000008</v>
      </c>
      <c r="AH189" s="19">
        <v>9605.5930000000008</v>
      </c>
      <c r="AI189" s="19">
        <v>9714.16</v>
      </c>
      <c r="AJ189" s="19">
        <v>9804.8510000000006</v>
      </c>
      <c r="AK189" s="19">
        <v>9875.2569999999996</v>
      </c>
      <c r="AL189" s="19">
        <v>9925.7289999999994</v>
      </c>
      <c r="AM189" s="19">
        <v>9958.4169999999995</v>
      </c>
      <c r="AN189" s="19">
        <v>9977.1679999999997</v>
      </c>
      <c r="AO189" s="19">
        <v>9985.5750000000007</v>
      </c>
      <c r="AP189" s="19">
        <v>9983.2209999999995</v>
      </c>
      <c r="AQ189" s="19">
        <v>9971.2330000000002</v>
      </c>
      <c r="AR189" s="19">
        <v>9956.6720000000005</v>
      </c>
      <c r="AS189" s="19">
        <v>9948.5740000000005</v>
      </c>
      <c r="AT189" s="19">
        <v>9953.3269999999993</v>
      </c>
      <c r="AU189" s="19">
        <v>9974.1949999999997</v>
      </c>
      <c r="AV189" s="19">
        <v>10009.575999999999</v>
      </c>
      <c r="AW189" s="19">
        <v>10054.995999999999</v>
      </c>
      <c r="AX189" s="19">
        <v>10103.442999999999</v>
      </c>
      <c r="AY189" s="19">
        <v>10149.735000000001</v>
      </c>
      <c r="AZ189" s="19">
        <v>10192.394</v>
      </c>
      <c r="BA189" s="19">
        <v>10232.884</v>
      </c>
      <c r="BB189" s="19">
        <v>10272.286</v>
      </c>
      <c r="BC189" s="19">
        <v>10312.611000000001</v>
      </c>
      <c r="BD189" s="19">
        <v>10355.117</v>
      </c>
      <c r="BE189" s="19">
        <v>10399.312</v>
      </c>
      <c r="BF189" s="19">
        <v>10443.668</v>
      </c>
      <c r="BG189" s="19">
        <v>10487.112999999999</v>
      </c>
      <c r="BH189" s="19">
        <v>10528.268</v>
      </c>
      <c r="BI189" s="19">
        <v>10565.723</v>
      </c>
      <c r="BJ189" s="19">
        <v>10599.950999999999</v>
      </c>
      <c r="BK189" s="19">
        <v>10630.12</v>
      </c>
      <c r="BL189" s="19">
        <v>10652.099</v>
      </c>
      <c r="BM189" s="19">
        <v>10660.616</v>
      </c>
      <c r="BN189" s="19">
        <v>10652.321</v>
      </c>
      <c r="BO189" s="19">
        <v>10625.33</v>
      </c>
      <c r="BP189" s="19">
        <v>10581.821</v>
      </c>
      <c r="BQ189" s="19">
        <v>10527.674000000001</v>
      </c>
      <c r="BR189" s="19">
        <v>10471.168</v>
      </c>
      <c r="BS189" s="19">
        <v>10418.473</v>
      </c>
    </row>
    <row r="190" spans="1:71" ht="11.4" x14ac:dyDescent="0.2">
      <c r="A190" s="16">
        <v>173</v>
      </c>
      <c r="B190" s="17" t="s">
        <v>65</v>
      </c>
      <c r="C190" s="7" t="s">
        <v>234</v>
      </c>
      <c r="D190" s="6"/>
      <c r="E190" s="6">
        <v>674</v>
      </c>
      <c r="F190" s="19">
        <v>12.781000000000001</v>
      </c>
      <c r="G190" s="19">
        <v>12.917</v>
      </c>
      <c r="H190" s="19">
        <v>13.092000000000001</v>
      </c>
      <c r="I190" s="19">
        <v>13.29</v>
      </c>
      <c r="J190" s="19">
        <v>13.510999999999999</v>
      </c>
      <c r="K190" s="19">
        <v>13.772</v>
      </c>
      <c r="L190" s="19">
        <v>14.048</v>
      </c>
      <c r="M190" s="19">
        <v>14.346</v>
      </c>
      <c r="N190" s="19">
        <v>14.669</v>
      </c>
      <c r="O190" s="19">
        <v>15.021000000000001</v>
      </c>
      <c r="P190" s="19">
        <v>15.397</v>
      </c>
      <c r="Q190" s="19">
        <v>15.789</v>
      </c>
      <c r="R190" s="19">
        <v>16.199000000000002</v>
      </c>
      <c r="S190" s="19">
        <v>16.620999999999999</v>
      </c>
      <c r="T190" s="19">
        <v>17.032</v>
      </c>
      <c r="U190" s="19">
        <v>17.440999999999999</v>
      </c>
      <c r="V190" s="19">
        <v>17.835000000000001</v>
      </c>
      <c r="W190" s="19">
        <v>18.228999999999999</v>
      </c>
      <c r="X190" s="19">
        <v>18.588999999999999</v>
      </c>
      <c r="Y190" s="19">
        <v>18.895</v>
      </c>
      <c r="Z190" s="19">
        <v>19.138000000000002</v>
      </c>
      <c r="AA190" s="19">
        <v>19.303000000000001</v>
      </c>
      <c r="AB190" s="19">
        <v>19.398</v>
      </c>
      <c r="AC190" s="19">
        <v>19.466000000000001</v>
      </c>
      <c r="AD190" s="19">
        <v>19.562000000000001</v>
      </c>
      <c r="AE190" s="19">
        <v>19.734999999999999</v>
      </c>
      <c r="AF190" s="19">
        <v>19.98</v>
      </c>
      <c r="AG190" s="19">
        <v>20.295999999999999</v>
      </c>
      <c r="AH190" s="19">
        <v>20.66</v>
      </c>
      <c r="AI190" s="19">
        <v>21.03</v>
      </c>
      <c r="AJ190" s="19">
        <v>21.361000000000001</v>
      </c>
      <c r="AK190" s="19">
        <v>21.666</v>
      </c>
      <c r="AL190" s="19">
        <v>21.943000000000001</v>
      </c>
      <c r="AM190" s="19">
        <v>22.21</v>
      </c>
      <c r="AN190" s="19">
        <v>22.454999999999998</v>
      </c>
      <c r="AO190" s="19">
        <v>22.707999999999998</v>
      </c>
      <c r="AP190" s="19">
        <v>22.960999999999999</v>
      </c>
      <c r="AQ190" s="19">
        <v>23.21</v>
      </c>
      <c r="AR190" s="19">
        <v>23.466000000000001</v>
      </c>
      <c r="AS190" s="19">
        <v>23.74</v>
      </c>
      <c r="AT190" s="19">
        <v>24.042999999999999</v>
      </c>
      <c r="AU190" s="19">
        <v>24.385999999999999</v>
      </c>
      <c r="AV190" s="19">
        <v>24.748999999999999</v>
      </c>
      <c r="AW190" s="19">
        <v>25.140999999999998</v>
      </c>
      <c r="AX190" s="19">
        <v>25.515999999999998</v>
      </c>
      <c r="AY190" s="19">
        <v>25.876999999999999</v>
      </c>
      <c r="AZ190" s="19">
        <v>26.209</v>
      </c>
      <c r="BA190" s="19">
        <v>26.507999999999999</v>
      </c>
      <c r="BB190" s="19">
        <v>26.798999999999999</v>
      </c>
      <c r="BC190" s="19">
        <v>27.096</v>
      </c>
      <c r="BD190" s="19">
        <v>27.417999999999999</v>
      </c>
      <c r="BE190" s="19">
        <v>27.762</v>
      </c>
      <c r="BF190" s="19">
        <v>28.120999999999999</v>
      </c>
      <c r="BG190" s="19">
        <v>28.494</v>
      </c>
      <c r="BH190" s="19">
        <v>28.866</v>
      </c>
      <c r="BI190" s="19">
        <v>29.24</v>
      </c>
      <c r="BJ190" s="19">
        <v>29.614000000000001</v>
      </c>
      <c r="BK190" s="19">
        <v>29.977</v>
      </c>
      <c r="BL190" s="19">
        <v>30.350999999999999</v>
      </c>
      <c r="BM190" s="19">
        <v>30.722999999999999</v>
      </c>
      <c r="BN190" s="19">
        <v>31.11</v>
      </c>
      <c r="BO190" s="19">
        <v>31.504000000000001</v>
      </c>
      <c r="BP190" s="19">
        <v>31.914000000000001</v>
      </c>
      <c r="BQ190" s="19">
        <v>32.302999999999997</v>
      </c>
      <c r="BR190" s="19">
        <v>32.656999999999996</v>
      </c>
      <c r="BS190" s="19">
        <v>32.96</v>
      </c>
    </row>
    <row r="191" spans="1:71" ht="11.4" x14ac:dyDescent="0.2">
      <c r="A191" s="16">
        <v>174</v>
      </c>
      <c r="B191" s="17" t="s">
        <v>65</v>
      </c>
      <c r="C191" s="7" t="s">
        <v>235</v>
      </c>
      <c r="D191" s="6">
        <v>19</v>
      </c>
      <c r="E191" s="6">
        <v>688</v>
      </c>
      <c r="F191" s="19">
        <v>6732.2560000000003</v>
      </c>
      <c r="G191" s="19">
        <v>6853.2920000000004</v>
      </c>
      <c r="H191" s="19">
        <v>6963.4009999999998</v>
      </c>
      <c r="I191" s="19">
        <v>7063.1629999999996</v>
      </c>
      <c r="J191" s="19">
        <v>7153.3639999999996</v>
      </c>
      <c r="K191" s="19">
        <v>7234.9219999999996</v>
      </c>
      <c r="L191" s="19">
        <v>7308.93</v>
      </c>
      <c r="M191" s="19">
        <v>7376.6850000000004</v>
      </c>
      <c r="N191" s="19">
        <v>7439.6059999999998</v>
      </c>
      <c r="O191" s="19">
        <v>7499.1660000000002</v>
      </c>
      <c r="P191" s="19">
        <v>7556.7250000000004</v>
      </c>
      <c r="Q191" s="19">
        <v>7613.3519999999999</v>
      </c>
      <c r="R191" s="19">
        <v>7669.6090000000004</v>
      </c>
      <c r="S191" s="19">
        <v>7725.5029999999997</v>
      </c>
      <c r="T191" s="19">
        <v>7780.6850000000004</v>
      </c>
      <c r="U191" s="19">
        <v>7835.0820000000003</v>
      </c>
      <c r="V191" s="19">
        <v>7888.8040000000001</v>
      </c>
      <c r="W191" s="19">
        <v>7942.64</v>
      </c>
      <c r="X191" s="19">
        <v>7998.0020000000004</v>
      </c>
      <c r="Y191" s="19">
        <v>8056.665</v>
      </c>
      <c r="Z191" s="19">
        <v>8119.86</v>
      </c>
      <c r="AA191" s="19">
        <v>8187.991</v>
      </c>
      <c r="AB191" s="19">
        <v>8260.625</v>
      </c>
      <c r="AC191" s="19">
        <v>8337.0759999999991</v>
      </c>
      <c r="AD191" s="19">
        <v>8416.25</v>
      </c>
      <c r="AE191" s="19">
        <v>8497.17</v>
      </c>
      <c r="AF191" s="19">
        <v>8579.6299999999992</v>
      </c>
      <c r="AG191" s="19">
        <v>8663.3250000000007</v>
      </c>
      <c r="AH191" s="19">
        <v>8746.98</v>
      </c>
      <c r="AI191" s="19">
        <v>8829.0360000000001</v>
      </c>
      <c r="AJ191" s="19">
        <v>8908.2929999999997</v>
      </c>
      <c r="AK191" s="19">
        <v>8984.5939999999991</v>
      </c>
      <c r="AL191" s="19">
        <v>9057.9779999999992</v>
      </c>
      <c r="AM191" s="19">
        <v>9127.6769999999997</v>
      </c>
      <c r="AN191" s="19">
        <v>9192.92</v>
      </c>
      <c r="AO191" s="19">
        <v>9253.4050000000007</v>
      </c>
      <c r="AP191" s="19">
        <v>9306.3469999999998</v>
      </c>
      <c r="AQ191" s="19">
        <v>9352.15</v>
      </c>
      <c r="AR191" s="19">
        <v>9397.3130000000001</v>
      </c>
      <c r="AS191" s="19">
        <v>9450.77</v>
      </c>
      <c r="AT191" s="19">
        <v>9517.6740000000009</v>
      </c>
      <c r="AU191" s="19">
        <v>9602.9410000000007</v>
      </c>
      <c r="AV191" s="19">
        <v>9701.3310000000001</v>
      </c>
      <c r="AW191" s="19">
        <v>9795.5540000000001</v>
      </c>
      <c r="AX191" s="19">
        <v>9861.8770000000004</v>
      </c>
      <c r="AY191" s="19">
        <v>9884.1470000000008</v>
      </c>
      <c r="AZ191" s="19">
        <v>9855.5059999999994</v>
      </c>
      <c r="BA191" s="19">
        <v>9783.393</v>
      </c>
      <c r="BB191" s="19">
        <v>9683.6119999999992</v>
      </c>
      <c r="BC191" s="19">
        <v>9579.3140000000003</v>
      </c>
      <c r="BD191" s="19">
        <v>9487.6149999999998</v>
      </c>
      <c r="BE191" s="19">
        <v>9413.4179999999997</v>
      </c>
      <c r="BF191" s="19">
        <v>9352.7049999999999</v>
      </c>
      <c r="BG191" s="19">
        <v>9302.8690000000006</v>
      </c>
      <c r="BH191" s="19">
        <v>9258.3430000000008</v>
      </c>
      <c r="BI191" s="19">
        <v>9214.9860000000008</v>
      </c>
      <c r="BJ191" s="19">
        <v>9173.2890000000007</v>
      </c>
      <c r="BK191" s="19">
        <v>9135.2139999999999</v>
      </c>
      <c r="BL191" s="19">
        <v>9099.5519999999997</v>
      </c>
      <c r="BM191" s="19">
        <v>9064.7559999999994</v>
      </c>
      <c r="BN191" s="19">
        <v>9029.7160000000003</v>
      </c>
      <c r="BO191" s="19">
        <v>8993.7459999999992</v>
      </c>
      <c r="BP191" s="19">
        <v>8956.9840000000004</v>
      </c>
      <c r="BQ191" s="19">
        <v>8920.2150000000001</v>
      </c>
      <c r="BR191" s="19">
        <v>8884.7119999999995</v>
      </c>
      <c r="BS191" s="19">
        <v>8851.2800000000007</v>
      </c>
    </row>
    <row r="192" spans="1:71" ht="11.4" x14ac:dyDescent="0.2">
      <c r="A192" s="16">
        <v>175</v>
      </c>
      <c r="B192" s="17" t="s">
        <v>65</v>
      </c>
      <c r="C192" s="7" t="s">
        <v>236</v>
      </c>
      <c r="D192" s="6"/>
      <c r="E192" s="6">
        <v>705</v>
      </c>
      <c r="F192" s="19">
        <v>1473.0930000000001</v>
      </c>
      <c r="G192" s="19">
        <v>1481.6320000000001</v>
      </c>
      <c r="H192" s="19">
        <v>1491.674</v>
      </c>
      <c r="I192" s="19">
        <v>1502.8440000000001</v>
      </c>
      <c r="J192" s="19">
        <v>1514.7840000000001</v>
      </c>
      <c r="K192" s="19">
        <v>1527.2059999999999</v>
      </c>
      <c r="L192" s="19">
        <v>1539.7850000000001</v>
      </c>
      <c r="M192" s="19">
        <v>1552.2529999999999</v>
      </c>
      <c r="N192" s="19">
        <v>1564.357</v>
      </c>
      <c r="O192" s="19">
        <v>1575.8720000000001</v>
      </c>
      <c r="P192" s="19">
        <v>1586.6369999999999</v>
      </c>
      <c r="Q192" s="19">
        <v>1596.558</v>
      </c>
      <c r="R192" s="19">
        <v>1605.645</v>
      </c>
      <c r="S192" s="19">
        <v>1614.021</v>
      </c>
      <c r="T192" s="19">
        <v>1621.8789999999999</v>
      </c>
      <c r="U192" s="19">
        <v>1629.434</v>
      </c>
      <c r="V192" s="19">
        <v>1636.6679999999999</v>
      </c>
      <c r="W192" s="19">
        <v>1643.7</v>
      </c>
      <c r="X192" s="19">
        <v>1651.0940000000001</v>
      </c>
      <c r="Y192" s="19">
        <v>1659.5540000000001</v>
      </c>
      <c r="Z192" s="19">
        <v>1669.5809999999999</v>
      </c>
      <c r="AA192" s="19">
        <v>1681.4269999999999</v>
      </c>
      <c r="AB192" s="19">
        <v>1694.9749999999999</v>
      </c>
      <c r="AC192" s="19">
        <v>1709.9770000000001</v>
      </c>
      <c r="AD192" s="19">
        <v>1725.9639999999999</v>
      </c>
      <c r="AE192" s="19">
        <v>1742.623</v>
      </c>
      <c r="AF192" s="19">
        <v>1759.731</v>
      </c>
      <c r="AG192" s="19">
        <v>1777.319</v>
      </c>
      <c r="AH192" s="19">
        <v>1795.6479999999999</v>
      </c>
      <c r="AI192" s="19">
        <v>1815.1010000000001</v>
      </c>
      <c r="AJ192" s="19">
        <v>1835.837</v>
      </c>
      <c r="AK192" s="19">
        <v>1857.854</v>
      </c>
      <c r="AL192" s="19">
        <v>1880.704</v>
      </c>
      <c r="AM192" s="19">
        <v>1903.548</v>
      </c>
      <c r="AN192" s="19">
        <v>1925.3140000000001</v>
      </c>
      <c r="AO192" s="19">
        <v>1945.135</v>
      </c>
      <c r="AP192" s="19">
        <v>1962.877</v>
      </c>
      <c r="AQ192" s="19">
        <v>1978.5239999999999</v>
      </c>
      <c r="AR192" s="19">
        <v>1991.4280000000001</v>
      </c>
      <c r="AS192" s="19">
        <v>2000.873</v>
      </c>
      <c r="AT192" s="19">
        <v>2006.479</v>
      </c>
      <c r="AU192" s="19">
        <v>2007.884</v>
      </c>
      <c r="AV192" s="19">
        <v>2005.5119999999999</v>
      </c>
      <c r="AW192" s="19">
        <v>2000.768</v>
      </c>
      <c r="AX192" s="19">
        <v>1995.607</v>
      </c>
      <c r="AY192" s="19">
        <v>1991.472</v>
      </c>
      <c r="AZ192" s="19">
        <v>1988.989</v>
      </c>
      <c r="BA192" s="19">
        <v>1987.9549999999999</v>
      </c>
      <c r="BB192" s="19">
        <v>1987.9760000000001</v>
      </c>
      <c r="BC192" s="19">
        <v>1988.318</v>
      </c>
      <c r="BD192" s="19">
        <v>1988.499</v>
      </c>
      <c r="BE192" s="19">
        <v>1988.3489999999999</v>
      </c>
      <c r="BF192" s="19">
        <v>1988.2639999999999</v>
      </c>
      <c r="BG192" s="19">
        <v>1988.9649999999999</v>
      </c>
      <c r="BH192" s="19">
        <v>1991.43</v>
      </c>
      <c r="BI192" s="19">
        <v>1996.2809999999999</v>
      </c>
      <c r="BJ192" s="19">
        <v>2003.7909999999999</v>
      </c>
      <c r="BK192" s="19">
        <v>2013.539</v>
      </c>
      <c r="BL192" s="19">
        <v>2024.538</v>
      </c>
      <c r="BM192" s="19">
        <v>2035.424</v>
      </c>
      <c r="BN192" s="19">
        <v>2045.1679999999999</v>
      </c>
      <c r="BO192" s="19">
        <v>2053.4360000000001</v>
      </c>
      <c r="BP192" s="19">
        <v>2060.39</v>
      </c>
      <c r="BQ192" s="19">
        <v>2066.1190000000001</v>
      </c>
      <c r="BR192" s="19">
        <v>2070.8449999999998</v>
      </c>
      <c r="BS192" s="19">
        <v>2074.788</v>
      </c>
    </row>
    <row r="193" spans="1:71" ht="11.4" x14ac:dyDescent="0.2">
      <c r="A193" s="16">
        <v>176</v>
      </c>
      <c r="B193" s="17" t="s">
        <v>65</v>
      </c>
      <c r="C193" s="7" t="s">
        <v>237</v>
      </c>
      <c r="D193" s="6">
        <v>20</v>
      </c>
      <c r="E193" s="6">
        <v>724</v>
      </c>
      <c r="F193" s="19">
        <v>28069.735000000001</v>
      </c>
      <c r="G193" s="19">
        <v>28243.634999999998</v>
      </c>
      <c r="H193" s="19">
        <v>28442.373</v>
      </c>
      <c r="I193" s="19">
        <v>28658.669000000002</v>
      </c>
      <c r="J193" s="19">
        <v>28887.348999999998</v>
      </c>
      <c r="K193" s="19">
        <v>29125.353999999999</v>
      </c>
      <c r="L193" s="19">
        <v>29371.821</v>
      </c>
      <c r="M193" s="19">
        <v>29628.011999999999</v>
      </c>
      <c r="N193" s="19">
        <v>29896.928</v>
      </c>
      <c r="O193" s="19">
        <v>30182.781999999999</v>
      </c>
      <c r="P193" s="19">
        <v>30489.241999999998</v>
      </c>
      <c r="Q193" s="19">
        <v>30817.57</v>
      </c>
      <c r="R193" s="19">
        <v>31165.075000000001</v>
      </c>
      <c r="S193" s="19">
        <v>31524.384999999998</v>
      </c>
      <c r="T193" s="19">
        <v>31885.403999999999</v>
      </c>
      <c r="U193" s="19">
        <v>32241.041000000001</v>
      </c>
      <c r="V193" s="19">
        <v>32587.243999999999</v>
      </c>
      <c r="W193" s="19">
        <v>32926.305999999997</v>
      </c>
      <c r="X193" s="19">
        <v>33265.171999999999</v>
      </c>
      <c r="Y193" s="19">
        <v>33614.194000000003</v>
      </c>
      <c r="Z193" s="19">
        <v>33980.275999999998</v>
      </c>
      <c r="AA193" s="19">
        <v>34363.917000000001</v>
      </c>
      <c r="AB193" s="19">
        <v>34760.521999999997</v>
      </c>
      <c r="AC193" s="19">
        <v>35165.557000000001</v>
      </c>
      <c r="AD193" s="19">
        <v>35572.476000000002</v>
      </c>
      <c r="AE193" s="19">
        <v>35975.317000000003</v>
      </c>
      <c r="AF193" s="19">
        <v>36373.1</v>
      </c>
      <c r="AG193" s="19">
        <v>36763.529000000002</v>
      </c>
      <c r="AH193" s="19">
        <v>37137.703999999998</v>
      </c>
      <c r="AI193" s="19">
        <v>37484.749000000003</v>
      </c>
      <c r="AJ193" s="19">
        <v>37796.794999999998</v>
      </c>
      <c r="AK193" s="19">
        <v>38071.262000000002</v>
      </c>
      <c r="AL193" s="19">
        <v>38309.711000000003</v>
      </c>
      <c r="AM193" s="19">
        <v>38514.061000000002</v>
      </c>
      <c r="AN193" s="19">
        <v>38688.120000000003</v>
      </c>
      <c r="AO193" s="19">
        <v>38835.883999999998</v>
      </c>
      <c r="AP193" s="19">
        <v>38958.074000000001</v>
      </c>
      <c r="AQ193" s="19">
        <v>39057.213000000003</v>
      </c>
      <c r="AR193" s="19">
        <v>39141.605000000003</v>
      </c>
      <c r="AS193" s="19">
        <v>39221.74</v>
      </c>
      <c r="AT193" s="19">
        <v>39306.101999999999</v>
      </c>
      <c r="AU193" s="19">
        <v>39403.199999999997</v>
      </c>
      <c r="AV193" s="19">
        <v>39515.510999999999</v>
      </c>
      <c r="AW193" s="19">
        <v>39638.635000000002</v>
      </c>
      <c r="AX193" s="19">
        <v>39764.561999999998</v>
      </c>
      <c r="AY193" s="19">
        <v>39890.498</v>
      </c>
      <c r="AZ193" s="19">
        <v>40009.324000000001</v>
      </c>
      <c r="BA193" s="19">
        <v>40131.56</v>
      </c>
      <c r="BB193" s="19">
        <v>40292.642</v>
      </c>
      <c r="BC193" s="19">
        <v>40539.722999999998</v>
      </c>
      <c r="BD193" s="19">
        <v>40903.711000000003</v>
      </c>
      <c r="BE193" s="19">
        <v>41392.103000000003</v>
      </c>
      <c r="BF193" s="19">
        <v>41985.52</v>
      </c>
      <c r="BG193" s="19">
        <v>42653.406000000003</v>
      </c>
      <c r="BH193" s="19">
        <v>43351.667999999998</v>
      </c>
      <c r="BI193" s="19">
        <v>44042.631999999998</v>
      </c>
      <c r="BJ193" s="19">
        <v>44725.531999999999</v>
      </c>
      <c r="BK193" s="19">
        <v>45393.858</v>
      </c>
      <c r="BL193" s="19">
        <v>45997.805999999997</v>
      </c>
      <c r="BM193" s="19">
        <v>46476.072</v>
      </c>
      <c r="BN193" s="19">
        <v>46788.63</v>
      </c>
      <c r="BO193" s="19">
        <v>46909.137999999999</v>
      </c>
      <c r="BP193" s="19">
        <v>46857.404000000002</v>
      </c>
      <c r="BQ193" s="19">
        <v>46697.553</v>
      </c>
      <c r="BR193" s="19">
        <v>46521.826999999997</v>
      </c>
      <c r="BS193" s="19">
        <v>46397.663999999997</v>
      </c>
    </row>
    <row r="194" spans="1:71" ht="11.4" x14ac:dyDescent="0.2">
      <c r="A194" s="16">
        <v>177</v>
      </c>
      <c r="B194" s="17" t="s">
        <v>65</v>
      </c>
      <c r="C194" s="7" t="s">
        <v>238</v>
      </c>
      <c r="D194" s="6">
        <v>21</v>
      </c>
      <c r="E194" s="6">
        <v>807</v>
      </c>
      <c r="F194" s="19">
        <v>1254.4449999999999</v>
      </c>
      <c r="G194" s="19">
        <v>1290.4079999999999</v>
      </c>
      <c r="H194" s="19">
        <v>1320.981</v>
      </c>
      <c r="I194" s="19">
        <v>1347.463</v>
      </c>
      <c r="J194" s="19">
        <v>1370.9780000000001</v>
      </c>
      <c r="K194" s="19">
        <v>1392.4490000000001</v>
      </c>
      <c r="L194" s="19">
        <v>1412.6130000000001</v>
      </c>
      <c r="M194" s="19">
        <v>1432.019</v>
      </c>
      <c r="N194" s="19">
        <v>1451.0150000000001</v>
      </c>
      <c r="O194" s="19">
        <v>1469.8430000000001</v>
      </c>
      <c r="P194" s="19">
        <v>1488.6669999999999</v>
      </c>
      <c r="Q194" s="19">
        <v>1507.654</v>
      </c>
      <c r="R194" s="19">
        <v>1527.1110000000001</v>
      </c>
      <c r="S194" s="19">
        <v>1547.45</v>
      </c>
      <c r="T194" s="19">
        <v>1569.1410000000001</v>
      </c>
      <c r="U194" s="19">
        <v>1592.432</v>
      </c>
      <c r="V194" s="19">
        <v>1617.7940000000001</v>
      </c>
      <c r="W194" s="19">
        <v>1644.943</v>
      </c>
      <c r="X194" s="19">
        <v>1672.3989999999999</v>
      </c>
      <c r="Y194" s="19">
        <v>1698.143</v>
      </c>
      <c r="Z194" s="19">
        <v>1720.8</v>
      </c>
      <c r="AA194" s="19">
        <v>1739.521</v>
      </c>
      <c r="AB194" s="19">
        <v>1754.9559999999999</v>
      </c>
      <c r="AC194" s="19">
        <v>1768.992</v>
      </c>
      <c r="AD194" s="19">
        <v>1784.3979999999999</v>
      </c>
      <c r="AE194" s="19">
        <v>1803.01</v>
      </c>
      <c r="AF194" s="19">
        <v>1825.5519999999999</v>
      </c>
      <c r="AG194" s="19">
        <v>1851.069</v>
      </c>
      <c r="AH194" s="19">
        <v>1877.6880000000001</v>
      </c>
      <c r="AI194" s="19">
        <v>1902.7190000000001</v>
      </c>
      <c r="AJ194" s="19">
        <v>1924.1969999999999</v>
      </c>
      <c r="AK194" s="19">
        <v>1941.53</v>
      </c>
      <c r="AL194" s="19">
        <v>1955.2429999999999</v>
      </c>
      <c r="AM194" s="19">
        <v>1965.895</v>
      </c>
      <c r="AN194" s="19">
        <v>1974.415</v>
      </c>
      <c r="AO194" s="19">
        <v>1981.5340000000001</v>
      </c>
      <c r="AP194" s="19">
        <v>1987.538</v>
      </c>
      <c r="AQ194" s="19">
        <v>1992.2739999999999</v>
      </c>
      <c r="AR194" s="19">
        <v>1995.5129999999999</v>
      </c>
      <c r="AS194" s="19">
        <v>1996.87</v>
      </c>
      <c r="AT194" s="19">
        <v>1996.2280000000001</v>
      </c>
      <c r="AU194" s="19">
        <v>1993.3019999999999</v>
      </c>
      <c r="AV194" s="19">
        <v>1988.6590000000001</v>
      </c>
      <c r="AW194" s="19">
        <v>1984.028</v>
      </c>
      <c r="AX194" s="19">
        <v>1981.703</v>
      </c>
      <c r="AY194" s="19">
        <v>1983.252</v>
      </c>
      <c r="AZ194" s="19">
        <v>1989.443</v>
      </c>
      <c r="BA194" s="19">
        <v>1999.5989999999999</v>
      </c>
      <c r="BB194" s="19">
        <v>2012.057</v>
      </c>
      <c r="BC194" s="19">
        <v>2024.394</v>
      </c>
      <c r="BD194" s="19">
        <v>2034.819</v>
      </c>
      <c r="BE194" s="19">
        <v>2042.8420000000001</v>
      </c>
      <c r="BF194" s="19">
        <v>2048.9279999999999</v>
      </c>
      <c r="BG194" s="19">
        <v>2053.4259999999999</v>
      </c>
      <c r="BH194" s="19">
        <v>2057.047</v>
      </c>
      <c r="BI194" s="19">
        <v>2060.2719999999999</v>
      </c>
      <c r="BJ194" s="19">
        <v>2063.145</v>
      </c>
      <c r="BK194" s="19">
        <v>2065.4580000000001</v>
      </c>
      <c r="BL194" s="19">
        <v>2067.3780000000002</v>
      </c>
      <c r="BM194" s="19">
        <v>2069.0929999999998</v>
      </c>
      <c r="BN194" s="19">
        <v>2070.739</v>
      </c>
      <c r="BO194" s="19">
        <v>2072.3829999999998</v>
      </c>
      <c r="BP194" s="19">
        <v>2074.0360000000001</v>
      </c>
      <c r="BQ194" s="19">
        <v>2075.739</v>
      </c>
      <c r="BR194" s="19">
        <v>2077.4949999999999</v>
      </c>
      <c r="BS194" s="19">
        <v>2079.308</v>
      </c>
    </row>
    <row r="195" spans="1:71" ht="12" x14ac:dyDescent="0.25">
      <c r="A195" s="16">
        <v>178</v>
      </c>
      <c r="B195" s="17" t="s">
        <v>65</v>
      </c>
      <c r="C195" s="21" t="s">
        <v>239</v>
      </c>
      <c r="D195" s="6"/>
      <c r="E195" s="6">
        <v>926</v>
      </c>
      <c r="F195" s="19">
        <v>142459.69</v>
      </c>
      <c r="G195" s="19">
        <v>143206.51</v>
      </c>
      <c r="H195" s="19">
        <v>144063.89799999999</v>
      </c>
      <c r="I195" s="19">
        <v>144987.076</v>
      </c>
      <c r="J195" s="19">
        <v>145946.15</v>
      </c>
      <c r="K195" s="19">
        <v>146926.16200000001</v>
      </c>
      <c r="L195" s="19">
        <v>147928.04699999999</v>
      </c>
      <c r="M195" s="19">
        <v>148967.636</v>
      </c>
      <c r="N195" s="19">
        <v>150072.878</v>
      </c>
      <c r="O195" s="19">
        <v>151279.37599999999</v>
      </c>
      <c r="P195" s="19">
        <v>152616.424</v>
      </c>
      <c r="Q195" s="19">
        <v>154092.37299999999</v>
      </c>
      <c r="R195" s="19">
        <v>155681.65299999999</v>
      </c>
      <c r="S195" s="19">
        <v>157319.38399999999</v>
      </c>
      <c r="T195" s="19">
        <v>158916.85200000001</v>
      </c>
      <c r="U195" s="19">
        <v>160407.67000000001</v>
      </c>
      <c r="V195" s="19">
        <v>161764.696</v>
      </c>
      <c r="W195" s="19">
        <v>162996.538</v>
      </c>
      <c r="X195" s="19">
        <v>164116.274</v>
      </c>
      <c r="Y195" s="19">
        <v>165151.424</v>
      </c>
      <c r="Z195" s="19">
        <v>166120.95000000001</v>
      </c>
      <c r="AA195" s="19">
        <v>167030.981</v>
      </c>
      <c r="AB195" s="19">
        <v>167868.80600000001</v>
      </c>
      <c r="AC195" s="19">
        <v>168614.14</v>
      </c>
      <c r="AD195" s="19">
        <v>169239.23300000001</v>
      </c>
      <c r="AE195" s="19">
        <v>169728.59099999999</v>
      </c>
      <c r="AF195" s="19">
        <v>170080.166</v>
      </c>
      <c r="AG195" s="19">
        <v>170314.601</v>
      </c>
      <c r="AH195" s="19">
        <v>170468.054</v>
      </c>
      <c r="AI195" s="19">
        <v>170589.31599999999</v>
      </c>
      <c r="AJ195" s="19">
        <v>170718.88800000001</v>
      </c>
      <c r="AK195" s="19">
        <v>170867.06700000001</v>
      </c>
      <c r="AL195" s="19">
        <v>171040.54300000001</v>
      </c>
      <c r="AM195" s="19">
        <v>171271.53899999999</v>
      </c>
      <c r="AN195" s="19">
        <v>171596.272</v>
      </c>
      <c r="AO195" s="19">
        <v>172039.508</v>
      </c>
      <c r="AP195" s="19">
        <v>172611.00099999999</v>
      </c>
      <c r="AQ195" s="19">
        <v>173302.82500000001</v>
      </c>
      <c r="AR195" s="19">
        <v>174097.84299999999</v>
      </c>
      <c r="AS195" s="19">
        <v>174968.79699999999</v>
      </c>
      <c r="AT195" s="19">
        <v>175889.96900000001</v>
      </c>
      <c r="AU195" s="19">
        <v>176864.97399999999</v>
      </c>
      <c r="AV195" s="19">
        <v>177884.15700000001</v>
      </c>
      <c r="AW195" s="19">
        <v>178892.141</v>
      </c>
      <c r="AX195" s="19">
        <v>179818.43799999999</v>
      </c>
      <c r="AY195" s="19">
        <v>180614.87</v>
      </c>
      <c r="AZ195" s="19">
        <v>181252.883</v>
      </c>
      <c r="BA195" s="19">
        <v>181750.22899999999</v>
      </c>
      <c r="BB195" s="19">
        <v>182162.98699999999</v>
      </c>
      <c r="BC195" s="19">
        <v>182573.883</v>
      </c>
      <c r="BD195" s="19">
        <v>183042.17600000001</v>
      </c>
      <c r="BE195" s="19">
        <v>183590.89499999999</v>
      </c>
      <c r="BF195" s="19">
        <v>184200.883</v>
      </c>
      <c r="BG195" s="19">
        <v>184838.89600000001</v>
      </c>
      <c r="BH195" s="19">
        <v>185453.34599999999</v>
      </c>
      <c r="BI195" s="19">
        <v>186009.62299999999</v>
      </c>
      <c r="BJ195" s="19">
        <v>186494.22500000001</v>
      </c>
      <c r="BK195" s="19">
        <v>186927.59400000001</v>
      </c>
      <c r="BL195" s="19">
        <v>187349.48300000001</v>
      </c>
      <c r="BM195" s="19">
        <v>187816.12700000001</v>
      </c>
      <c r="BN195" s="19">
        <v>188366.087</v>
      </c>
      <c r="BO195" s="19">
        <v>189011.62899999999</v>
      </c>
      <c r="BP195" s="19">
        <v>189734.679</v>
      </c>
      <c r="BQ195" s="19">
        <v>190506.24900000001</v>
      </c>
      <c r="BR195" s="19">
        <v>191283.239</v>
      </c>
      <c r="BS195" s="19">
        <v>192032.30600000001</v>
      </c>
    </row>
    <row r="196" spans="1:71" ht="11.4" x14ac:dyDescent="0.2">
      <c r="A196" s="16">
        <v>179</v>
      </c>
      <c r="B196" s="17" t="s">
        <v>65</v>
      </c>
      <c r="C196" s="7" t="s">
        <v>240</v>
      </c>
      <c r="D196" s="6"/>
      <c r="E196" s="6">
        <v>40</v>
      </c>
      <c r="F196" s="19">
        <v>6936.4390000000003</v>
      </c>
      <c r="G196" s="19">
        <v>6931.3379999999997</v>
      </c>
      <c r="H196" s="19">
        <v>6931.1959999999999</v>
      </c>
      <c r="I196" s="19">
        <v>6935.1419999999998</v>
      </c>
      <c r="J196" s="19">
        <v>6942.6189999999997</v>
      </c>
      <c r="K196" s="19">
        <v>6953.4059999999999</v>
      </c>
      <c r="L196" s="19">
        <v>6967.625</v>
      </c>
      <c r="M196" s="19">
        <v>6985.7240000000002</v>
      </c>
      <c r="N196" s="19">
        <v>7008.424</v>
      </c>
      <c r="O196" s="19">
        <v>7036.55</v>
      </c>
      <c r="P196" s="19">
        <v>7070.7659999999996</v>
      </c>
      <c r="Q196" s="19">
        <v>7111.1419999999998</v>
      </c>
      <c r="R196" s="19">
        <v>7156.8329999999996</v>
      </c>
      <c r="S196" s="19">
        <v>7205.9939999999997</v>
      </c>
      <c r="T196" s="19">
        <v>7256.0910000000003</v>
      </c>
      <c r="U196" s="19">
        <v>7305.1580000000004</v>
      </c>
      <c r="V196" s="19">
        <v>7352.24</v>
      </c>
      <c r="W196" s="19">
        <v>7397.1710000000003</v>
      </c>
      <c r="X196" s="19">
        <v>7439.5789999999997</v>
      </c>
      <c r="Y196" s="19">
        <v>7479.3459999999995</v>
      </c>
      <c r="Z196" s="19">
        <v>7516.2389999999996</v>
      </c>
      <c r="AA196" s="19">
        <v>7550.34</v>
      </c>
      <c r="AB196" s="19">
        <v>7581.1170000000002</v>
      </c>
      <c r="AC196" s="19">
        <v>7607.0649999999996</v>
      </c>
      <c r="AD196" s="19">
        <v>7626.29</v>
      </c>
      <c r="AE196" s="19">
        <v>7637.6890000000003</v>
      </c>
      <c r="AF196" s="19">
        <v>7640.7489999999998</v>
      </c>
      <c r="AG196" s="19">
        <v>7636.576</v>
      </c>
      <c r="AH196" s="19">
        <v>7627.759</v>
      </c>
      <c r="AI196" s="19">
        <v>7617.884</v>
      </c>
      <c r="AJ196" s="19">
        <v>7609.7520000000004</v>
      </c>
      <c r="AK196" s="19">
        <v>7604.5129999999999</v>
      </c>
      <c r="AL196" s="19">
        <v>7602.1809999999996</v>
      </c>
      <c r="AM196" s="19">
        <v>7603.1019999999999</v>
      </c>
      <c r="AN196" s="19">
        <v>7607.2929999999997</v>
      </c>
      <c r="AO196" s="19">
        <v>7614.8680000000004</v>
      </c>
      <c r="AP196" s="19">
        <v>7625.393</v>
      </c>
      <c r="AQ196" s="19">
        <v>7639.3519999999999</v>
      </c>
      <c r="AR196" s="19">
        <v>7658.84</v>
      </c>
      <c r="AS196" s="19">
        <v>7686.5720000000001</v>
      </c>
      <c r="AT196" s="19">
        <v>7723.9489999999996</v>
      </c>
      <c r="AU196" s="19">
        <v>7772.701</v>
      </c>
      <c r="AV196" s="19">
        <v>7830.933</v>
      </c>
      <c r="AW196" s="19">
        <v>7892.0860000000002</v>
      </c>
      <c r="AX196" s="19">
        <v>7947.2089999999998</v>
      </c>
      <c r="AY196" s="19">
        <v>7990.1210000000001</v>
      </c>
      <c r="AZ196" s="19">
        <v>8017.8630000000003</v>
      </c>
      <c r="BA196" s="19">
        <v>8032.8760000000002</v>
      </c>
      <c r="BB196" s="19">
        <v>8041.05</v>
      </c>
      <c r="BC196" s="19">
        <v>8051.1130000000003</v>
      </c>
      <c r="BD196" s="19">
        <v>8069.2759999999998</v>
      </c>
      <c r="BE196" s="19">
        <v>8097.7479999999996</v>
      </c>
      <c r="BF196" s="19">
        <v>8134.4120000000003</v>
      </c>
      <c r="BG196" s="19">
        <v>8175.8519999999999</v>
      </c>
      <c r="BH196" s="19">
        <v>8216.8050000000003</v>
      </c>
      <c r="BI196" s="19">
        <v>8253.65</v>
      </c>
      <c r="BJ196" s="19">
        <v>8284.7350000000006</v>
      </c>
      <c r="BK196" s="19">
        <v>8311.7829999999994</v>
      </c>
      <c r="BL196" s="19">
        <v>8338.4529999999995</v>
      </c>
      <c r="BM196" s="19">
        <v>8370.0380000000005</v>
      </c>
      <c r="BN196" s="19">
        <v>8409.9490000000005</v>
      </c>
      <c r="BO196" s="19">
        <v>8459.8639999999996</v>
      </c>
      <c r="BP196" s="19">
        <v>8517.5480000000007</v>
      </c>
      <c r="BQ196" s="19">
        <v>8577.7819999999992</v>
      </c>
      <c r="BR196" s="19">
        <v>8633.2199999999993</v>
      </c>
      <c r="BS196" s="19">
        <v>8678.6569999999992</v>
      </c>
    </row>
    <row r="197" spans="1:71" ht="11.4" x14ac:dyDescent="0.2">
      <c r="A197" s="16">
        <v>180</v>
      </c>
      <c r="B197" s="17" t="s">
        <v>65</v>
      </c>
      <c r="C197" s="7" t="s">
        <v>241</v>
      </c>
      <c r="D197" s="6"/>
      <c r="E197" s="6">
        <v>56</v>
      </c>
      <c r="F197" s="19">
        <v>8637.5190000000002</v>
      </c>
      <c r="G197" s="19">
        <v>8680.1659999999993</v>
      </c>
      <c r="H197" s="19">
        <v>8727.9860000000008</v>
      </c>
      <c r="I197" s="19">
        <v>8779.2729999999992</v>
      </c>
      <c r="J197" s="19">
        <v>8832.6970000000001</v>
      </c>
      <c r="K197" s="19">
        <v>8887.2739999999994</v>
      </c>
      <c r="L197" s="19">
        <v>8942.4040000000005</v>
      </c>
      <c r="M197" s="19">
        <v>8997.8410000000003</v>
      </c>
      <c r="N197" s="19">
        <v>9053.6360000000004</v>
      </c>
      <c r="O197" s="19">
        <v>9110.0669999999991</v>
      </c>
      <c r="P197" s="19">
        <v>9167.3649999999998</v>
      </c>
      <c r="Q197" s="19">
        <v>9225.4069999999992</v>
      </c>
      <c r="R197" s="19">
        <v>9283.5400000000009</v>
      </c>
      <c r="S197" s="19">
        <v>9340.4150000000009</v>
      </c>
      <c r="T197" s="19">
        <v>9394.2919999999995</v>
      </c>
      <c r="U197" s="19">
        <v>9443.9390000000003</v>
      </c>
      <c r="V197" s="19">
        <v>9488.7530000000006</v>
      </c>
      <c r="W197" s="19">
        <v>9529.0419999999995</v>
      </c>
      <c r="X197" s="19">
        <v>9565.5949999999993</v>
      </c>
      <c r="Y197" s="19">
        <v>9599.6509999999998</v>
      </c>
      <c r="Z197" s="19">
        <v>9632.18</v>
      </c>
      <c r="AA197" s="19">
        <v>9663.3240000000005</v>
      </c>
      <c r="AB197" s="19">
        <v>9692.8459999999995</v>
      </c>
      <c r="AC197" s="19">
        <v>9720.7610000000004</v>
      </c>
      <c r="AD197" s="19">
        <v>9747.02</v>
      </c>
      <c r="AE197" s="19">
        <v>9771.5859999999993</v>
      </c>
      <c r="AF197" s="19">
        <v>9794.777</v>
      </c>
      <c r="AG197" s="19">
        <v>9816.6959999999999</v>
      </c>
      <c r="AH197" s="19">
        <v>9836.8140000000003</v>
      </c>
      <c r="AI197" s="19">
        <v>9854.3770000000004</v>
      </c>
      <c r="AJ197" s="19">
        <v>9868.9950000000008</v>
      </c>
      <c r="AK197" s="19">
        <v>9880.5920000000006</v>
      </c>
      <c r="AL197" s="19">
        <v>9889.8240000000005</v>
      </c>
      <c r="AM197" s="19">
        <v>9897.8799999999992</v>
      </c>
      <c r="AN197" s="19">
        <v>9906.3709999999992</v>
      </c>
      <c r="AO197" s="19">
        <v>9916.5779999999995</v>
      </c>
      <c r="AP197" s="19">
        <v>9928.5419999999995</v>
      </c>
      <c r="AQ197" s="19">
        <v>9942.2890000000007</v>
      </c>
      <c r="AR197" s="19">
        <v>9959.02</v>
      </c>
      <c r="AS197" s="19">
        <v>9980.1759999999995</v>
      </c>
      <c r="AT197" s="19">
        <v>10006.544</v>
      </c>
      <c r="AU197" s="19">
        <v>10039.445</v>
      </c>
      <c r="AV197" s="19">
        <v>10078.101000000001</v>
      </c>
      <c r="AW197" s="19">
        <v>10118.674000000001</v>
      </c>
      <c r="AX197" s="19">
        <v>10155.919</v>
      </c>
      <c r="AY197" s="19">
        <v>10186.305</v>
      </c>
      <c r="AZ197" s="19">
        <v>10208.275</v>
      </c>
      <c r="BA197" s="19">
        <v>10223.789000000001</v>
      </c>
      <c r="BB197" s="19">
        <v>10237.299000000001</v>
      </c>
      <c r="BC197" s="19">
        <v>10255.16</v>
      </c>
      <c r="BD197" s="19">
        <v>10282.032999999999</v>
      </c>
      <c r="BE197" s="19">
        <v>10319.019</v>
      </c>
      <c r="BF197" s="19">
        <v>10364.885</v>
      </c>
      <c r="BG197" s="19">
        <v>10419.031999999999</v>
      </c>
      <c r="BH197" s="19">
        <v>10480.117</v>
      </c>
      <c r="BI197" s="19">
        <v>10546.886</v>
      </c>
      <c r="BJ197" s="19">
        <v>10619.566999999999</v>
      </c>
      <c r="BK197" s="19">
        <v>10697.834999999999</v>
      </c>
      <c r="BL197" s="19">
        <v>10779.173000000001</v>
      </c>
      <c r="BM197" s="19">
        <v>10860.29</v>
      </c>
      <c r="BN197" s="19">
        <v>10938.739</v>
      </c>
      <c r="BO197" s="19">
        <v>11013.083000000001</v>
      </c>
      <c r="BP197" s="19">
        <v>11083.55</v>
      </c>
      <c r="BQ197" s="19">
        <v>11151.512000000001</v>
      </c>
      <c r="BR197" s="19">
        <v>11219.161</v>
      </c>
      <c r="BS197" s="19">
        <v>11287.94</v>
      </c>
    </row>
    <row r="198" spans="1:71" ht="11.4" x14ac:dyDescent="0.2">
      <c r="A198" s="16">
        <v>181</v>
      </c>
      <c r="B198" s="17" t="s">
        <v>65</v>
      </c>
      <c r="C198" s="7" t="s">
        <v>242</v>
      </c>
      <c r="D198" s="6"/>
      <c r="E198" s="6">
        <v>250</v>
      </c>
      <c r="F198" s="19">
        <v>41879.605000000003</v>
      </c>
      <c r="G198" s="19">
        <v>42070.919000000002</v>
      </c>
      <c r="H198" s="19">
        <v>42365.578999999998</v>
      </c>
      <c r="I198" s="19">
        <v>42724.222999999998</v>
      </c>
      <c r="J198" s="19">
        <v>43117.845999999998</v>
      </c>
      <c r="K198" s="19">
        <v>43527.762000000002</v>
      </c>
      <c r="L198" s="19">
        <v>43946.212</v>
      </c>
      <c r="M198" s="19">
        <v>44375.735000000001</v>
      </c>
      <c r="N198" s="19">
        <v>44827.61</v>
      </c>
      <c r="O198" s="19">
        <v>45319.11</v>
      </c>
      <c r="P198" s="19">
        <v>45865.396000000001</v>
      </c>
      <c r="Q198" s="19">
        <v>46470.824000000001</v>
      </c>
      <c r="R198" s="19">
        <v>47121.381999999998</v>
      </c>
      <c r="S198" s="19">
        <v>47781.402000000002</v>
      </c>
      <c r="T198" s="19">
        <v>48402.837</v>
      </c>
      <c r="U198" s="19">
        <v>48952.254999999997</v>
      </c>
      <c r="V198" s="19">
        <v>49411.387000000002</v>
      </c>
      <c r="W198" s="19">
        <v>49791.934999999998</v>
      </c>
      <c r="X198" s="19">
        <v>50127.142999999996</v>
      </c>
      <c r="Y198" s="19">
        <v>50466.394</v>
      </c>
      <c r="Z198" s="19">
        <v>50843.828999999998</v>
      </c>
      <c r="AA198" s="19">
        <v>51273.47</v>
      </c>
      <c r="AB198" s="19">
        <v>51739.837</v>
      </c>
      <c r="AC198" s="19">
        <v>52212.313999999998</v>
      </c>
      <c r="AD198" s="19">
        <v>52646.197999999997</v>
      </c>
      <c r="AE198" s="19">
        <v>53010.73</v>
      </c>
      <c r="AF198" s="19">
        <v>53295.790999999997</v>
      </c>
      <c r="AG198" s="19">
        <v>53516.213000000003</v>
      </c>
      <c r="AH198" s="19">
        <v>53696.453000000001</v>
      </c>
      <c r="AI198" s="19">
        <v>53872.444000000003</v>
      </c>
      <c r="AJ198" s="19">
        <v>54070.817000000003</v>
      </c>
      <c r="AK198" s="19">
        <v>54298.044999999998</v>
      </c>
      <c r="AL198" s="19">
        <v>54547.688000000002</v>
      </c>
      <c r="AM198" s="19">
        <v>54817.832000000002</v>
      </c>
      <c r="AN198" s="19">
        <v>55102.743000000002</v>
      </c>
      <c r="AO198" s="19">
        <v>55397.482000000004</v>
      </c>
      <c r="AP198" s="19">
        <v>55704.493999999999</v>
      </c>
      <c r="AQ198" s="19">
        <v>56024.508000000002</v>
      </c>
      <c r="AR198" s="19">
        <v>56348.214</v>
      </c>
      <c r="AS198" s="19">
        <v>56663.203999999998</v>
      </c>
      <c r="AT198" s="19">
        <v>56960.834999999999</v>
      </c>
      <c r="AU198" s="19">
        <v>57237.701999999997</v>
      </c>
      <c r="AV198" s="19">
        <v>57496.974000000002</v>
      </c>
      <c r="AW198" s="19">
        <v>57744.82</v>
      </c>
      <c r="AX198" s="19">
        <v>57990.661</v>
      </c>
      <c r="AY198" s="19">
        <v>58241.790999999997</v>
      </c>
      <c r="AZ198" s="19">
        <v>58499.688999999998</v>
      </c>
      <c r="BA198" s="19">
        <v>58763.394999999997</v>
      </c>
      <c r="BB198" s="19">
        <v>59034.921000000002</v>
      </c>
      <c r="BC198" s="19">
        <v>59316.107000000004</v>
      </c>
      <c r="BD198" s="19">
        <v>59608.201000000001</v>
      </c>
      <c r="BE198" s="19">
        <v>59911.252</v>
      </c>
      <c r="BF198" s="19">
        <v>60225.076000000001</v>
      </c>
      <c r="BG198" s="19">
        <v>60550.097000000002</v>
      </c>
      <c r="BH198" s="19">
        <v>60886.607000000004</v>
      </c>
      <c r="BI198" s="19">
        <v>61233.9</v>
      </c>
      <c r="BJ198" s="19">
        <v>61592.883999999998</v>
      </c>
      <c r="BK198" s="19">
        <v>61960.95</v>
      </c>
      <c r="BL198" s="19">
        <v>62329.567000000003</v>
      </c>
      <c r="BM198" s="19">
        <v>62687.521000000001</v>
      </c>
      <c r="BN198" s="19">
        <v>63026.74</v>
      </c>
      <c r="BO198" s="19">
        <v>63343.576999999997</v>
      </c>
      <c r="BP198" s="19">
        <v>63639.873</v>
      </c>
      <c r="BQ198" s="19">
        <v>63919.917000000001</v>
      </c>
      <c r="BR198" s="19">
        <v>64190.637999999999</v>
      </c>
      <c r="BS198" s="19">
        <v>64457.201000000001</v>
      </c>
    </row>
    <row r="199" spans="1:71" ht="11.4" x14ac:dyDescent="0.2">
      <c r="A199" s="16">
        <v>182</v>
      </c>
      <c r="B199" s="17" t="s">
        <v>65</v>
      </c>
      <c r="C199" s="7" t="s">
        <v>243</v>
      </c>
      <c r="D199" s="6"/>
      <c r="E199" s="6">
        <v>276</v>
      </c>
      <c r="F199" s="19">
        <v>69966.243000000002</v>
      </c>
      <c r="G199" s="19">
        <v>70299.357999999993</v>
      </c>
      <c r="H199" s="19">
        <v>70619.498999999996</v>
      </c>
      <c r="I199" s="19">
        <v>70929.259000000005</v>
      </c>
      <c r="J199" s="19">
        <v>71233.130999999994</v>
      </c>
      <c r="K199" s="19">
        <v>71537.536999999997</v>
      </c>
      <c r="L199" s="19">
        <v>71850.98</v>
      </c>
      <c r="M199" s="19">
        <v>72183.915999999997</v>
      </c>
      <c r="N199" s="19">
        <v>72548.042000000001</v>
      </c>
      <c r="O199" s="19">
        <v>72955.244000000006</v>
      </c>
      <c r="P199" s="19">
        <v>73414.426999999996</v>
      </c>
      <c r="Q199" s="19">
        <v>73928.047999999995</v>
      </c>
      <c r="R199" s="19">
        <v>74489.142000000007</v>
      </c>
      <c r="S199" s="19">
        <v>75080.047000000006</v>
      </c>
      <c r="T199" s="19">
        <v>75676.010999999999</v>
      </c>
      <c r="U199" s="19">
        <v>76255.926000000007</v>
      </c>
      <c r="V199" s="19">
        <v>76816.337</v>
      </c>
      <c r="W199" s="19">
        <v>77352.661999999997</v>
      </c>
      <c r="X199" s="19">
        <v>77841.434999999998</v>
      </c>
      <c r="Y199" s="19">
        <v>78254.626000000004</v>
      </c>
      <c r="Z199" s="19">
        <v>78572.983999999997</v>
      </c>
      <c r="AA199" s="19">
        <v>78786.607999999993</v>
      </c>
      <c r="AB199" s="19">
        <v>78901.706999999995</v>
      </c>
      <c r="AC199" s="19">
        <v>78936.164999999994</v>
      </c>
      <c r="AD199" s="19">
        <v>78917.22</v>
      </c>
      <c r="AE199" s="19">
        <v>78866.498000000007</v>
      </c>
      <c r="AF199" s="19">
        <v>78794.495999999999</v>
      </c>
      <c r="AG199" s="19">
        <v>78701.801000000007</v>
      </c>
      <c r="AH199" s="19">
        <v>78589.311000000002</v>
      </c>
      <c r="AI199" s="19">
        <v>78454.847999999998</v>
      </c>
      <c r="AJ199" s="19">
        <v>78300.649999999994</v>
      </c>
      <c r="AK199" s="19">
        <v>78126.104000000007</v>
      </c>
      <c r="AL199" s="19">
        <v>77944.847999999998</v>
      </c>
      <c r="AM199" s="19">
        <v>77790.080000000002</v>
      </c>
      <c r="AN199" s="19">
        <v>77704.335999999996</v>
      </c>
      <c r="AO199" s="19">
        <v>77717.430999999997</v>
      </c>
      <c r="AP199" s="19">
        <v>77837.5</v>
      </c>
      <c r="AQ199" s="19">
        <v>78054.085999999996</v>
      </c>
      <c r="AR199" s="19">
        <v>78354.017000000007</v>
      </c>
      <c r="AS199" s="19">
        <v>78715.61</v>
      </c>
      <c r="AT199" s="19">
        <v>79118.326000000001</v>
      </c>
      <c r="AU199" s="19">
        <v>79564.453999999998</v>
      </c>
      <c r="AV199" s="19">
        <v>80046.157000000007</v>
      </c>
      <c r="AW199" s="19">
        <v>80520.088000000003</v>
      </c>
      <c r="AX199" s="19">
        <v>80931.040999999997</v>
      </c>
      <c r="AY199" s="19">
        <v>81240.604000000007</v>
      </c>
      <c r="AZ199" s="19">
        <v>81426.337</v>
      </c>
      <c r="BA199" s="19">
        <v>81499.865999999995</v>
      </c>
      <c r="BB199" s="19">
        <v>81499.232000000004</v>
      </c>
      <c r="BC199" s="19">
        <v>81481.611999999994</v>
      </c>
      <c r="BD199" s="19">
        <v>81487.756999999998</v>
      </c>
      <c r="BE199" s="19">
        <v>81535.847999999998</v>
      </c>
      <c r="BF199" s="19">
        <v>81611.868000000002</v>
      </c>
      <c r="BG199" s="19">
        <v>81686.494999999995</v>
      </c>
      <c r="BH199" s="19">
        <v>81715.659</v>
      </c>
      <c r="BI199" s="19">
        <v>81671.233999999997</v>
      </c>
      <c r="BJ199" s="19">
        <v>81540.353000000003</v>
      </c>
      <c r="BK199" s="19">
        <v>81344.456999999995</v>
      </c>
      <c r="BL199" s="19">
        <v>81130.944000000003</v>
      </c>
      <c r="BM199" s="19">
        <v>80965.611999999994</v>
      </c>
      <c r="BN199" s="19">
        <v>80894.785000000003</v>
      </c>
      <c r="BO199" s="19">
        <v>80933.98</v>
      </c>
      <c r="BP199" s="19">
        <v>81066.228000000003</v>
      </c>
      <c r="BQ199" s="19">
        <v>81265.138999999996</v>
      </c>
      <c r="BR199" s="19">
        <v>81489.66</v>
      </c>
      <c r="BS199" s="19">
        <v>81707.789000000004</v>
      </c>
    </row>
    <row r="200" spans="1:71" ht="11.4" x14ac:dyDescent="0.2">
      <c r="A200" s="16">
        <v>183</v>
      </c>
      <c r="B200" s="17" t="s">
        <v>65</v>
      </c>
      <c r="C200" s="7" t="s">
        <v>244</v>
      </c>
      <c r="D200" s="6"/>
      <c r="E200" s="6">
        <v>438</v>
      </c>
      <c r="F200" s="19">
        <v>13.757999999999999</v>
      </c>
      <c r="G200" s="19">
        <v>13.942</v>
      </c>
      <c r="H200" s="19">
        <v>14.128</v>
      </c>
      <c r="I200" s="19">
        <v>14.337999999999999</v>
      </c>
      <c r="J200" s="19">
        <v>14.568</v>
      </c>
      <c r="K200" s="19">
        <v>14.831</v>
      </c>
      <c r="L200" s="19">
        <v>15.112</v>
      </c>
      <c r="M200" s="19">
        <v>15.430999999999999</v>
      </c>
      <c r="N200" s="19">
        <v>15.766999999999999</v>
      </c>
      <c r="O200" s="19">
        <v>16.126000000000001</v>
      </c>
      <c r="P200" s="19">
        <v>16.495000000000001</v>
      </c>
      <c r="Q200" s="19">
        <v>16.893999999999998</v>
      </c>
      <c r="R200" s="19">
        <v>17.29</v>
      </c>
      <c r="S200" s="19">
        <v>17.718</v>
      </c>
      <c r="T200" s="19">
        <v>18.170000000000002</v>
      </c>
      <c r="U200" s="19">
        <v>18.649000000000001</v>
      </c>
      <c r="V200" s="19">
        <v>19.152999999999999</v>
      </c>
      <c r="W200" s="19">
        <v>19.690999999999999</v>
      </c>
      <c r="X200" s="19">
        <v>20.236000000000001</v>
      </c>
      <c r="Y200" s="19">
        <v>20.765000000000001</v>
      </c>
      <c r="Z200" s="19">
        <v>21.265000000000001</v>
      </c>
      <c r="AA200" s="19">
        <v>21.725999999999999</v>
      </c>
      <c r="AB200" s="19">
        <v>22.151</v>
      </c>
      <c r="AC200" s="19">
        <v>22.562999999999999</v>
      </c>
      <c r="AD200" s="19">
        <v>22.981000000000002</v>
      </c>
      <c r="AE200" s="19">
        <v>23.431999999999999</v>
      </c>
      <c r="AF200" s="19">
        <v>23.925999999999998</v>
      </c>
      <c r="AG200" s="19">
        <v>24.44</v>
      </c>
      <c r="AH200" s="19">
        <v>24.962</v>
      </c>
      <c r="AI200" s="19">
        <v>25.446999999999999</v>
      </c>
      <c r="AJ200" s="19">
        <v>25.866</v>
      </c>
      <c r="AK200" s="19">
        <v>26.224</v>
      </c>
      <c r="AL200" s="19">
        <v>26.515000000000001</v>
      </c>
      <c r="AM200" s="19">
        <v>26.765000000000001</v>
      </c>
      <c r="AN200" s="19">
        <v>27.010999999999999</v>
      </c>
      <c r="AO200" s="19">
        <v>27.257000000000001</v>
      </c>
      <c r="AP200" s="19">
        <v>27.524000000000001</v>
      </c>
      <c r="AQ200" s="19">
        <v>27.802</v>
      </c>
      <c r="AR200" s="19">
        <v>28.094999999999999</v>
      </c>
      <c r="AS200" s="19">
        <v>28.407</v>
      </c>
      <c r="AT200" s="19">
        <v>28.747</v>
      </c>
      <c r="AU200" s="19">
        <v>29.108000000000001</v>
      </c>
      <c r="AV200" s="19">
        <v>29.497</v>
      </c>
      <c r="AW200" s="19">
        <v>29.919</v>
      </c>
      <c r="AX200" s="19">
        <v>30.364999999999998</v>
      </c>
      <c r="AY200" s="19">
        <v>30.832999999999998</v>
      </c>
      <c r="AZ200" s="19">
        <v>31.324999999999999</v>
      </c>
      <c r="BA200" s="19">
        <v>31.838000000000001</v>
      </c>
      <c r="BB200" s="19">
        <v>32.354999999999997</v>
      </c>
      <c r="BC200" s="19">
        <v>32.841999999999999</v>
      </c>
      <c r="BD200" s="19">
        <v>33.286000000000001</v>
      </c>
      <c r="BE200" s="19">
        <v>33.670999999999999</v>
      </c>
      <c r="BF200" s="19">
        <v>34.018000000000001</v>
      </c>
      <c r="BG200" s="19">
        <v>34.320999999999998</v>
      </c>
      <c r="BH200" s="19">
        <v>34.595999999999997</v>
      </c>
      <c r="BI200" s="19">
        <v>34.851999999999997</v>
      </c>
      <c r="BJ200" s="19">
        <v>35.094999999999999</v>
      </c>
      <c r="BK200" s="19">
        <v>35.322000000000003</v>
      </c>
      <c r="BL200" s="19">
        <v>35.540999999999997</v>
      </c>
      <c r="BM200" s="19">
        <v>35.765999999999998</v>
      </c>
      <c r="BN200" s="19">
        <v>36.003</v>
      </c>
      <c r="BO200" s="19">
        <v>36.264000000000003</v>
      </c>
      <c r="BP200" s="19">
        <v>36.545000000000002</v>
      </c>
      <c r="BQ200" s="19">
        <v>36.834000000000003</v>
      </c>
      <c r="BR200" s="19">
        <v>37.127000000000002</v>
      </c>
      <c r="BS200" s="19">
        <v>37.402999999999999</v>
      </c>
    </row>
    <row r="201" spans="1:71" ht="11.4" x14ac:dyDescent="0.2">
      <c r="A201" s="16">
        <v>184</v>
      </c>
      <c r="B201" s="17" t="s">
        <v>65</v>
      </c>
      <c r="C201" s="7" t="s">
        <v>245</v>
      </c>
      <c r="D201" s="6"/>
      <c r="E201" s="6">
        <v>442</v>
      </c>
      <c r="F201" s="19">
        <v>296.00099999999998</v>
      </c>
      <c r="G201" s="19">
        <v>297.58800000000002</v>
      </c>
      <c r="H201" s="19">
        <v>299.49599999999998</v>
      </c>
      <c r="I201" s="19">
        <v>301.505</v>
      </c>
      <c r="J201" s="19">
        <v>303.45100000000002</v>
      </c>
      <c r="K201" s="19">
        <v>305.26100000000002</v>
      </c>
      <c r="L201" s="19">
        <v>306.94499999999999</v>
      </c>
      <c r="M201" s="19">
        <v>308.56400000000002</v>
      </c>
      <c r="N201" s="19">
        <v>310.25700000000001</v>
      </c>
      <c r="O201" s="19">
        <v>312.22000000000003</v>
      </c>
      <c r="P201" s="19">
        <v>314.58800000000002</v>
      </c>
      <c r="Q201" s="19">
        <v>317.44099999999997</v>
      </c>
      <c r="R201" s="19">
        <v>320.70299999999997</v>
      </c>
      <c r="S201" s="19">
        <v>324.12099999999998</v>
      </c>
      <c r="T201" s="19">
        <v>327.36599999999999</v>
      </c>
      <c r="U201" s="19">
        <v>330.161</v>
      </c>
      <c r="V201" s="19">
        <v>332.41899999999998</v>
      </c>
      <c r="W201" s="19">
        <v>334.22699999999998</v>
      </c>
      <c r="X201" s="19">
        <v>335.834</v>
      </c>
      <c r="Y201" s="19">
        <v>337.56700000000001</v>
      </c>
      <c r="Z201" s="19">
        <v>339.66800000000001</v>
      </c>
      <c r="AA201" s="19">
        <v>342.226</v>
      </c>
      <c r="AB201" s="19">
        <v>345.10300000000001</v>
      </c>
      <c r="AC201" s="19">
        <v>348.173</v>
      </c>
      <c r="AD201" s="19">
        <v>351.18900000000002</v>
      </c>
      <c r="AE201" s="19">
        <v>353.983</v>
      </c>
      <c r="AF201" s="19">
        <v>356.56400000000002</v>
      </c>
      <c r="AG201" s="19">
        <v>358.96800000000002</v>
      </c>
      <c r="AH201" s="19">
        <v>361.07299999999998</v>
      </c>
      <c r="AI201" s="19">
        <v>362.78899999999999</v>
      </c>
      <c r="AJ201" s="19">
        <v>364.03800000000001</v>
      </c>
      <c r="AK201" s="19">
        <v>364.78100000000001</v>
      </c>
      <c r="AL201" s="19">
        <v>365.09800000000001</v>
      </c>
      <c r="AM201" s="19">
        <v>365.30500000000001</v>
      </c>
      <c r="AN201" s="19">
        <v>365.79500000000002</v>
      </c>
      <c r="AO201" s="19">
        <v>366.88400000000001</v>
      </c>
      <c r="AP201" s="19">
        <v>368.666</v>
      </c>
      <c r="AQ201" s="19">
        <v>371.07799999999997</v>
      </c>
      <c r="AR201" s="19">
        <v>374.11799999999999</v>
      </c>
      <c r="AS201" s="19">
        <v>377.70600000000002</v>
      </c>
      <c r="AT201" s="19">
        <v>381.791</v>
      </c>
      <c r="AU201" s="19">
        <v>386.35199999999998</v>
      </c>
      <c r="AV201" s="19">
        <v>391.39400000000001</v>
      </c>
      <c r="AW201" s="19">
        <v>396.81</v>
      </c>
      <c r="AX201" s="19">
        <v>402.43299999999999</v>
      </c>
      <c r="AY201" s="19">
        <v>408.149</v>
      </c>
      <c r="AZ201" s="19">
        <v>413.99900000000002</v>
      </c>
      <c r="BA201" s="19">
        <v>419.97399999999999</v>
      </c>
      <c r="BB201" s="19">
        <v>425.83300000000003</v>
      </c>
      <c r="BC201" s="19">
        <v>431.262</v>
      </c>
      <c r="BD201" s="19">
        <v>436.10300000000001</v>
      </c>
      <c r="BE201" s="19">
        <v>440.19799999999998</v>
      </c>
      <c r="BF201" s="19">
        <v>443.726</v>
      </c>
      <c r="BG201" s="19">
        <v>447.322</v>
      </c>
      <c r="BH201" s="19">
        <v>451.81900000000002</v>
      </c>
      <c r="BI201" s="19">
        <v>457.84199999999998</v>
      </c>
      <c r="BJ201" s="19">
        <v>465.55399999999997</v>
      </c>
      <c r="BK201" s="19">
        <v>474.72199999999998</v>
      </c>
      <c r="BL201" s="19">
        <v>485.10500000000002</v>
      </c>
      <c r="BM201" s="19">
        <v>496.279</v>
      </c>
      <c r="BN201" s="19">
        <v>507.88900000000001</v>
      </c>
      <c r="BO201" s="19">
        <v>519.94100000000003</v>
      </c>
      <c r="BP201" s="19">
        <v>532.38699999999994</v>
      </c>
      <c r="BQ201" s="19">
        <v>544.721</v>
      </c>
      <c r="BR201" s="19">
        <v>556.31600000000003</v>
      </c>
      <c r="BS201" s="19">
        <v>566.74099999999999</v>
      </c>
    </row>
    <row r="202" spans="1:71" ht="11.4" x14ac:dyDescent="0.2">
      <c r="A202" s="16">
        <v>185</v>
      </c>
      <c r="B202" s="17" t="s">
        <v>65</v>
      </c>
      <c r="C202" s="7" t="s">
        <v>246</v>
      </c>
      <c r="D202" s="6"/>
      <c r="E202" s="6">
        <v>492</v>
      </c>
      <c r="F202" s="19">
        <v>19.995999999999999</v>
      </c>
      <c r="G202" s="19">
        <v>19.376999999999999</v>
      </c>
      <c r="H202" s="19">
        <v>19.073</v>
      </c>
      <c r="I202" s="19">
        <v>19.053000000000001</v>
      </c>
      <c r="J202" s="19">
        <v>19.263999999999999</v>
      </c>
      <c r="K202" s="19">
        <v>19.655000000000001</v>
      </c>
      <c r="L202" s="19">
        <v>20.181999999999999</v>
      </c>
      <c r="M202" s="19">
        <v>20.791</v>
      </c>
      <c r="N202" s="19">
        <v>21.399000000000001</v>
      </c>
      <c r="O202" s="19">
        <v>21.974</v>
      </c>
      <c r="P202" s="19">
        <v>22.452000000000002</v>
      </c>
      <c r="Q202" s="19">
        <v>22.808</v>
      </c>
      <c r="R202" s="19">
        <v>23.039000000000001</v>
      </c>
      <c r="S202" s="19">
        <v>23.167999999999999</v>
      </c>
      <c r="T202" s="19">
        <v>23.236000000000001</v>
      </c>
      <c r="U202" s="19">
        <v>23.282</v>
      </c>
      <c r="V202" s="19">
        <v>23.305</v>
      </c>
      <c r="W202" s="19">
        <v>23.292000000000002</v>
      </c>
      <c r="X202" s="19">
        <v>23.303999999999998</v>
      </c>
      <c r="Y202" s="19">
        <v>23.346</v>
      </c>
      <c r="Z202" s="19">
        <v>23.484000000000002</v>
      </c>
      <c r="AA202" s="19">
        <v>23.72</v>
      </c>
      <c r="AB202" s="19">
        <v>24.050999999999998</v>
      </c>
      <c r="AC202" s="19">
        <v>24.439</v>
      </c>
      <c r="AD202" s="19">
        <v>24.835000000000001</v>
      </c>
      <c r="AE202" s="19">
        <v>25.196999999999999</v>
      </c>
      <c r="AF202" s="19">
        <v>25.523</v>
      </c>
      <c r="AG202" s="19">
        <v>25.809000000000001</v>
      </c>
      <c r="AH202" s="19">
        <v>26.087</v>
      </c>
      <c r="AI202" s="19">
        <v>26.395</v>
      </c>
      <c r="AJ202" s="19">
        <v>26.745000000000001</v>
      </c>
      <c r="AK202" s="19">
        <v>27.164000000000001</v>
      </c>
      <c r="AL202" s="19">
        <v>27.623999999999999</v>
      </c>
      <c r="AM202" s="19">
        <v>28.094999999999999</v>
      </c>
      <c r="AN202" s="19">
        <v>28.512</v>
      </c>
      <c r="AO202" s="19">
        <v>28.835000000000001</v>
      </c>
      <c r="AP202" s="19">
        <v>29.041</v>
      </c>
      <c r="AQ202" s="19">
        <v>29.172000000000001</v>
      </c>
      <c r="AR202" s="19">
        <v>29.234999999999999</v>
      </c>
      <c r="AS202" s="19">
        <v>29.312000000000001</v>
      </c>
      <c r="AT202" s="19">
        <v>29.439</v>
      </c>
      <c r="AU202" s="19">
        <v>29.623999999999999</v>
      </c>
      <c r="AV202" s="19">
        <v>29.863</v>
      </c>
      <c r="AW202" s="19">
        <v>30.138000000000002</v>
      </c>
      <c r="AX202" s="19">
        <v>30.427</v>
      </c>
      <c r="AY202" s="19">
        <v>30.690999999999999</v>
      </c>
      <c r="AZ202" s="19">
        <v>30.966999999999999</v>
      </c>
      <c r="BA202" s="19">
        <v>31.251000000000001</v>
      </c>
      <c r="BB202" s="19">
        <v>31.523</v>
      </c>
      <c r="BC202" s="19">
        <v>31.8</v>
      </c>
      <c r="BD202" s="19">
        <v>32.082000000000001</v>
      </c>
      <c r="BE202" s="19">
        <v>32.36</v>
      </c>
      <c r="BF202" s="19">
        <v>32.628999999999998</v>
      </c>
      <c r="BG202" s="19">
        <v>32.933</v>
      </c>
      <c r="BH202" s="19">
        <v>33.314</v>
      </c>
      <c r="BI202" s="19">
        <v>33.792999999999999</v>
      </c>
      <c r="BJ202" s="19">
        <v>34.408000000000001</v>
      </c>
      <c r="BK202" s="19">
        <v>35.110999999999997</v>
      </c>
      <c r="BL202" s="19">
        <v>35.853000000000002</v>
      </c>
      <c r="BM202" s="19">
        <v>36.533999999999999</v>
      </c>
      <c r="BN202" s="19">
        <v>37.094000000000001</v>
      </c>
      <c r="BO202" s="19">
        <v>37.497</v>
      </c>
      <c r="BP202" s="19">
        <v>37.783000000000001</v>
      </c>
      <c r="BQ202" s="19">
        <v>37.970999999999997</v>
      </c>
      <c r="BR202" s="19">
        <v>38.131999999999998</v>
      </c>
      <c r="BS202" s="19">
        <v>38.307000000000002</v>
      </c>
    </row>
    <row r="203" spans="1:71" ht="11.4" x14ac:dyDescent="0.2">
      <c r="A203" s="16">
        <v>186</v>
      </c>
      <c r="B203" s="17" t="s">
        <v>65</v>
      </c>
      <c r="C203" s="7" t="s">
        <v>247</v>
      </c>
      <c r="D203" s="6"/>
      <c r="E203" s="6">
        <v>528</v>
      </c>
      <c r="F203" s="19">
        <v>10042.043</v>
      </c>
      <c r="G203" s="19">
        <v>10167.534</v>
      </c>
      <c r="H203" s="19">
        <v>10297.984</v>
      </c>
      <c r="I203" s="19">
        <v>10432.300999999999</v>
      </c>
      <c r="J203" s="19">
        <v>10569.688</v>
      </c>
      <c r="K203" s="19">
        <v>10709.63</v>
      </c>
      <c r="L203" s="19">
        <v>10851.92</v>
      </c>
      <c r="M203" s="19">
        <v>10996.635</v>
      </c>
      <c r="N203" s="19">
        <v>11144.07</v>
      </c>
      <c r="O203" s="19">
        <v>11294.689</v>
      </c>
      <c r="P203" s="19">
        <v>11448.816999999999</v>
      </c>
      <c r="Q203" s="19">
        <v>11606.402</v>
      </c>
      <c r="R203" s="19">
        <v>11766.726000000001</v>
      </c>
      <c r="S203" s="19">
        <v>11928.361000000001</v>
      </c>
      <c r="T203" s="19">
        <v>12089.385</v>
      </c>
      <c r="U203" s="19">
        <v>12248.343999999999</v>
      </c>
      <c r="V203" s="19">
        <v>12404.192999999999</v>
      </c>
      <c r="W203" s="19">
        <v>12556.839</v>
      </c>
      <c r="X203" s="19">
        <v>12706.787</v>
      </c>
      <c r="Y203" s="19">
        <v>12855.007</v>
      </c>
      <c r="Z203" s="19">
        <v>13001.942999999999</v>
      </c>
      <c r="AA203" s="19">
        <v>13147.932000000001</v>
      </c>
      <c r="AB203" s="19">
        <v>13291.873</v>
      </c>
      <c r="AC203" s="19">
        <v>13431.182000000001</v>
      </c>
      <c r="AD203" s="19">
        <v>13562.438</v>
      </c>
      <c r="AE203" s="19">
        <v>13683.290999999999</v>
      </c>
      <c r="AF203" s="19">
        <v>13793.11</v>
      </c>
      <c r="AG203" s="19">
        <v>13892.916999999999</v>
      </c>
      <c r="AH203" s="19">
        <v>13984.06</v>
      </c>
      <c r="AI203" s="19">
        <v>14068.593000000001</v>
      </c>
      <c r="AJ203" s="19">
        <v>14148.415000000001</v>
      </c>
      <c r="AK203" s="19">
        <v>14223.763000000001</v>
      </c>
      <c r="AL203" s="19">
        <v>14295.217000000001</v>
      </c>
      <c r="AM203" s="19">
        <v>14365.385</v>
      </c>
      <c r="AN203" s="19">
        <v>14437.505999999999</v>
      </c>
      <c r="AO203" s="19">
        <v>14513.949000000001</v>
      </c>
      <c r="AP203" s="19">
        <v>14595.754999999999</v>
      </c>
      <c r="AQ203" s="19">
        <v>14682.648999999999</v>
      </c>
      <c r="AR203" s="19">
        <v>14774.038</v>
      </c>
      <c r="AS203" s="19">
        <v>14868.655000000001</v>
      </c>
      <c r="AT203" s="19">
        <v>14965.448</v>
      </c>
      <c r="AU203" s="19">
        <v>15064.519</v>
      </c>
      <c r="AV203" s="19">
        <v>15165.861999999999</v>
      </c>
      <c r="AW203" s="19">
        <v>15268.005999999999</v>
      </c>
      <c r="AX203" s="19">
        <v>15369.12</v>
      </c>
      <c r="AY203" s="19">
        <v>15467.851000000001</v>
      </c>
      <c r="AZ203" s="19">
        <v>15563.254999999999</v>
      </c>
      <c r="BA203" s="19">
        <v>15655.475</v>
      </c>
      <c r="BB203" s="19">
        <v>15745.647000000001</v>
      </c>
      <c r="BC203" s="19">
        <v>15835.522999999999</v>
      </c>
      <c r="BD203" s="19">
        <v>15926.188</v>
      </c>
      <c r="BE203" s="19">
        <v>16018.114</v>
      </c>
      <c r="BF203" s="19">
        <v>16110.355</v>
      </c>
      <c r="BG203" s="19">
        <v>16200.950999999999</v>
      </c>
      <c r="BH203" s="19">
        <v>16287.182000000001</v>
      </c>
      <c r="BI203" s="19">
        <v>16367.157999999999</v>
      </c>
      <c r="BJ203" s="19">
        <v>16440.222000000002</v>
      </c>
      <c r="BK203" s="19">
        <v>16507.056</v>
      </c>
      <c r="BL203" s="19">
        <v>16568.734</v>
      </c>
      <c r="BM203" s="19">
        <v>16626.925999999999</v>
      </c>
      <c r="BN203" s="19">
        <v>16682.917000000001</v>
      </c>
      <c r="BO203" s="19">
        <v>16737.002</v>
      </c>
      <c r="BP203" s="19">
        <v>16789.095000000001</v>
      </c>
      <c r="BQ203" s="19">
        <v>16839.699000000001</v>
      </c>
      <c r="BR203" s="19">
        <v>16889.356</v>
      </c>
      <c r="BS203" s="19">
        <v>16938.499</v>
      </c>
    </row>
    <row r="204" spans="1:71" ht="11.4" x14ac:dyDescent="0.2">
      <c r="A204" s="16">
        <v>187</v>
      </c>
      <c r="B204" s="17" t="s">
        <v>65</v>
      </c>
      <c r="C204" s="7" t="s">
        <v>248</v>
      </c>
      <c r="D204" s="6"/>
      <c r="E204" s="6">
        <v>756</v>
      </c>
      <c r="F204" s="19">
        <v>4668.0860000000002</v>
      </c>
      <c r="G204" s="19">
        <v>4726.2879999999996</v>
      </c>
      <c r="H204" s="19">
        <v>4788.9570000000003</v>
      </c>
      <c r="I204" s="19">
        <v>4851.982</v>
      </c>
      <c r="J204" s="19">
        <v>4912.8860000000004</v>
      </c>
      <c r="K204" s="19">
        <v>4970.8059999999996</v>
      </c>
      <c r="L204" s="19">
        <v>5026.6670000000004</v>
      </c>
      <c r="M204" s="19">
        <v>5082.9989999999998</v>
      </c>
      <c r="N204" s="19">
        <v>5143.6729999999998</v>
      </c>
      <c r="O204" s="19">
        <v>5213.3959999999997</v>
      </c>
      <c r="P204" s="19">
        <v>5296.1180000000004</v>
      </c>
      <c r="Q204" s="19">
        <v>5393.4070000000002</v>
      </c>
      <c r="R204" s="19">
        <v>5502.9979999999996</v>
      </c>
      <c r="S204" s="19">
        <v>5618.1580000000004</v>
      </c>
      <c r="T204" s="19">
        <v>5729.4639999999999</v>
      </c>
      <c r="U204" s="19">
        <v>5829.9560000000001</v>
      </c>
      <c r="V204" s="19">
        <v>5916.9089999999997</v>
      </c>
      <c r="W204" s="19">
        <v>5991.6790000000001</v>
      </c>
      <c r="X204" s="19">
        <v>6056.3609999999999</v>
      </c>
      <c r="Y204" s="19">
        <v>6114.7219999999998</v>
      </c>
      <c r="Z204" s="19">
        <v>6169.3580000000002</v>
      </c>
      <c r="AA204" s="19">
        <v>6221.6350000000002</v>
      </c>
      <c r="AB204" s="19">
        <v>6270.1210000000001</v>
      </c>
      <c r="AC204" s="19">
        <v>6311.4780000000001</v>
      </c>
      <c r="AD204" s="19">
        <v>6341.0619999999999</v>
      </c>
      <c r="AE204" s="19">
        <v>6356.1850000000004</v>
      </c>
      <c r="AF204" s="19">
        <v>6355.23</v>
      </c>
      <c r="AG204" s="19">
        <v>6341.1809999999996</v>
      </c>
      <c r="AH204" s="19">
        <v>6321.5349999999999</v>
      </c>
      <c r="AI204" s="19">
        <v>6306.5389999999998</v>
      </c>
      <c r="AJ204" s="19">
        <v>6303.61</v>
      </c>
      <c r="AK204" s="19">
        <v>6315.8810000000003</v>
      </c>
      <c r="AL204" s="19">
        <v>6341.5479999999998</v>
      </c>
      <c r="AM204" s="19">
        <v>6377.0950000000003</v>
      </c>
      <c r="AN204" s="19">
        <v>6416.7049999999999</v>
      </c>
      <c r="AO204" s="19">
        <v>6456.2240000000002</v>
      </c>
      <c r="AP204" s="19">
        <v>6494.0860000000002</v>
      </c>
      <c r="AQ204" s="19">
        <v>6531.8890000000001</v>
      </c>
      <c r="AR204" s="19">
        <v>6572.2659999999996</v>
      </c>
      <c r="AS204" s="19">
        <v>6619.1549999999997</v>
      </c>
      <c r="AT204" s="19">
        <v>6674.89</v>
      </c>
      <c r="AU204" s="19">
        <v>6741.0690000000004</v>
      </c>
      <c r="AV204" s="19">
        <v>6815.3760000000002</v>
      </c>
      <c r="AW204" s="19">
        <v>6891.6</v>
      </c>
      <c r="AX204" s="19">
        <v>6961.2629999999999</v>
      </c>
      <c r="AY204" s="19">
        <v>7018.5249999999996</v>
      </c>
      <c r="AZ204" s="19">
        <v>7061.1729999999998</v>
      </c>
      <c r="BA204" s="19">
        <v>7091.7650000000003</v>
      </c>
      <c r="BB204" s="19">
        <v>7115.1270000000004</v>
      </c>
      <c r="BC204" s="19">
        <v>7138.4639999999999</v>
      </c>
      <c r="BD204" s="19">
        <v>7167.25</v>
      </c>
      <c r="BE204" s="19">
        <v>7202.6850000000004</v>
      </c>
      <c r="BF204" s="19">
        <v>7243.9139999999998</v>
      </c>
      <c r="BG204" s="19">
        <v>7291.893</v>
      </c>
      <c r="BH204" s="19">
        <v>7347.2470000000003</v>
      </c>
      <c r="BI204" s="19">
        <v>7410.308</v>
      </c>
      <c r="BJ204" s="19">
        <v>7481.4070000000002</v>
      </c>
      <c r="BK204" s="19">
        <v>7560.3580000000002</v>
      </c>
      <c r="BL204" s="19">
        <v>7646.1130000000003</v>
      </c>
      <c r="BM204" s="19">
        <v>7737.1610000000001</v>
      </c>
      <c r="BN204" s="19">
        <v>7831.9709999999995</v>
      </c>
      <c r="BO204" s="19">
        <v>7930.4210000000003</v>
      </c>
      <c r="BP204" s="19">
        <v>8031.67</v>
      </c>
      <c r="BQ204" s="19">
        <v>8132.674</v>
      </c>
      <c r="BR204" s="19">
        <v>8229.6290000000008</v>
      </c>
      <c r="BS204" s="19">
        <v>8319.7690000000002</v>
      </c>
    </row>
    <row r="205" spans="1:71" ht="12" x14ac:dyDescent="0.25">
      <c r="A205" s="16">
        <v>188</v>
      </c>
      <c r="B205" s="17" t="s">
        <v>65</v>
      </c>
      <c r="C205" s="18" t="s">
        <v>336</v>
      </c>
      <c r="D205" s="6"/>
      <c r="E205" s="6">
        <v>904</v>
      </c>
      <c r="F205" s="19">
        <v>168917.693</v>
      </c>
      <c r="G205" s="19">
        <v>173497.12599999999</v>
      </c>
      <c r="H205" s="19">
        <v>178233.93599999999</v>
      </c>
      <c r="I205" s="19">
        <v>183107.43599999999</v>
      </c>
      <c r="J205" s="19">
        <v>188105.27299999999</v>
      </c>
      <c r="K205" s="19">
        <v>193223.682</v>
      </c>
      <c r="L205" s="19">
        <v>198467.73</v>
      </c>
      <c r="M205" s="19">
        <v>203850.83100000001</v>
      </c>
      <c r="N205" s="19">
        <v>209393.36900000001</v>
      </c>
      <c r="O205" s="19">
        <v>215119.74400000001</v>
      </c>
      <c r="P205" s="19">
        <v>221050.541</v>
      </c>
      <c r="Q205" s="19">
        <v>227193.80799999999</v>
      </c>
      <c r="R205" s="19">
        <v>233537.69399999999</v>
      </c>
      <c r="S205" s="19">
        <v>240046.97500000001</v>
      </c>
      <c r="T205" s="19">
        <v>246672.717</v>
      </c>
      <c r="U205" s="19">
        <v>253378.16</v>
      </c>
      <c r="V205" s="19">
        <v>260148.65900000001</v>
      </c>
      <c r="W205" s="19">
        <v>266990.56800000003</v>
      </c>
      <c r="X205" s="19">
        <v>273914.30300000001</v>
      </c>
      <c r="Y205" s="19">
        <v>280939.03499999997</v>
      </c>
      <c r="Z205" s="19">
        <v>288077.45199999999</v>
      </c>
      <c r="AA205" s="19">
        <v>295329.89600000001</v>
      </c>
      <c r="AB205" s="19">
        <v>302686.18800000002</v>
      </c>
      <c r="AC205" s="19">
        <v>310136.41200000001</v>
      </c>
      <c r="AD205" s="19">
        <v>317666.95299999998</v>
      </c>
      <c r="AE205" s="19">
        <v>325267.48499999999</v>
      </c>
      <c r="AF205" s="19">
        <v>332929.511</v>
      </c>
      <c r="AG205" s="19">
        <v>340652.97600000002</v>
      </c>
      <c r="AH205" s="19">
        <v>348445.87400000001</v>
      </c>
      <c r="AI205" s="19">
        <v>356320.90399999998</v>
      </c>
      <c r="AJ205" s="19">
        <v>364284.30499999999</v>
      </c>
      <c r="AK205" s="19">
        <v>372337.98100000003</v>
      </c>
      <c r="AL205" s="19">
        <v>380469.74699999997</v>
      </c>
      <c r="AM205" s="19">
        <v>388654.56199999998</v>
      </c>
      <c r="AN205" s="19">
        <v>396859.511</v>
      </c>
      <c r="AO205" s="19">
        <v>405059.62099999998</v>
      </c>
      <c r="AP205" s="19">
        <v>413238.72100000002</v>
      </c>
      <c r="AQ205" s="19">
        <v>421398.06900000002</v>
      </c>
      <c r="AR205" s="19">
        <v>429551.19300000003</v>
      </c>
      <c r="AS205" s="19">
        <v>437720.60100000002</v>
      </c>
      <c r="AT205" s="19">
        <v>445919.20899999997</v>
      </c>
      <c r="AU205" s="19">
        <v>454146.50400000002</v>
      </c>
      <c r="AV205" s="19">
        <v>462384.12300000002</v>
      </c>
      <c r="AW205" s="19">
        <v>470605.185</v>
      </c>
      <c r="AX205" s="19">
        <v>478774.19500000001</v>
      </c>
      <c r="AY205" s="19">
        <v>486862.56199999998</v>
      </c>
      <c r="AZ205" s="19">
        <v>494867.21899999998</v>
      </c>
      <c r="BA205" s="19">
        <v>502786.73200000002</v>
      </c>
      <c r="BB205" s="19">
        <v>510597.435</v>
      </c>
      <c r="BC205" s="19">
        <v>518271.92599999998</v>
      </c>
      <c r="BD205" s="19">
        <v>525794.973</v>
      </c>
      <c r="BE205" s="19">
        <v>533150.54799999995</v>
      </c>
      <c r="BF205" s="19">
        <v>540353.64599999995</v>
      </c>
      <c r="BG205" s="19">
        <v>547458.82499999995</v>
      </c>
      <c r="BH205" s="19">
        <v>554541.43599999999</v>
      </c>
      <c r="BI205" s="19">
        <v>561655.87100000004</v>
      </c>
      <c r="BJ205" s="19">
        <v>568818.53899999999</v>
      </c>
      <c r="BK205" s="19">
        <v>576013.49399999995</v>
      </c>
      <c r="BL205" s="19">
        <v>583222.304</v>
      </c>
      <c r="BM205" s="19">
        <v>590413.65800000005</v>
      </c>
      <c r="BN205" s="19">
        <v>597561.53</v>
      </c>
      <c r="BO205" s="19">
        <v>604661.71400000004</v>
      </c>
      <c r="BP205" s="19">
        <v>611713.89500000002</v>
      </c>
      <c r="BQ205" s="19">
        <v>618698.84600000002</v>
      </c>
      <c r="BR205" s="19">
        <v>625593.92200000002</v>
      </c>
      <c r="BS205" s="19">
        <v>632380.83100000001</v>
      </c>
    </row>
    <row r="206" spans="1:71" ht="12" x14ac:dyDescent="0.25">
      <c r="A206" s="16">
        <v>189</v>
      </c>
      <c r="B206" s="17" t="s">
        <v>65</v>
      </c>
      <c r="C206" s="21" t="s">
        <v>249</v>
      </c>
      <c r="D206" s="6"/>
      <c r="E206" s="6">
        <v>915</v>
      </c>
      <c r="F206" s="19">
        <v>17075.670999999998</v>
      </c>
      <c r="G206" s="19">
        <v>17395.84</v>
      </c>
      <c r="H206" s="19">
        <v>17734.614000000001</v>
      </c>
      <c r="I206" s="19">
        <v>18084.019</v>
      </c>
      <c r="J206" s="19">
        <v>18438.788</v>
      </c>
      <c r="K206" s="19">
        <v>18796.503000000001</v>
      </c>
      <c r="L206" s="19">
        <v>19157.5</v>
      </c>
      <c r="M206" s="19">
        <v>19524.808000000001</v>
      </c>
      <c r="N206" s="19">
        <v>19903.815999999999</v>
      </c>
      <c r="O206" s="19">
        <v>20301.223000000002</v>
      </c>
      <c r="P206" s="19">
        <v>20722.931</v>
      </c>
      <c r="Q206" s="19">
        <v>21171.201000000001</v>
      </c>
      <c r="R206" s="19">
        <v>21642.634999999998</v>
      </c>
      <c r="S206" s="19">
        <v>22127.042000000001</v>
      </c>
      <c r="T206" s="19">
        <v>22610.481</v>
      </c>
      <c r="U206" s="19">
        <v>23082.713</v>
      </c>
      <c r="V206" s="19">
        <v>23539.120999999999</v>
      </c>
      <c r="W206" s="19">
        <v>23982.578000000001</v>
      </c>
      <c r="X206" s="19">
        <v>24419.423999999999</v>
      </c>
      <c r="Y206" s="19">
        <v>24859.64</v>
      </c>
      <c r="Z206" s="19">
        <v>25309.989000000001</v>
      </c>
      <c r="AA206" s="19">
        <v>25772.799999999999</v>
      </c>
      <c r="AB206" s="19">
        <v>26244.314999999999</v>
      </c>
      <c r="AC206" s="19">
        <v>26718.424999999999</v>
      </c>
      <c r="AD206" s="19">
        <v>27186.055</v>
      </c>
      <c r="AE206" s="19">
        <v>27641.021000000001</v>
      </c>
      <c r="AF206" s="19">
        <v>28081.325000000001</v>
      </c>
      <c r="AG206" s="19">
        <v>28509.663</v>
      </c>
      <c r="AH206" s="19">
        <v>28930.271000000001</v>
      </c>
      <c r="AI206" s="19">
        <v>29349.498</v>
      </c>
      <c r="AJ206" s="19">
        <v>29772.038</v>
      </c>
      <c r="AK206" s="19">
        <v>30198.588</v>
      </c>
      <c r="AL206" s="19">
        <v>30628.343000000001</v>
      </c>
      <c r="AM206" s="19">
        <v>31062.431</v>
      </c>
      <c r="AN206" s="19">
        <v>31502.164000000001</v>
      </c>
      <c r="AO206" s="19">
        <v>31948.026999999998</v>
      </c>
      <c r="AP206" s="19">
        <v>32400.719000000001</v>
      </c>
      <c r="AQ206" s="19">
        <v>32859.368000000002</v>
      </c>
      <c r="AR206" s="19">
        <v>33320.959000000003</v>
      </c>
      <c r="AS206" s="19">
        <v>33781.322</v>
      </c>
      <c r="AT206" s="19">
        <v>34237.273999999998</v>
      </c>
      <c r="AU206" s="19">
        <v>34687.425000000003</v>
      </c>
      <c r="AV206" s="19">
        <v>35131.661999999997</v>
      </c>
      <c r="AW206" s="19">
        <v>35569.279000000002</v>
      </c>
      <c r="AX206" s="19">
        <v>35999.964</v>
      </c>
      <c r="AY206" s="19">
        <v>36423.237000000001</v>
      </c>
      <c r="AZ206" s="19">
        <v>36838.906999999999</v>
      </c>
      <c r="BA206" s="19">
        <v>37246.271000000001</v>
      </c>
      <c r="BB206" s="19">
        <v>37643.879999999997</v>
      </c>
      <c r="BC206" s="19">
        <v>38030.110999999997</v>
      </c>
      <c r="BD206" s="19">
        <v>38403.985999999997</v>
      </c>
      <c r="BE206" s="19">
        <v>38765.019</v>
      </c>
      <c r="BF206" s="19">
        <v>39114.069000000003</v>
      </c>
      <c r="BG206" s="19">
        <v>39453.535000000003</v>
      </c>
      <c r="BH206" s="19">
        <v>39786.576000000001</v>
      </c>
      <c r="BI206" s="19">
        <v>40115.79</v>
      </c>
      <c r="BJ206" s="19">
        <v>40441.529000000002</v>
      </c>
      <c r="BK206" s="19">
        <v>40763.754000000001</v>
      </c>
      <c r="BL206" s="19">
        <v>41083.981</v>
      </c>
      <c r="BM206" s="19">
        <v>41403.983</v>
      </c>
      <c r="BN206" s="19">
        <v>41724.731</v>
      </c>
      <c r="BO206" s="19">
        <v>42047.196000000004</v>
      </c>
      <c r="BP206" s="19">
        <v>42370.627</v>
      </c>
      <c r="BQ206" s="19">
        <v>42691.675999999999</v>
      </c>
      <c r="BR206" s="19">
        <v>43005.785000000003</v>
      </c>
      <c r="BS206" s="19">
        <v>43309.610999999997</v>
      </c>
    </row>
    <row r="207" spans="1:71" ht="11.4" x14ac:dyDescent="0.2">
      <c r="A207" s="16">
        <v>190</v>
      </c>
      <c r="B207" s="17" t="s">
        <v>65</v>
      </c>
      <c r="C207" s="7" t="s">
        <v>250</v>
      </c>
      <c r="D207" s="6"/>
      <c r="E207" s="6">
        <v>660</v>
      </c>
      <c r="F207" s="19">
        <v>5.1180000000000003</v>
      </c>
      <c r="G207" s="19">
        <v>5.2960000000000003</v>
      </c>
      <c r="H207" s="19">
        <v>5.4459999999999997</v>
      </c>
      <c r="I207" s="19">
        <v>5.5519999999999996</v>
      </c>
      <c r="J207" s="19">
        <v>5.64</v>
      </c>
      <c r="K207" s="19">
        <v>5.7</v>
      </c>
      <c r="L207" s="19">
        <v>5.7359999999999998</v>
      </c>
      <c r="M207" s="19">
        <v>5.7789999999999999</v>
      </c>
      <c r="N207" s="19">
        <v>5.8070000000000004</v>
      </c>
      <c r="O207" s="19">
        <v>5.8319999999999999</v>
      </c>
      <c r="P207" s="19">
        <v>5.8639999999999999</v>
      </c>
      <c r="Q207" s="19">
        <v>5.899</v>
      </c>
      <c r="R207" s="19">
        <v>5.9459999999999997</v>
      </c>
      <c r="S207" s="19">
        <v>5.9950000000000001</v>
      </c>
      <c r="T207" s="19">
        <v>6.06</v>
      </c>
      <c r="U207" s="19">
        <v>6.12</v>
      </c>
      <c r="V207" s="19">
        <v>6.1669999999999998</v>
      </c>
      <c r="W207" s="19">
        <v>6.2320000000000002</v>
      </c>
      <c r="X207" s="19">
        <v>6.2830000000000004</v>
      </c>
      <c r="Y207" s="19">
        <v>6.3460000000000001</v>
      </c>
      <c r="Z207" s="19">
        <v>6.4029999999999996</v>
      </c>
      <c r="AA207" s="19">
        <v>6.4509999999999996</v>
      </c>
      <c r="AB207" s="19">
        <v>6.5010000000000003</v>
      </c>
      <c r="AC207" s="19">
        <v>6.556</v>
      </c>
      <c r="AD207" s="19">
        <v>6.5960000000000001</v>
      </c>
      <c r="AE207" s="19">
        <v>6.6289999999999996</v>
      </c>
      <c r="AF207" s="19">
        <v>6.66</v>
      </c>
      <c r="AG207" s="19">
        <v>6.6870000000000003</v>
      </c>
      <c r="AH207" s="19">
        <v>6.7089999999999996</v>
      </c>
      <c r="AI207" s="19">
        <v>6.7130000000000001</v>
      </c>
      <c r="AJ207" s="19">
        <v>6.702</v>
      </c>
      <c r="AK207" s="19">
        <v>6.65</v>
      </c>
      <c r="AL207" s="19">
        <v>6.5880000000000001</v>
      </c>
      <c r="AM207" s="19">
        <v>6.5389999999999997</v>
      </c>
      <c r="AN207" s="19">
        <v>6.5519999999999996</v>
      </c>
      <c r="AO207" s="19">
        <v>6.6619999999999999</v>
      </c>
      <c r="AP207" s="19">
        <v>6.875</v>
      </c>
      <c r="AQ207" s="19">
        <v>7.1950000000000003</v>
      </c>
      <c r="AR207" s="19">
        <v>7.5739999999999998</v>
      </c>
      <c r="AS207" s="19">
        <v>7.9649999999999999</v>
      </c>
      <c r="AT207" s="19">
        <v>8.3339999999999996</v>
      </c>
      <c r="AU207" s="19">
        <v>8.6660000000000004</v>
      </c>
      <c r="AV207" s="19">
        <v>8.9809999999999999</v>
      </c>
      <c r="AW207" s="19">
        <v>9.266</v>
      </c>
      <c r="AX207" s="19">
        <v>9.5370000000000008</v>
      </c>
      <c r="AY207" s="19">
        <v>9.8019999999999996</v>
      </c>
      <c r="AZ207" s="19">
        <v>10.058</v>
      </c>
      <c r="BA207" s="19">
        <v>10.303000000000001</v>
      </c>
      <c r="BB207" s="19">
        <v>10.548</v>
      </c>
      <c r="BC207" s="19">
        <v>10.792999999999999</v>
      </c>
      <c r="BD207" s="19">
        <v>11.07</v>
      </c>
      <c r="BE207" s="19">
        <v>11.372</v>
      </c>
      <c r="BF207" s="19">
        <v>11.692</v>
      </c>
      <c r="BG207" s="19">
        <v>12.021000000000001</v>
      </c>
      <c r="BH207" s="19">
        <v>12.339</v>
      </c>
      <c r="BI207" s="19">
        <v>12.638</v>
      </c>
      <c r="BJ207" s="19">
        <v>12.903</v>
      </c>
      <c r="BK207" s="19">
        <v>13.15</v>
      </c>
      <c r="BL207" s="19">
        <v>13.36</v>
      </c>
      <c r="BM207" s="19">
        <v>13.565</v>
      </c>
      <c r="BN207" s="19">
        <v>13.769</v>
      </c>
      <c r="BO207" s="19">
        <v>13.951000000000001</v>
      </c>
      <c r="BP207" s="19">
        <v>14.129</v>
      </c>
      <c r="BQ207" s="19">
        <v>14.298999999999999</v>
      </c>
      <c r="BR207" s="19">
        <v>14.459</v>
      </c>
      <c r="BS207" s="19">
        <v>14.611000000000001</v>
      </c>
    </row>
    <row r="208" spans="1:71" ht="11.4" x14ac:dyDescent="0.2">
      <c r="A208" s="16">
        <v>191</v>
      </c>
      <c r="B208" s="17" t="s">
        <v>65</v>
      </c>
      <c r="C208" s="7" t="s">
        <v>251</v>
      </c>
      <c r="D208" s="6"/>
      <c r="E208" s="6">
        <v>28</v>
      </c>
      <c r="F208" s="19">
        <v>46.302999999999997</v>
      </c>
      <c r="G208" s="19">
        <v>48.365000000000002</v>
      </c>
      <c r="H208" s="19">
        <v>49.999000000000002</v>
      </c>
      <c r="I208" s="19">
        <v>51.262</v>
      </c>
      <c r="J208" s="19">
        <v>52.207999999999998</v>
      </c>
      <c r="K208" s="19">
        <v>52.896999999999998</v>
      </c>
      <c r="L208" s="19">
        <v>53.42</v>
      </c>
      <c r="M208" s="19">
        <v>53.838000000000001</v>
      </c>
      <c r="N208" s="19">
        <v>54.241</v>
      </c>
      <c r="O208" s="19">
        <v>54.722000000000001</v>
      </c>
      <c r="P208" s="19">
        <v>55.338999999999999</v>
      </c>
      <c r="Q208" s="19">
        <v>56.143999999999998</v>
      </c>
      <c r="R208" s="19">
        <v>57.143999999999998</v>
      </c>
      <c r="S208" s="19">
        <v>58.293999999999997</v>
      </c>
      <c r="T208" s="19">
        <v>59.524000000000001</v>
      </c>
      <c r="U208" s="19">
        <v>60.780999999999999</v>
      </c>
      <c r="V208" s="19">
        <v>62.058999999999997</v>
      </c>
      <c r="W208" s="19">
        <v>63.36</v>
      </c>
      <c r="X208" s="19">
        <v>64.655000000000001</v>
      </c>
      <c r="Y208" s="19">
        <v>65.91</v>
      </c>
      <c r="Z208" s="19">
        <v>67.097999999999999</v>
      </c>
      <c r="AA208" s="19">
        <v>68.188000000000002</v>
      </c>
      <c r="AB208" s="19">
        <v>69.176000000000002</v>
      </c>
      <c r="AC208" s="19">
        <v>70.066000000000003</v>
      </c>
      <c r="AD208" s="19">
        <v>70.878</v>
      </c>
      <c r="AE208" s="19">
        <v>71.608999999999995</v>
      </c>
      <c r="AF208" s="19">
        <v>72.284999999999997</v>
      </c>
      <c r="AG208" s="19">
        <v>72.875</v>
      </c>
      <c r="AH208" s="19">
        <v>73.323999999999998</v>
      </c>
      <c r="AI208" s="19">
        <v>73.528000000000006</v>
      </c>
      <c r="AJ208" s="19">
        <v>73.441999999999993</v>
      </c>
      <c r="AK208" s="19">
        <v>73.066000000000003</v>
      </c>
      <c r="AL208" s="19">
        <v>72.447999999999993</v>
      </c>
      <c r="AM208" s="19">
        <v>71.638999999999996</v>
      </c>
      <c r="AN208" s="19">
        <v>70.724999999999994</v>
      </c>
      <c r="AO208" s="19">
        <v>69.781999999999996</v>
      </c>
      <c r="AP208" s="19">
        <v>68.808999999999997</v>
      </c>
      <c r="AQ208" s="19">
        <v>67.844999999999999</v>
      </c>
      <c r="AR208" s="19">
        <v>67.058000000000007</v>
      </c>
      <c r="AS208" s="19">
        <v>66.626999999999995</v>
      </c>
      <c r="AT208" s="19">
        <v>66.695999999999998</v>
      </c>
      <c r="AU208" s="19">
        <v>67.307000000000002</v>
      </c>
      <c r="AV208" s="19">
        <v>68.427000000000007</v>
      </c>
      <c r="AW208" s="19">
        <v>69.938000000000002</v>
      </c>
      <c r="AX208" s="19">
        <v>71.718999999999994</v>
      </c>
      <c r="AY208" s="19">
        <v>73.619</v>
      </c>
      <c r="AZ208" s="19">
        <v>75.628</v>
      </c>
      <c r="BA208" s="19">
        <v>77.739000000000004</v>
      </c>
      <c r="BB208" s="19">
        <v>79.850999999999999</v>
      </c>
      <c r="BC208" s="19">
        <v>81.831000000000003</v>
      </c>
      <c r="BD208" s="19">
        <v>83.584000000000003</v>
      </c>
      <c r="BE208" s="19">
        <v>85.057000000000002</v>
      </c>
      <c r="BF208" s="19">
        <v>86.266000000000005</v>
      </c>
      <c r="BG208" s="19">
        <v>87.293000000000006</v>
      </c>
      <c r="BH208" s="19">
        <v>88.257000000000005</v>
      </c>
      <c r="BI208" s="19">
        <v>89.253</v>
      </c>
      <c r="BJ208" s="19">
        <v>90.301000000000002</v>
      </c>
      <c r="BK208" s="19">
        <v>91.381</v>
      </c>
      <c r="BL208" s="19">
        <v>92.477999999999994</v>
      </c>
      <c r="BM208" s="19">
        <v>93.581000000000003</v>
      </c>
      <c r="BN208" s="19">
        <v>94.661000000000001</v>
      </c>
      <c r="BO208" s="19">
        <v>95.718999999999994</v>
      </c>
      <c r="BP208" s="19">
        <v>96.777000000000001</v>
      </c>
      <c r="BQ208" s="19">
        <v>97.823999999999998</v>
      </c>
      <c r="BR208" s="19">
        <v>98.875</v>
      </c>
      <c r="BS208" s="19">
        <v>99.923000000000002</v>
      </c>
    </row>
    <row r="209" spans="1:71" ht="11.4" x14ac:dyDescent="0.2">
      <c r="A209" s="16">
        <v>192</v>
      </c>
      <c r="B209" s="17" t="s">
        <v>65</v>
      </c>
      <c r="C209" s="7" t="s">
        <v>252</v>
      </c>
      <c r="D209" s="6"/>
      <c r="E209" s="6">
        <v>533</v>
      </c>
      <c r="F209" s="19">
        <v>38.067999999999998</v>
      </c>
      <c r="G209" s="19">
        <v>38.267000000000003</v>
      </c>
      <c r="H209" s="19">
        <v>38.963999999999999</v>
      </c>
      <c r="I209" s="19">
        <v>40.148000000000003</v>
      </c>
      <c r="J209" s="19">
        <v>41.76</v>
      </c>
      <c r="K209" s="19">
        <v>43.723999999999997</v>
      </c>
      <c r="L209" s="19">
        <v>45.933</v>
      </c>
      <c r="M209" s="19">
        <v>48.241</v>
      </c>
      <c r="N209" s="19">
        <v>50.497</v>
      </c>
      <c r="O209" s="19">
        <v>52.530999999999999</v>
      </c>
      <c r="P209" s="19">
        <v>54.210999999999999</v>
      </c>
      <c r="Q209" s="19">
        <v>55.438000000000002</v>
      </c>
      <c r="R209" s="19">
        <v>56.225000000000001</v>
      </c>
      <c r="S209" s="19">
        <v>56.695</v>
      </c>
      <c r="T209" s="19">
        <v>57.031999999999996</v>
      </c>
      <c r="U209" s="19">
        <v>57.36</v>
      </c>
      <c r="V209" s="19">
        <v>57.715000000000003</v>
      </c>
      <c r="W209" s="19">
        <v>58.055</v>
      </c>
      <c r="X209" s="19">
        <v>58.386000000000003</v>
      </c>
      <c r="Y209" s="19">
        <v>58.725999999999999</v>
      </c>
      <c r="Z209" s="19">
        <v>59.063000000000002</v>
      </c>
      <c r="AA209" s="19">
        <v>59.44</v>
      </c>
      <c r="AB209" s="19">
        <v>59.84</v>
      </c>
      <c r="AC209" s="19">
        <v>60.243000000000002</v>
      </c>
      <c r="AD209" s="19">
        <v>60.527999999999999</v>
      </c>
      <c r="AE209" s="19">
        <v>60.656999999999996</v>
      </c>
      <c r="AF209" s="19">
        <v>60.585999999999999</v>
      </c>
      <c r="AG209" s="19">
        <v>60.366</v>
      </c>
      <c r="AH209" s="19">
        <v>60.103000000000002</v>
      </c>
      <c r="AI209" s="19">
        <v>59.98</v>
      </c>
      <c r="AJ209" s="19">
        <v>60.095999999999997</v>
      </c>
      <c r="AK209" s="19">
        <v>60.567</v>
      </c>
      <c r="AL209" s="19">
        <v>61.344999999999999</v>
      </c>
      <c r="AM209" s="19">
        <v>62.201000000000001</v>
      </c>
      <c r="AN209" s="19">
        <v>62.835999999999999</v>
      </c>
      <c r="AO209" s="19">
        <v>63.026000000000003</v>
      </c>
      <c r="AP209" s="19">
        <v>62.643999999999998</v>
      </c>
      <c r="AQ209" s="19">
        <v>61.832999999999998</v>
      </c>
      <c r="AR209" s="19">
        <v>61.079000000000001</v>
      </c>
      <c r="AS209" s="19">
        <v>61.031999999999996</v>
      </c>
      <c r="AT209" s="19">
        <v>62.149000000000001</v>
      </c>
      <c r="AU209" s="19">
        <v>64.622</v>
      </c>
      <c r="AV209" s="19">
        <v>68.234999999999999</v>
      </c>
      <c r="AW209" s="19">
        <v>72.504000000000005</v>
      </c>
      <c r="AX209" s="19">
        <v>76.7</v>
      </c>
      <c r="AY209" s="19">
        <v>80.323999999999998</v>
      </c>
      <c r="AZ209" s="19">
        <v>83.2</v>
      </c>
      <c r="BA209" s="19">
        <v>85.450999999999993</v>
      </c>
      <c r="BB209" s="19">
        <v>87.277000000000001</v>
      </c>
      <c r="BC209" s="19">
        <v>89.004999999999995</v>
      </c>
      <c r="BD209" s="19">
        <v>90.852999999999994</v>
      </c>
      <c r="BE209" s="19">
        <v>92.897999999999996</v>
      </c>
      <c r="BF209" s="19">
        <v>94.992000000000004</v>
      </c>
      <c r="BG209" s="19">
        <v>97.016999999999996</v>
      </c>
      <c r="BH209" s="19">
        <v>98.736999999999995</v>
      </c>
      <c r="BI209" s="19">
        <v>100.03100000000001</v>
      </c>
      <c r="BJ209" s="19">
        <v>100.83199999999999</v>
      </c>
      <c r="BK209" s="19">
        <v>101.22</v>
      </c>
      <c r="BL209" s="19">
        <v>101.35299999999999</v>
      </c>
      <c r="BM209" s="19">
        <v>101.453</v>
      </c>
      <c r="BN209" s="19">
        <v>101.669</v>
      </c>
      <c r="BO209" s="19">
        <v>102.053</v>
      </c>
      <c r="BP209" s="19">
        <v>102.577</v>
      </c>
      <c r="BQ209" s="19">
        <v>103.187</v>
      </c>
      <c r="BR209" s="19">
        <v>103.795</v>
      </c>
      <c r="BS209" s="19">
        <v>104.34099999999999</v>
      </c>
    </row>
    <row r="210" spans="1:71" ht="11.4" x14ac:dyDescent="0.2">
      <c r="A210" s="16">
        <v>193</v>
      </c>
      <c r="B210" s="17" t="s">
        <v>65</v>
      </c>
      <c r="C210" s="7" t="s">
        <v>253</v>
      </c>
      <c r="D210" s="6"/>
      <c r="E210" s="6">
        <v>44</v>
      </c>
      <c r="F210" s="19">
        <v>79.084999999999994</v>
      </c>
      <c r="G210" s="19">
        <v>79.984999999999999</v>
      </c>
      <c r="H210" s="19">
        <v>81.426000000000002</v>
      </c>
      <c r="I210" s="19">
        <v>83.370999999999995</v>
      </c>
      <c r="J210" s="19">
        <v>85.772999999999996</v>
      </c>
      <c r="K210" s="19">
        <v>88.617000000000004</v>
      </c>
      <c r="L210" s="19">
        <v>91.897000000000006</v>
      </c>
      <c r="M210" s="19">
        <v>95.602999999999994</v>
      </c>
      <c r="N210" s="19">
        <v>99.769000000000005</v>
      </c>
      <c r="O210" s="19">
        <v>104.405</v>
      </c>
      <c r="P210" s="19">
        <v>109.52800000000001</v>
      </c>
      <c r="Q210" s="19">
        <v>115.108</v>
      </c>
      <c r="R210" s="19">
        <v>121.083</v>
      </c>
      <c r="S210" s="19">
        <v>127.333</v>
      </c>
      <c r="T210" s="19">
        <v>133.69800000000001</v>
      </c>
      <c r="U210" s="19">
        <v>140.054</v>
      </c>
      <c r="V210" s="19">
        <v>146.36600000000001</v>
      </c>
      <c r="W210" s="19">
        <v>152.60900000000001</v>
      </c>
      <c r="X210" s="19">
        <v>158.62700000000001</v>
      </c>
      <c r="Y210" s="19">
        <v>164.24799999999999</v>
      </c>
      <c r="Z210" s="19">
        <v>169.35400000000001</v>
      </c>
      <c r="AA210" s="19">
        <v>173.863</v>
      </c>
      <c r="AB210" s="19">
        <v>177.839</v>
      </c>
      <c r="AC210" s="19">
        <v>181.488</v>
      </c>
      <c r="AD210" s="19">
        <v>185.09899999999999</v>
      </c>
      <c r="AE210" s="19">
        <v>188.88200000000001</v>
      </c>
      <c r="AF210" s="19">
        <v>192.90199999999999</v>
      </c>
      <c r="AG210" s="19">
        <v>197.11099999999999</v>
      </c>
      <c r="AH210" s="19">
        <v>201.51300000000001</v>
      </c>
      <c r="AI210" s="19">
        <v>206.03200000000001</v>
      </c>
      <c r="AJ210" s="19">
        <v>210.661</v>
      </c>
      <c r="AK210" s="19">
        <v>215.39599999999999</v>
      </c>
      <c r="AL210" s="19">
        <v>220.27500000000001</v>
      </c>
      <c r="AM210" s="19">
        <v>225.18700000000001</v>
      </c>
      <c r="AN210" s="19">
        <v>230.01499999999999</v>
      </c>
      <c r="AO210" s="19">
        <v>234.68700000000001</v>
      </c>
      <c r="AP210" s="19">
        <v>239.131</v>
      </c>
      <c r="AQ210" s="19">
        <v>243.393</v>
      </c>
      <c r="AR210" s="19">
        <v>247.57900000000001</v>
      </c>
      <c r="AS210" s="19">
        <v>251.84899999999999</v>
      </c>
      <c r="AT210" s="19">
        <v>256.33600000000001</v>
      </c>
      <c r="AU210" s="19">
        <v>261.11599999999999</v>
      </c>
      <c r="AV210" s="19">
        <v>266.13400000000001</v>
      </c>
      <c r="AW210" s="19">
        <v>271.16500000000002</v>
      </c>
      <c r="AX210" s="19">
        <v>275.89499999999998</v>
      </c>
      <c r="AY210" s="19">
        <v>280.14999999999998</v>
      </c>
      <c r="AZ210" s="19">
        <v>283.79000000000002</v>
      </c>
      <c r="BA210" s="19">
        <v>286.97000000000003</v>
      </c>
      <c r="BB210" s="19">
        <v>290.06</v>
      </c>
      <c r="BC210" s="19">
        <v>293.572</v>
      </c>
      <c r="BD210" s="19">
        <v>297.89</v>
      </c>
      <c r="BE210" s="19">
        <v>303.13499999999999</v>
      </c>
      <c r="BF210" s="19">
        <v>309.15699999999998</v>
      </c>
      <c r="BG210" s="19">
        <v>315.74599999999998</v>
      </c>
      <c r="BH210" s="19">
        <v>322.52600000000001</v>
      </c>
      <c r="BI210" s="19">
        <v>329.24900000000002</v>
      </c>
      <c r="BJ210" s="19">
        <v>335.83</v>
      </c>
      <c r="BK210" s="19">
        <v>342.32799999999997</v>
      </c>
      <c r="BL210" s="19">
        <v>348.67599999999999</v>
      </c>
      <c r="BM210" s="19">
        <v>354.85599999999999</v>
      </c>
      <c r="BN210" s="19">
        <v>360.83199999999999</v>
      </c>
      <c r="BO210" s="19">
        <v>366.56799999999998</v>
      </c>
      <c r="BP210" s="19">
        <v>372.03899999999999</v>
      </c>
      <c r="BQ210" s="19">
        <v>377.24</v>
      </c>
      <c r="BR210" s="19">
        <v>382.16899999999998</v>
      </c>
      <c r="BS210" s="19">
        <v>386.83800000000002</v>
      </c>
    </row>
    <row r="211" spans="1:71" ht="11.4" x14ac:dyDescent="0.2">
      <c r="A211" s="16">
        <v>194</v>
      </c>
      <c r="B211" s="17" t="s">
        <v>65</v>
      </c>
      <c r="C211" s="7" t="s">
        <v>254</v>
      </c>
      <c r="D211" s="6"/>
      <c r="E211" s="6">
        <v>52</v>
      </c>
      <c r="F211" s="19">
        <v>210.99199999999999</v>
      </c>
      <c r="G211" s="19">
        <v>215.703</v>
      </c>
      <c r="H211" s="19">
        <v>219.636</v>
      </c>
      <c r="I211" s="19">
        <v>222.809</v>
      </c>
      <c r="J211" s="19">
        <v>225.26</v>
      </c>
      <c r="K211" s="19">
        <v>227.07300000000001</v>
      </c>
      <c r="L211" s="19">
        <v>228.35</v>
      </c>
      <c r="M211" s="19">
        <v>229.21199999999999</v>
      </c>
      <c r="N211" s="19">
        <v>229.83</v>
      </c>
      <c r="O211" s="19">
        <v>230.34899999999999</v>
      </c>
      <c r="P211" s="19">
        <v>230.93899999999999</v>
      </c>
      <c r="Q211" s="19">
        <v>231.678</v>
      </c>
      <c r="R211" s="19">
        <v>232.58600000000001</v>
      </c>
      <c r="S211" s="19">
        <v>233.58699999999999</v>
      </c>
      <c r="T211" s="19">
        <v>234.547</v>
      </c>
      <c r="U211" s="19">
        <v>235.374</v>
      </c>
      <c r="V211" s="19">
        <v>236.04400000000001</v>
      </c>
      <c r="W211" s="19">
        <v>236.62100000000001</v>
      </c>
      <c r="X211" s="19">
        <v>237.19900000000001</v>
      </c>
      <c r="Y211" s="19">
        <v>237.91300000000001</v>
      </c>
      <c r="Z211" s="19">
        <v>238.84800000000001</v>
      </c>
      <c r="AA211" s="19">
        <v>240.035</v>
      </c>
      <c r="AB211" s="19">
        <v>241.441</v>
      </c>
      <c r="AC211" s="19">
        <v>242.976</v>
      </c>
      <c r="AD211" s="19">
        <v>244.53899999999999</v>
      </c>
      <c r="AE211" s="19">
        <v>246.03399999999999</v>
      </c>
      <c r="AF211" s="19">
        <v>247.44399999999999</v>
      </c>
      <c r="AG211" s="19">
        <v>248.78399999999999</v>
      </c>
      <c r="AH211" s="19">
        <v>250.03200000000001</v>
      </c>
      <c r="AI211" s="19">
        <v>251.17699999999999</v>
      </c>
      <c r="AJ211" s="19">
        <v>252.19399999999999</v>
      </c>
      <c r="AK211" s="19">
        <v>253.08</v>
      </c>
      <c r="AL211" s="19">
        <v>253.84100000000001</v>
      </c>
      <c r="AM211" s="19">
        <v>254.518</v>
      </c>
      <c r="AN211" s="19">
        <v>255.19300000000001</v>
      </c>
      <c r="AO211" s="19">
        <v>255.92400000000001</v>
      </c>
      <c r="AP211" s="19">
        <v>256.73599999999999</v>
      </c>
      <c r="AQ211" s="19">
        <v>257.61099999999999</v>
      </c>
      <c r="AR211" s="19">
        <v>258.52699999999999</v>
      </c>
      <c r="AS211" s="19">
        <v>259.45800000000003</v>
      </c>
      <c r="AT211" s="19">
        <v>260.37400000000002</v>
      </c>
      <c r="AU211" s="19">
        <v>261.27499999999998</v>
      </c>
      <c r="AV211" s="19">
        <v>262.18400000000003</v>
      </c>
      <c r="AW211" s="19">
        <v>263.089</v>
      </c>
      <c r="AX211" s="19">
        <v>264.01499999999999</v>
      </c>
      <c r="AY211" s="19">
        <v>264.959</v>
      </c>
      <c r="AZ211" s="19">
        <v>265.94200000000001</v>
      </c>
      <c r="BA211" s="19">
        <v>266.94499999999999</v>
      </c>
      <c r="BB211" s="19">
        <v>267.95</v>
      </c>
      <c r="BC211" s="19">
        <v>268.92200000000003</v>
      </c>
      <c r="BD211" s="19">
        <v>269.84699999999998</v>
      </c>
      <c r="BE211" s="19">
        <v>270.685</v>
      </c>
      <c r="BF211" s="19">
        <v>271.47800000000001</v>
      </c>
      <c r="BG211" s="19">
        <v>272.25799999999998</v>
      </c>
      <c r="BH211" s="19">
        <v>273.09100000000001</v>
      </c>
      <c r="BI211" s="19">
        <v>274.00900000000001</v>
      </c>
      <c r="BJ211" s="19">
        <v>275.03899999999999</v>
      </c>
      <c r="BK211" s="19">
        <v>276.14999999999998</v>
      </c>
      <c r="BL211" s="19">
        <v>277.31900000000002</v>
      </c>
      <c r="BM211" s="19">
        <v>278.47000000000003</v>
      </c>
      <c r="BN211" s="19">
        <v>279.56900000000002</v>
      </c>
      <c r="BO211" s="19">
        <v>280.601</v>
      </c>
      <c r="BP211" s="19">
        <v>281.58499999999998</v>
      </c>
      <c r="BQ211" s="19">
        <v>282.50900000000001</v>
      </c>
      <c r="BR211" s="19">
        <v>283.38499999999999</v>
      </c>
      <c r="BS211" s="19">
        <v>284.21699999999998</v>
      </c>
    </row>
    <row r="212" spans="1:71" ht="11.4" x14ac:dyDescent="0.2">
      <c r="A212" s="16">
        <v>195</v>
      </c>
      <c r="B212" s="17" t="s">
        <v>65</v>
      </c>
      <c r="C212" s="7" t="s">
        <v>255</v>
      </c>
      <c r="D212" s="6"/>
      <c r="E212" s="6">
        <v>92</v>
      </c>
      <c r="F212" s="19">
        <v>7.44</v>
      </c>
      <c r="G212" s="19">
        <v>7.508</v>
      </c>
      <c r="H212" s="19">
        <v>7.5650000000000004</v>
      </c>
      <c r="I212" s="19">
        <v>7.6079999999999997</v>
      </c>
      <c r="J212" s="19">
        <v>7.6479999999999997</v>
      </c>
      <c r="K212" s="19">
        <v>7.6840000000000002</v>
      </c>
      <c r="L212" s="19">
        <v>7.7350000000000003</v>
      </c>
      <c r="M212" s="19">
        <v>7.7869999999999999</v>
      </c>
      <c r="N212" s="19">
        <v>7.8490000000000002</v>
      </c>
      <c r="O212" s="19">
        <v>7.9320000000000004</v>
      </c>
      <c r="P212" s="19">
        <v>8.0329999999999995</v>
      </c>
      <c r="Q212" s="19">
        <v>8.1549999999999994</v>
      </c>
      <c r="R212" s="19">
        <v>8.298</v>
      </c>
      <c r="S212" s="19">
        <v>8.452</v>
      </c>
      <c r="T212" s="19">
        <v>8.6270000000000007</v>
      </c>
      <c r="U212" s="19">
        <v>8.8140000000000001</v>
      </c>
      <c r="V212" s="19">
        <v>9.0069999999999997</v>
      </c>
      <c r="W212" s="19">
        <v>9.218</v>
      </c>
      <c r="X212" s="19">
        <v>9.4239999999999995</v>
      </c>
      <c r="Y212" s="19">
        <v>9.6210000000000004</v>
      </c>
      <c r="Z212" s="19">
        <v>9.8030000000000008</v>
      </c>
      <c r="AA212" s="19">
        <v>9.9700000000000006</v>
      </c>
      <c r="AB212" s="19">
        <v>10.125</v>
      </c>
      <c r="AC212" s="19">
        <v>10.263999999999999</v>
      </c>
      <c r="AD212" s="19">
        <v>10.379</v>
      </c>
      <c r="AE212" s="19">
        <v>10.476000000000001</v>
      </c>
      <c r="AF212" s="19">
        <v>10.542999999999999</v>
      </c>
      <c r="AG212" s="19">
        <v>10.590999999999999</v>
      </c>
      <c r="AH212" s="19">
        <v>10.662000000000001</v>
      </c>
      <c r="AI212" s="19">
        <v>10.792</v>
      </c>
      <c r="AJ212" s="19">
        <v>11.002000000000001</v>
      </c>
      <c r="AK212" s="19">
        <v>11.315</v>
      </c>
      <c r="AL212" s="19">
        <v>11.712</v>
      </c>
      <c r="AM212" s="19">
        <v>12.188000000000001</v>
      </c>
      <c r="AN212" s="19">
        <v>12.731</v>
      </c>
      <c r="AO212" s="19">
        <v>13.304</v>
      </c>
      <c r="AP212" s="19">
        <v>13.938000000000001</v>
      </c>
      <c r="AQ212" s="19">
        <v>14.589</v>
      </c>
      <c r="AR212" s="19">
        <v>15.266</v>
      </c>
      <c r="AS212" s="19">
        <v>15.9</v>
      </c>
      <c r="AT212" s="19">
        <v>16.460999999999999</v>
      </c>
      <c r="AU212" s="19">
        <v>16.934000000000001</v>
      </c>
      <c r="AV212" s="19">
        <v>17.344000000000001</v>
      </c>
      <c r="AW212" s="19">
        <v>17.702999999999999</v>
      </c>
      <c r="AX212" s="19">
        <v>18.052</v>
      </c>
      <c r="AY212" s="19">
        <v>18.427</v>
      </c>
      <c r="AZ212" s="19">
        <v>18.832999999999998</v>
      </c>
      <c r="BA212" s="19">
        <v>19.27</v>
      </c>
      <c r="BB212" s="19">
        <v>19.722000000000001</v>
      </c>
      <c r="BC212" s="19">
        <v>20.187999999999999</v>
      </c>
      <c r="BD212" s="19">
        <v>20.645</v>
      </c>
      <c r="BE212" s="19">
        <v>21.085000000000001</v>
      </c>
      <c r="BF212" s="19">
        <v>21.529</v>
      </c>
      <c r="BG212" s="19">
        <v>22</v>
      </c>
      <c r="BH212" s="19">
        <v>22.541</v>
      </c>
      <c r="BI212" s="19">
        <v>23.167999999999999</v>
      </c>
      <c r="BJ212" s="19">
        <v>23.905000000000001</v>
      </c>
      <c r="BK212" s="19">
        <v>24.731000000000002</v>
      </c>
      <c r="BL212" s="19">
        <v>25.603999999999999</v>
      </c>
      <c r="BM212" s="19">
        <v>26.446999999999999</v>
      </c>
      <c r="BN212" s="19">
        <v>27.224</v>
      </c>
      <c r="BO212" s="19">
        <v>27.901</v>
      </c>
      <c r="BP212" s="19">
        <v>28.509</v>
      </c>
      <c r="BQ212" s="19">
        <v>29.056000000000001</v>
      </c>
      <c r="BR212" s="19">
        <v>29.588000000000001</v>
      </c>
      <c r="BS212" s="19">
        <v>30.113</v>
      </c>
    </row>
    <row r="213" spans="1:71" ht="11.4" x14ac:dyDescent="0.2">
      <c r="A213" s="16">
        <v>196</v>
      </c>
      <c r="B213" s="17" t="s">
        <v>65</v>
      </c>
      <c r="C213" s="7" t="s">
        <v>256</v>
      </c>
      <c r="D213" s="6">
        <v>22</v>
      </c>
      <c r="E213" s="6">
        <v>535</v>
      </c>
      <c r="F213" s="19">
        <v>7.1219999999999999</v>
      </c>
      <c r="G213" s="19">
        <v>7.2930000000000001</v>
      </c>
      <c r="H213" s="19">
        <v>7.4249999999999998</v>
      </c>
      <c r="I213" s="19">
        <v>7.5259999999999998</v>
      </c>
      <c r="J213" s="19">
        <v>7.6079999999999997</v>
      </c>
      <c r="K213" s="19">
        <v>7.67</v>
      </c>
      <c r="L213" s="19">
        <v>7.7249999999999996</v>
      </c>
      <c r="M213" s="19">
        <v>7.7830000000000004</v>
      </c>
      <c r="N213" s="19">
        <v>7.8540000000000001</v>
      </c>
      <c r="O213" s="19">
        <v>7.952</v>
      </c>
      <c r="P213" s="19">
        <v>8.0739999999999998</v>
      </c>
      <c r="Q213" s="19">
        <v>8.24</v>
      </c>
      <c r="R213" s="19">
        <v>8.4269999999999996</v>
      </c>
      <c r="S213" s="19">
        <v>8.6449999999999996</v>
      </c>
      <c r="T213" s="19">
        <v>8.8810000000000002</v>
      </c>
      <c r="U213" s="19">
        <v>9.1340000000000003</v>
      </c>
      <c r="V213" s="19">
        <v>9.3770000000000007</v>
      </c>
      <c r="W213" s="19">
        <v>9.6460000000000008</v>
      </c>
      <c r="X213" s="19">
        <v>9.9</v>
      </c>
      <c r="Y213" s="19">
        <v>10.141</v>
      </c>
      <c r="Z213" s="19">
        <v>10.359</v>
      </c>
      <c r="AA213" s="19">
        <v>10.545999999999999</v>
      </c>
      <c r="AB213" s="19">
        <v>10.708</v>
      </c>
      <c r="AC213" s="19">
        <v>10.840999999999999</v>
      </c>
      <c r="AD213" s="19">
        <v>10.949</v>
      </c>
      <c r="AE213" s="19">
        <v>11.026999999999999</v>
      </c>
      <c r="AF213" s="19">
        <v>11.076000000000001</v>
      </c>
      <c r="AG213" s="19">
        <v>11.098000000000001</v>
      </c>
      <c r="AH213" s="19">
        <v>11.103</v>
      </c>
      <c r="AI213" s="19">
        <v>11.135</v>
      </c>
      <c r="AJ213" s="19">
        <v>11.21</v>
      </c>
      <c r="AK213" s="19">
        <v>11.321999999999999</v>
      </c>
      <c r="AL213" s="19">
        <v>11.472</v>
      </c>
      <c r="AM213" s="19">
        <v>11.651999999999999</v>
      </c>
      <c r="AN213" s="19">
        <v>11.848000000000001</v>
      </c>
      <c r="AO213" s="19">
        <v>12.025</v>
      </c>
      <c r="AP213" s="19">
        <v>12.186999999999999</v>
      </c>
      <c r="AQ213" s="19">
        <v>12.324999999999999</v>
      </c>
      <c r="AR213" s="19">
        <v>12.481999999999999</v>
      </c>
      <c r="AS213" s="19">
        <v>12.699</v>
      </c>
      <c r="AT213" s="19">
        <v>13.019</v>
      </c>
      <c r="AU213" s="19">
        <v>13.429</v>
      </c>
      <c r="AV213" s="19">
        <v>13.933999999999999</v>
      </c>
      <c r="AW213" s="19">
        <v>14.443</v>
      </c>
      <c r="AX213" s="19">
        <v>14.863</v>
      </c>
      <c r="AY213" s="19">
        <v>15.106999999999999</v>
      </c>
      <c r="AZ213" s="19">
        <v>15.164</v>
      </c>
      <c r="BA213" s="19">
        <v>15.083</v>
      </c>
      <c r="BB213" s="19">
        <v>14.887</v>
      </c>
      <c r="BC213" s="19">
        <v>14.638</v>
      </c>
      <c r="BD213" s="19">
        <v>14.393000000000001</v>
      </c>
      <c r="BE213" s="19">
        <v>14.127000000000001</v>
      </c>
      <c r="BF213" s="19">
        <v>13.885999999999999</v>
      </c>
      <c r="BG213" s="19">
        <v>13.747999999999999</v>
      </c>
      <c r="BH213" s="19">
        <v>13.894</v>
      </c>
      <c r="BI213" s="19">
        <v>14.403</v>
      </c>
      <c r="BJ213" s="19">
        <v>15.337</v>
      </c>
      <c r="BK213" s="19">
        <v>16.649000000000001</v>
      </c>
      <c r="BL213" s="19">
        <v>18.152999999999999</v>
      </c>
      <c r="BM213" s="19">
        <v>19.646000000000001</v>
      </c>
      <c r="BN213" s="19">
        <v>20.94</v>
      </c>
      <c r="BO213" s="19">
        <v>21.994</v>
      </c>
      <c r="BP213" s="19">
        <v>22.844000000000001</v>
      </c>
      <c r="BQ213" s="19">
        <v>23.506</v>
      </c>
      <c r="BR213" s="19">
        <v>24.071000000000002</v>
      </c>
      <c r="BS213" s="19">
        <v>24.57</v>
      </c>
    </row>
    <row r="214" spans="1:71" ht="11.4" x14ac:dyDescent="0.2">
      <c r="A214" s="16">
        <v>197</v>
      </c>
      <c r="B214" s="17" t="s">
        <v>65</v>
      </c>
      <c r="C214" s="7" t="s">
        <v>257</v>
      </c>
      <c r="D214" s="6"/>
      <c r="E214" s="6">
        <v>136</v>
      </c>
      <c r="F214" s="19">
        <v>6.4169999999999998</v>
      </c>
      <c r="G214" s="19">
        <v>6.2709999999999999</v>
      </c>
      <c r="H214" s="19">
        <v>6.2450000000000001</v>
      </c>
      <c r="I214" s="19">
        <v>6.3179999999999996</v>
      </c>
      <c r="J214" s="19">
        <v>6.4669999999999996</v>
      </c>
      <c r="K214" s="19">
        <v>6.6769999999999996</v>
      </c>
      <c r="L214" s="19">
        <v>6.92</v>
      </c>
      <c r="M214" s="19">
        <v>7.181</v>
      </c>
      <c r="N214" s="19">
        <v>7.4320000000000004</v>
      </c>
      <c r="O214" s="19">
        <v>7.67</v>
      </c>
      <c r="P214" s="19">
        <v>7.8650000000000002</v>
      </c>
      <c r="Q214" s="19">
        <v>8.0259999999999998</v>
      </c>
      <c r="R214" s="19">
        <v>8.1460000000000008</v>
      </c>
      <c r="S214" s="19">
        <v>8.2270000000000003</v>
      </c>
      <c r="T214" s="19">
        <v>8.298</v>
      </c>
      <c r="U214" s="19">
        <v>8.3689999999999998</v>
      </c>
      <c r="V214" s="19">
        <v>8.4410000000000007</v>
      </c>
      <c r="W214" s="19">
        <v>8.5210000000000008</v>
      </c>
      <c r="X214" s="19">
        <v>8.6310000000000002</v>
      </c>
      <c r="Y214" s="19">
        <v>8.827</v>
      </c>
      <c r="Z214" s="19">
        <v>9.1440000000000001</v>
      </c>
      <c r="AA214" s="19">
        <v>9.5809999999999995</v>
      </c>
      <c r="AB214" s="19">
        <v>10.135999999999999</v>
      </c>
      <c r="AC214" s="19">
        <v>10.784000000000001</v>
      </c>
      <c r="AD214" s="19">
        <v>11.497999999999999</v>
      </c>
      <c r="AE214" s="19">
        <v>12.244</v>
      </c>
      <c r="AF214" s="19">
        <v>13.022</v>
      </c>
      <c r="AG214" s="19">
        <v>13.840999999999999</v>
      </c>
      <c r="AH214" s="19">
        <v>14.661</v>
      </c>
      <c r="AI214" s="19">
        <v>15.444000000000001</v>
      </c>
      <c r="AJ214" s="19">
        <v>16.161999999999999</v>
      </c>
      <c r="AK214" s="19">
        <v>16.789000000000001</v>
      </c>
      <c r="AL214" s="19">
        <v>17.356000000000002</v>
      </c>
      <c r="AM214" s="19">
        <v>17.905999999999999</v>
      </c>
      <c r="AN214" s="19">
        <v>18.542999999999999</v>
      </c>
      <c r="AO214" s="19">
        <v>19.312999999999999</v>
      </c>
      <c r="AP214" s="19">
        <v>20.251000000000001</v>
      </c>
      <c r="AQ214" s="19">
        <v>21.338999999999999</v>
      </c>
      <c r="AR214" s="19">
        <v>22.538</v>
      </c>
      <c r="AS214" s="19">
        <v>23.776</v>
      </c>
      <c r="AT214" s="19">
        <v>25.01</v>
      </c>
      <c r="AU214" s="19">
        <v>26.213000000000001</v>
      </c>
      <c r="AV214" s="19">
        <v>27.404</v>
      </c>
      <c r="AW214" s="19">
        <v>28.646000000000001</v>
      </c>
      <c r="AX214" s="19">
        <v>30.055</v>
      </c>
      <c r="AY214" s="19">
        <v>31.672000000000001</v>
      </c>
      <c r="AZ214" s="19">
        <v>33.536000000000001</v>
      </c>
      <c r="BA214" s="19">
        <v>35.597000000000001</v>
      </c>
      <c r="BB214" s="19">
        <v>37.74</v>
      </c>
      <c r="BC214" s="19">
        <v>39.808</v>
      </c>
      <c r="BD214" s="19">
        <v>41.686999999999998</v>
      </c>
      <c r="BE214" s="19">
        <v>43.316000000000003</v>
      </c>
      <c r="BF214" s="19">
        <v>44.738</v>
      </c>
      <c r="BG214" s="19">
        <v>46.027999999999999</v>
      </c>
      <c r="BH214" s="19">
        <v>47.298999999999999</v>
      </c>
      <c r="BI214" s="19">
        <v>48.622</v>
      </c>
      <c r="BJ214" s="19">
        <v>50.030999999999999</v>
      </c>
      <c r="BK214" s="19">
        <v>51.482999999999997</v>
      </c>
      <c r="BL214" s="19">
        <v>52.926000000000002</v>
      </c>
      <c r="BM214" s="19">
        <v>54.279000000000003</v>
      </c>
      <c r="BN214" s="19">
        <v>55.506999999999998</v>
      </c>
      <c r="BO214" s="19">
        <v>56.579000000000001</v>
      </c>
      <c r="BP214" s="19">
        <v>57.523000000000003</v>
      </c>
      <c r="BQ214" s="19">
        <v>58.371000000000002</v>
      </c>
      <c r="BR214" s="19">
        <v>59.171999999999997</v>
      </c>
      <c r="BS214" s="19">
        <v>59.963000000000001</v>
      </c>
    </row>
    <row r="215" spans="1:71" ht="11.4" x14ac:dyDescent="0.2">
      <c r="A215" s="16">
        <v>198</v>
      </c>
      <c r="B215" s="17" t="s">
        <v>65</v>
      </c>
      <c r="C215" s="7" t="s">
        <v>258</v>
      </c>
      <c r="D215" s="6"/>
      <c r="E215" s="6">
        <v>192</v>
      </c>
      <c r="F215" s="19">
        <v>5919.9930000000004</v>
      </c>
      <c r="G215" s="19">
        <v>6051.2910000000002</v>
      </c>
      <c r="H215" s="19">
        <v>6180.0309999999999</v>
      </c>
      <c r="I215" s="19">
        <v>6304.5230000000001</v>
      </c>
      <c r="J215" s="19">
        <v>6424.1719999999996</v>
      </c>
      <c r="K215" s="19">
        <v>6539.4690000000001</v>
      </c>
      <c r="L215" s="19">
        <v>6652.09</v>
      </c>
      <c r="M215" s="19">
        <v>6764.7860000000001</v>
      </c>
      <c r="N215" s="19">
        <v>6881.21</v>
      </c>
      <c r="O215" s="19">
        <v>7005.4809999999998</v>
      </c>
      <c r="P215" s="19">
        <v>7141.1350000000002</v>
      </c>
      <c r="Q215" s="19">
        <v>7289.826</v>
      </c>
      <c r="R215" s="19">
        <v>7450.402</v>
      </c>
      <c r="S215" s="19">
        <v>7618.3540000000003</v>
      </c>
      <c r="T215" s="19">
        <v>7787.1459999999997</v>
      </c>
      <c r="U215" s="19">
        <v>7951.933</v>
      </c>
      <c r="V215" s="19">
        <v>8110.43</v>
      </c>
      <c r="W215" s="19">
        <v>8263.5460000000003</v>
      </c>
      <c r="X215" s="19">
        <v>8413.3269999999993</v>
      </c>
      <c r="Y215" s="19">
        <v>8563.1929999999993</v>
      </c>
      <c r="Z215" s="19">
        <v>8715.1229999999996</v>
      </c>
      <c r="AA215" s="19">
        <v>8869.9609999999993</v>
      </c>
      <c r="AB215" s="19">
        <v>9025.2999999999993</v>
      </c>
      <c r="AC215" s="19">
        <v>9176.0519999999997</v>
      </c>
      <c r="AD215" s="19">
        <v>9315.3729999999996</v>
      </c>
      <c r="AE215" s="19">
        <v>9438.4419999999991</v>
      </c>
      <c r="AF215" s="19">
        <v>9544.2710000000006</v>
      </c>
      <c r="AG215" s="19">
        <v>9634.68</v>
      </c>
      <c r="AH215" s="19">
        <v>9711.3919999999998</v>
      </c>
      <c r="AI215" s="19">
        <v>9777.2900000000009</v>
      </c>
      <c r="AJ215" s="19">
        <v>9835.1769999999997</v>
      </c>
      <c r="AK215" s="19">
        <v>9884.2129999999997</v>
      </c>
      <c r="AL215" s="19">
        <v>9925.6229999999996</v>
      </c>
      <c r="AM215" s="19">
        <v>9966.7330000000002</v>
      </c>
      <c r="AN215" s="19">
        <v>10017.058999999999</v>
      </c>
      <c r="AO215" s="19">
        <v>10082.989</v>
      </c>
      <c r="AP215" s="19">
        <v>10168.087</v>
      </c>
      <c r="AQ215" s="19">
        <v>10269.566999999999</v>
      </c>
      <c r="AR215" s="19">
        <v>10379.548000000001</v>
      </c>
      <c r="AS215" s="19">
        <v>10486.509</v>
      </c>
      <c r="AT215" s="19">
        <v>10582.081</v>
      </c>
      <c r="AU215" s="19">
        <v>10663.584999999999</v>
      </c>
      <c r="AV215" s="19">
        <v>10733.362999999999</v>
      </c>
      <c r="AW215" s="19">
        <v>10794.135</v>
      </c>
      <c r="AX215" s="19">
        <v>10850.584999999999</v>
      </c>
      <c r="AY215" s="19">
        <v>10906.043</v>
      </c>
      <c r="AZ215" s="19">
        <v>10961.012000000001</v>
      </c>
      <c r="BA215" s="19">
        <v>11013.983</v>
      </c>
      <c r="BB215" s="19">
        <v>11064.097</v>
      </c>
      <c r="BC215" s="19">
        <v>11110.004000000001</v>
      </c>
      <c r="BD215" s="19">
        <v>11150.736000000001</v>
      </c>
      <c r="BE215" s="19">
        <v>11186.541999999999</v>
      </c>
      <c r="BF215" s="19">
        <v>11217.998</v>
      </c>
      <c r="BG215" s="19">
        <v>11244.885</v>
      </c>
      <c r="BH215" s="19">
        <v>11266.941000000001</v>
      </c>
      <c r="BI215" s="19">
        <v>11284.253000000001</v>
      </c>
      <c r="BJ215" s="19">
        <v>11296.233</v>
      </c>
      <c r="BK215" s="19">
        <v>11303.687</v>
      </c>
      <c r="BL215" s="19">
        <v>11309.754000000001</v>
      </c>
      <c r="BM215" s="19">
        <v>11318.602000000001</v>
      </c>
      <c r="BN215" s="19">
        <v>11333.050999999999</v>
      </c>
      <c r="BO215" s="19">
        <v>11354.651</v>
      </c>
      <c r="BP215" s="19">
        <v>11382.146000000001</v>
      </c>
      <c r="BQ215" s="19">
        <v>11412.166999999999</v>
      </c>
      <c r="BR215" s="19">
        <v>11439.767</v>
      </c>
      <c r="BS215" s="19">
        <v>11461.432000000001</v>
      </c>
    </row>
    <row r="216" spans="1:71" ht="11.4" x14ac:dyDescent="0.2">
      <c r="A216" s="16">
        <v>199</v>
      </c>
      <c r="B216" s="17" t="s">
        <v>65</v>
      </c>
      <c r="C216" s="7" t="s">
        <v>259</v>
      </c>
      <c r="D216" s="6"/>
      <c r="E216" s="6">
        <v>531</v>
      </c>
      <c r="F216" s="19">
        <v>100.179</v>
      </c>
      <c r="G216" s="19">
        <v>104.56699999999999</v>
      </c>
      <c r="H216" s="19">
        <v>108.28400000000001</v>
      </c>
      <c r="I216" s="19">
        <v>111.504</v>
      </c>
      <c r="J216" s="19">
        <v>114.346</v>
      </c>
      <c r="K216" s="19">
        <v>116.916</v>
      </c>
      <c r="L216" s="19">
        <v>119.27800000000001</v>
      </c>
      <c r="M216" s="19">
        <v>121.465</v>
      </c>
      <c r="N216" s="19">
        <v>123.48399999999999</v>
      </c>
      <c r="O216" s="19">
        <v>125.309</v>
      </c>
      <c r="P216" s="19">
        <v>126.941</v>
      </c>
      <c r="Q216" s="19">
        <v>128.37799999999999</v>
      </c>
      <c r="R216" s="19">
        <v>129.68199999999999</v>
      </c>
      <c r="S216" s="19">
        <v>130.94900000000001</v>
      </c>
      <c r="T216" s="19">
        <v>132.322</v>
      </c>
      <c r="U216" s="19">
        <v>133.87799999999999</v>
      </c>
      <c r="V216" s="19">
        <v>135.65</v>
      </c>
      <c r="W216" s="19">
        <v>137.60900000000001</v>
      </c>
      <c r="X216" s="19">
        <v>139.68</v>
      </c>
      <c r="Y216" s="19">
        <v>141.71700000000001</v>
      </c>
      <c r="Z216" s="19">
        <v>143.63399999999999</v>
      </c>
      <c r="AA216" s="19">
        <v>145.447</v>
      </c>
      <c r="AB216" s="19">
        <v>147.15199999999999</v>
      </c>
      <c r="AC216" s="19">
        <v>148.61799999999999</v>
      </c>
      <c r="AD216" s="19">
        <v>149.68299999999999</v>
      </c>
      <c r="AE216" s="19">
        <v>150.25800000000001</v>
      </c>
      <c r="AF216" s="19">
        <v>150.24</v>
      </c>
      <c r="AG216" s="19">
        <v>149.715</v>
      </c>
      <c r="AH216" s="19">
        <v>148.929</v>
      </c>
      <c r="AI216" s="19">
        <v>148.27699999999999</v>
      </c>
      <c r="AJ216" s="19">
        <v>147.99600000000001</v>
      </c>
      <c r="AK216" s="19">
        <v>148.21</v>
      </c>
      <c r="AL216" s="19">
        <v>148.81399999999999</v>
      </c>
      <c r="AM216" s="19">
        <v>149.58000000000001</v>
      </c>
      <c r="AN216" s="19">
        <v>150.18700000000001</v>
      </c>
      <c r="AO216" s="19">
        <v>150.37700000000001</v>
      </c>
      <c r="AP216" s="19">
        <v>150.05699999999999</v>
      </c>
      <c r="AQ216" s="19">
        <v>149.32400000000001</v>
      </c>
      <c r="AR216" s="19">
        <v>148.35400000000001</v>
      </c>
      <c r="AS216" s="19">
        <v>147.41</v>
      </c>
      <c r="AT216" s="19">
        <v>146.67099999999999</v>
      </c>
      <c r="AU216" s="19">
        <v>146.239</v>
      </c>
      <c r="AV216" s="19">
        <v>146.02099999999999</v>
      </c>
      <c r="AW216" s="19">
        <v>145.76400000000001</v>
      </c>
      <c r="AX216" s="19">
        <v>145.125</v>
      </c>
      <c r="AY216" s="19">
        <v>143.88399999999999</v>
      </c>
      <c r="AZ216" s="19">
        <v>141.983</v>
      </c>
      <c r="BA216" s="19">
        <v>139.56899999999999</v>
      </c>
      <c r="BB216" s="19">
        <v>136.89099999999999</v>
      </c>
      <c r="BC216" s="19">
        <v>134.31100000000001</v>
      </c>
      <c r="BD216" s="19">
        <v>132.09899999999999</v>
      </c>
      <c r="BE216" s="19">
        <v>130.27699999999999</v>
      </c>
      <c r="BF216" s="19">
        <v>128.82900000000001</v>
      </c>
      <c r="BG216" s="19">
        <v>128.02099999999999</v>
      </c>
      <c r="BH216" s="19">
        <v>128.15700000000001</v>
      </c>
      <c r="BI216" s="19">
        <v>129.39400000000001</v>
      </c>
      <c r="BJ216" s="19">
        <v>131.898</v>
      </c>
      <c r="BK216" s="19">
        <v>135.49799999999999</v>
      </c>
      <c r="BL216" s="19">
        <v>139.72999999999999</v>
      </c>
      <c r="BM216" s="19">
        <v>143.93299999999999</v>
      </c>
      <c r="BN216" s="19">
        <v>147.608</v>
      </c>
      <c r="BO216" s="19">
        <v>150.59299999999999</v>
      </c>
      <c r="BP216" s="19">
        <v>152.98500000000001</v>
      </c>
      <c r="BQ216" s="19">
        <v>154.89500000000001</v>
      </c>
      <c r="BR216" s="19">
        <v>156.512</v>
      </c>
      <c r="BS216" s="19">
        <v>158.01</v>
      </c>
    </row>
    <row r="217" spans="1:71" ht="11.4" x14ac:dyDescent="0.2">
      <c r="A217" s="16">
        <v>200</v>
      </c>
      <c r="B217" s="17" t="s">
        <v>65</v>
      </c>
      <c r="C217" s="7" t="s">
        <v>260</v>
      </c>
      <c r="D217" s="6"/>
      <c r="E217" s="6">
        <v>212</v>
      </c>
      <c r="F217" s="19">
        <v>51.1</v>
      </c>
      <c r="G217" s="19">
        <v>51.706000000000003</v>
      </c>
      <c r="H217" s="19">
        <v>52.301000000000002</v>
      </c>
      <c r="I217" s="19">
        <v>52.947000000000003</v>
      </c>
      <c r="J217" s="19">
        <v>53.688000000000002</v>
      </c>
      <c r="K217" s="19">
        <v>54.56</v>
      </c>
      <c r="L217" s="19">
        <v>55.546999999999997</v>
      </c>
      <c r="M217" s="19">
        <v>56.63</v>
      </c>
      <c r="N217" s="19">
        <v>57.771999999999998</v>
      </c>
      <c r="O217" s="19">
        <v>58.921999999999997</v>
      </c>
      <c r="P217" s="19">
        <v>60.011000000000003</v>
      </c>
      <c r="Q217" s="19">
        <v>61.031999999999996</v>
      </c>
      <c r="R217" s="19">
        <v>61.981999999999999</v>
      </c>
      <c r="S217" s="19">
        <v>62.917999999999999</v>
      </c>
      <c r="T217" s="19">
        <v>63.926000000000002</v>
      </c>
      <c r="U217" s="19">
        <v>65.037999999999997</v>
      </c>
      <c r="V217" s="19">
        <v>66.311000000000007</v>
      </c>
      <c r="W217" s="19">
        <v>67.686000000000007</v>
      </c>
      <c r="X217" s="19">
        <v>69.040000000000006</v>
      </c>
      <c r="Y217" s="19">
        <v>70.212999999999994</v>
      </c>
      <c r="Z217" s="19">
        <v>71.072999999999993</v>
      </c>
      <c r="AA217" s="19">
        <v>71.569000000000003</v>
      </c>
      <c r="AB217" s="19">
        <v>71.733999999999995</v>
      </c>
      <c r="AC217" s="19">
        <v>71.744</v>
      </c>
      <c r="AD217" s="19">
        <v>71.807000000000002</v>
      </c>
      <c r="AE217" s="19">
        <v>72.093999999999994</v>
      </c>
      <c r="AF217" s="19">
        <v>72.641999999999996</v>
      </c>
      <c r="AG217" s="19">
        <v>73.411000000000001</v>
      </c>
      <c r="AH217" s="19">
        <v>74.242000000000004</v>
      </c>
      <c r="AI217" s="19">
        <v>74.924999999999997</v>
      </c>
      <c r="AJ217" s="19">
        <v>75.313999999999993</v>
      </c>
      <c r="AK217" s="19">
        <v>75.375</v>
      </c>
      <c r="AL217" s="19">
        <v>75.17</v>
      </c>
      <c r="AM217" s="19">
        <v>74.747</v>
      </c>
      <c r="AN217" s="19">
        <v>74.212999999999994</v>
      </c>
      <c r="AO217" s="19">
        <v>73.643000000000001</v>
      </c>
      <c r="AP217" s="19">
        <v>73.025000000000006</v>
      </c>
      <c r="AQ217" s="19">
        <v>72.37</v>
      </c>
      <c r="AR217" s="19">
        <v>71.742000000000004</v>
      </c>
      <c r="AS217" s="19">
        <v>71.242000000000004</v>
      </c>
      <c r="AT217" s="19">
        <v>70.926000000000002</v>
      </c>
      <c r="AU217" s="19">
        <v>70.841999999999999</v>
      </c>
      <c r="AV217" s="19">
        <v>70.97</v>
      </c>
      <c r="AW217" s="19">
        <v>71.209999999999994</v>
      </c>
      <c r="AX217" s="19">
        <v>71.373000000000005</v>
      </c>
      <c r="AY217" s="19">
        <v>71.367999999999995</v>
      </c>
      <c r="AZ217" s="19">
        <v>71.144999999999996</v>
      </c>
      <c r="BA217" s="19">
        <v>70.753</v>
      </c>
      <c r="BB217" s="19">
        <v>70.290000000000006</v>
      </c>
      <c r="BC217" s="19">
        <v>69.903000000000006</v>
      </c>
      <c r="BD217" s="19">
        <v>69.676000000000002</v>
      </c>
      <c r="BE217" s="19">
        <v>69.67</v>
      </c>
      <c r="BF217" s="19">
        <v>69.823999999999998</v>
      </c>
      <c r="BG217" s="19">
        <v>70.093000000000004</v>
      </c>
      <c r="BH217" s="19">
        <v>70.379000000000005</v>
      </c>
      <c r="BI217" s="19">
        <v>70.626999999999995</v>
      </c>
      <c r="BJ217" s="19">
        <v>70.807000000000002</v>
      </c>
      <c r="BK217" s="19">
        <v>70.95</v>
      </c>
      <c r="BL217" s="19">
        <v>71.073999999999998</v>
      </c>
      <c r="BM217" s="19">
        <v>71.228999999999999</v>
      </c>
      <c r="BN217" s="19">
        <v>71.44</v>
      </c>
      <c r="BO217" s="19">
        <v>71.718000000000004</v>
      </c>
      <c r="BP217" s="19">
        <v>72.043999999999997</v>
      </c>
      <c r="BQ217" s="19">
        <v>72.400000000000006</v>
      </c>
      <c r="BR217" s="19">
        <v>72.778000000000006</v>
      </c>
      <c r="BS217" s="19">
        <v>73.162000000000006</v>
      </c>
    </row>
    <row r="218" spans="1:71" ht="11.4" x14ac:dyDescent="0.2">
      <c r="A218" s="16">
        <v>201</v>
      </c>
      <c r="B218" s="17" t="s">
        <v>65</v>
      </c>
      <c r="C218" s="7" t="s">
        <v>261</v>
      </c>
      <c r="D218" s="6"/>
      <c r="E218" s="6">
        <v>214</v>
      </c>
      <c r="F218" s="19">
        <v>2364.654</v>
      </c>
      <c r="G218" s="19">
        <v>2438.4050000000002</v>
      </c>
      <c r="H218" s="19">
        <v>2517.259</v>
      </c>
      <c r="I218" s="19">
        <v>2600.7979999999998</v>
      </c>
      <c r="J218" s="19">
        <v>2688.6979999999999</v>
      </c>
      <c r="K218" s="19">
        <v>2780.652</v>
      </c>
      <c r="L218" s="19">
        <v>2876.4279999999999</v>
      </c>
      <c r="M218" s="19">
        <v>2975.8069999999998</v>
      </c>
      <c r="N218" s="19">
        <v>3078.6289999999999</v>
      </c>
      <c r="O218" s="19">
        <v>3184.7570000000001</v>
      </c>
      <c r="P218" s="19">
        <v>3294.0419999999999</v>
      </c>
      <c r="Q218" s="19">
        <v>3406.299</v>
      </c>
      <c r="R218" s="19">
        <v>3521.2779999999998</v>
      </c>
      <c r="S218" s="19">
        <v>3638.6280000000002</v>
      </c>
      <c r="T218" s="19">
        <v>3757.9560000000001</v>
      </c>
      <c r="U218" s="19">
        <v>3878.9479999999999</v>
      </c>
      <c r="V218" s="19">
        <v>4001.375</v>
      </c>
      <c r="W218" s="19">
        <v>4125.1090000000004</v>
      </c>
      <c r="X218" s="19">
        <v>4250.0249999999996</v>
      </c>
      <c r="Y218" s="19">
        <v>4376.0540000000001</v>
      </c>
      <c r="Z218" s="19">
        <v>4503.1139999999996</v>
      </c>
      <c r="AA218" s="19">
        <v>4631.1139999999996</v>
      </c>
      <c r="AB218" s="19">
        <v>4759.9340000000002</v>
      </c>
      <c r="AC218" s="19">
        <v>4889.4359999999997</v>
      </c>
      <c r="AD218" s="19">
        <v>5019.473</v>
      </c>
      <c r="AE218" s="19">
        <v>5149.9350000000004</v>
      </c>
      <c r="AF218" s="19">
        <v>5280.723</v>
      </c>
      <c r="AG218" s="19">
        <v>5411.8649999999998</v>
      </c>
      <c r="AH218" s="19">
        <v>5543.5169999999998</v>
      </c>
      <c r="AI218" s="19">
        <v>5675.9309999999996</v>
      </c>
      <c r="AJ218" s="19">
        <v>5809.2690000000002</v>
      </c>
      <c r="AK218" s="19">
        <v>5943.5910000000003</v>
      </c>
      <c r="AL218" s="19">
        <v>6078.82</v>
      </c>
      <c r="AM218" s="19">
        <v>6214.857</v>
      </c>
      <c r="AN218" s="19">
        <v>6351.5720000000001</v>
      </c>
      <c r="AO218" s="19">
        <v>6488.8559999999998</v>
      </c>
      <c r="AP218" s="19">
        <v>6626.5420000000004</v>
      </c>
      <c r="AQ218" s="19">
        <v>6764.6239999999998</v>
      </c>
      <c r="AR218" s="19">
        <v>6903.3159999999998</v>
      </c>
      <c r="AS218" s="19">
        <v>7042.9369999999999</v>
      </c>
      <c r="AT218" s="19">
        <v>7183.6469999999999</v>
      </c>
      <c r="AU218" s="19">
        <v>7325.6220000000003</v>
      </c>
      <c r="AV218" s="19">
        <v>7468.5510000000004</v>
      </c>
      <c r="AW218" s="19">
        <v>7611.4650000000001</v>
      </c>
      <c r="AX218" s="19">
        <v>7753.0519999999997</v>
      </c>
      <c r="AY218" s="19">
        <v>7892.4229999999998</v>
      </c>
      <c r="AZ218" s="19">
        <v>8029.1130000000003</v>
      </c>
      <c r="BA218" s="19">
        <v>8163.4719999999998</v>
      </c>
      <c r="BB218" s="19">
        <v>8296.375</v>
      </c>
      <c r="BC218" s="19">
        <v>8429.1119999999992</v>
      </c>
      <c r="BD218" s="19">
        <v>8562.6219999999994</v>
      </c>
      <c r="BE218" s="19">
        <v>8697.1260000000002</v>
      </c>
      <c r="BF218" s="19">
        <v>8832.2849999999999</v>
      </c>
      <c r="BG218" s="19">
        <v>8967.76</v>
      </c>
      <c r="BH218" s="19">
        <v>9102.9979999999996</v>
      </c>
      <c r="BI218" s="19">
        <v>9237.5660000000007</v>
      </c>
      <c r="BJ218" s="19">
        <v>9371.3379999999997</v>
      </c>
      <c r="BK218" s="19">
        <v>9504.3529999999992</v>
      </c>
      <c r="BL218" s="19">
        <v>9636.52</v>
      </c>
      <c r="BM218" s="19">
        <v>9767.7579999999998</v>
      </c>
      <c r="BN218" s="19">
        <v>9897.9850000000006</v>
      </c>
      <c r="BO218" s="19">
        <v>10027.094999999999</v>
      </c>
      <c r="BP218" s="19">
        <v>10154.950000000001</v>
      </c>
      <c r="BQ218" s="19">
        <v>10281.296</v>
      </c>
      <c r="BR218" s="19">
        <v>10405.843999999999</v>
      </c>
      <c r="BS218" s="19">
        <v>10528.394</v>
      </c>
    </row>
    <row r="219" spans="1:71" ht="11.4" x14ac:dyDescent="0.2">
      <c r="A219" s="16">
        <v>202</v>
      </c>
      <c r="B219" s="17" t="s">
        <v>65</v>
      </c>
      <c r="C219" s="7" t="s">
        <v>262</v>
      </c>
      <c r="D219" s="6"/>
      <c r="E219" s="6">
        <v>308</v>
      </c>
      <c r="F219" s="19">
        <v>76.680999999999997</v>
      </c>
      <c r="G219" s="19">
        <v>76.623999999999995</v>
      </c>
      <c r="H219" s="19">
        <v>77.137</v>
      </c>
      <c r="I219" s="19">
        <v>78.102999999999994</v>
      </c>
      <c r="J219" s="19">
        <v>79.432000000000002</v>
      </c>
      <c r="K219" s="19">
        <v>81.024000000000001</v>
      </c>
      <c r="L219" s="19">
        <v>82.8</v>
      </c>
      <c r="M219" s="19">
        <v>84.647999999999996</v>
      </c>
      <c r="N219" s="19">
        <v>86.492999999999995</v>
      </c>
      <c r="O219" s="19">
        <v>88.251999999999995</v>
      </c>
      <c r="P219" s="19">
        <v>89.869</v>
      </c>
      <c r="Q219" s="19">
        <v>91.26</v>
      </c>
      <c r="R219" s="19">
        <v>92.424999999999997</v>
      </c>
      <c r="S219" s="19">
        <v>93.35</v>
      </c>
      <c r="T219" s="19">
        <v>94.066000000000003</v>
      </c>
      <c r="U219" s="19">
        <v>94.581000000000003</v>
      </c>
      <c r="V219" s="19">
        <v>94.875</v>
      </c>
      <c r="W219" s="19">
        <v>94.960999999999999</v>
      </c>
      <c r="X219" s="19">
        <v>94.867999999999995</v>
      </c>
      <c r="Y219" s="19">
        <v>94.682000000000002</v>
      </c>
      <c r="Z219" s="19">
        <v>94.426000000000002</v>
      </c>
      <c r="AA219" s="19">
        <v>94.185000000000002</v>
      </c>
      <c r="AB219" s="19">
        <v>93.933999999999997</v>
      </c>
      <c r="AC219" s="19">
        <v>93.63</v>
      </c>
      <c r="AD219" s="19">
        <v>93.152000000000001</v>
      </c>
      <c r="AE219" s="19">
        <v>92.447999999999993</v>
      </c>
      <c r="AF219" s="19">
        <v>91.436999999999998</v>
      </c>
      <c r="AG219" s="19">
        <v>90.183999999999997</v>
      </c>
      <c r="AH219" s="19">
        <v>89.072999999999993</v>
      </c>
      <c r="AI219" s="19">
        <v>88.567999999999998</v>
      </c>
      <c r="AJ219" s="19">
        <v>89.004999999999995</v>
      </c>
      <c r="AK219" s="19">
        <v>90.572000000000003</v>
      </c>
      <c r="AL219" s="19">
        <v>93.090999999999994</v>
      </c>
      <c r="AM219" s="19">
        <v>95.984999999999999</v>
      </c>
      <c r="AN219" s="19">
        <v>98.438999999999993</v>
      </c>
      <c r="AO219" s="19">
        <v>99.906000000000006</v>
      </c>
      <c r="AP219" s="19">
        <v>100.143</v>
      </c>
      <c r="AQ219" s="19">
        <v>99.38</v>
      </c>
      <c r="AR219" s="19">
        <v>98.061999999999998</v>
      </c>
      <c r="AS219" s="19">
        <v>96.869</v>
      </c>
      <c r="AT219" s="19">
        <v>96.283000000000001</v>
      </c>
      <c r="AU219" s="19">
        <v>96.453999999999994</v>
      </c>
      <c r="AV219" s="19">
        <v>97.197999999999993</v>
      </c>
      <c r="AW219" s="19">
        <v>98.305000000000007</v>
      </c>
      <c r="AX219" s="19">
        <v>99.405000000000001</v>
      </c>
      <c r="AY219" s="19">
        <v>100.255</v>
      </c>
      <c r="AZ219" s="19">
        <v>100.79600000000001</v>
      </c>
      <c r="BA219" s="19">
        <v>101.122</v>
      </c>
      <c r="BB219" s="19">
        <v>101.309</v>
      </c>
      <c r="BC219" s="19">
        <v>101.44199999999999</v>
      </c>
      <c r="BD219" s="19">
        <v>101.619</v>
      </c>
      <c r="BE219" s="19">
        <v>101.849</v>
      </c>
      <c r="BF219" s="19">
        <v>102.1</v>
      </c>
      <c r="BG219" s="19">
        <v>102.375</v>
      </c>
      <c r="BH219" s="19">
        <v>102.65600000000001</v>
      </c>
      <c r="BI219" s="19">
        <v>102.949</v>
      </c>
      <c r="BJ219" s="19">
        <v>103.259</v>
      </c>
      <c r="BK219" s="19">
        <v>103.586</v>
      </c>
      <c r="BL219" s="19">
        <v>103.93</v>
      </c>
      <c r="BM219" s="19">
        <v>104.29600000000001</v>
      </c>
      <c r="BN219" s="19">
        <v>104.67700000000001</v>
      </c>
      <c r="BO219" s="19">
        <v>105.075</v>
      </c>
      <c r="BP219" s="19">
        <v>105.48099999999999</v>
      </c>
      <c r="BQ219" s="19">
        <v>105.90900000000001</v>
      </c>
      <c r="BR219" s="19">
        <v>106.36</v>
      </c>
      <c r="BS219" s="19">
        <v>106.82299999999999</v>
      </c>
    </row>
    <row r="220" spans="1:71" ht="11.4" x14ac:dyDescent="0.2">
      <c r="A220" s="16">
        <v>203</v>
      </c>
      <c r="B220" s="17" t="s">
        <v>65</v>
      </c>
      <c r="C220" s="7" t="s">
        <v>263</v>
      </c>
      <c r="D220" s="6">
        <v>23</v>
      </c>
      <c r="E220" s="6">
        <v>312</v>
      </c>
      <c r="F220" s="19">
        <v>210.00299999999999</v>
      </c>
      <c r="G220" s="19">
        <v>213.072</v>
      </c>
      <c r="H220" s="19">
        <v>217.26599999999999</v>
      </c>
      <c r="I220" s="19">
        <v>222.565</v>
      </c>
      <c r="J220" s="19">
        <v>228.87899999999999</v>
      </c>
      <c r="K220" s="19">
        <v>236.06399999999999</v>
      </c>
      <c r="L220" s="19">
        <v>243.876</v>
      </c>
      <c r="M220" s="19">
        <v>252.05799999999999</v>
      </c>
      <c r="N220" s="19">
        <v>260.23099999999999</v>
      </c>
      <c r="O220" s="19">
        <v>268.04199999999997</v>
      </c>
      <c r="P220" s="19">
        <v>275.161</v>
      </c>
      <c r="Q220" s="19">
        <v>281.40899999999999</v>
      </c>
      <c r="R220" s="19">
        <v>286.76100000000002</v>
      </c>
      <c r="S220" s="19">
        <v>291.45100000000002</v>
      </c>
      <c r="T220" s="19">
        <v>295.83300000000003</v>
      </c>
      <c r="U220" s="19">
        <v>300.17099999999999</v>
      </c>
      <c r="V220" s="19">
        <v>304.524</v>
      </c>
      <c r="W220" s="19">
        <v>308.767</v>
      </c>
      <c r="X220" s="19">
        <v>312.78300000000002</v>
      </c>
      <c r="Y220" s="19">
        <v>316.346</v>
      </c>
      <c r="Z220" s="19">
        <v>319.334</v>
      </c>
      <c r="AA220" s="19">
        <v>321.75299999999999</v>
      </c>
      <c r="AB220" s="19">
        <v>323.72199999999998</v>
      </c>
      <c r="AC220" s="19">
        <v>325.22399999999999</v>
      </c>
      <c r="AD220" s="19">
        <v>326.28500000000003</v>
      </c>
      <c r="AE220" s="19">
        <v>326.96600000000001</v>
      </c>
      <c r="AF220" s="19">
        <v>327.2</v>
      </c>
      <c r="AG220" s="19">
        <v>327.12799999999999</v>
      </c>
      <c r="AH220" s="19">
        <v>327.22399999999999</v>
      </c>
      <c r="AI220" s="19">
        <v>328.09500000000003</v>
      </c>
      <c r="AJ220" s="19">
        <v>330.17700000000002</v>
      </c>
      <c r="AK220" s="19">
        <v>333.625</v>
      </c>
      <c r="AL220" s="19">
        <v>338.29599999999999</v>
      </c>
      <c r="AM220" s="19">
        <v>343.892</v>
      </c>
      <c r="AN220" s="19">
        <v>349.971</v>
      </c>
      <c r="AO220" s="19">
        <v>356.17099999999999</v>
      </c>
      <c r="AP220" s="19">
        <v>362.46100000000001</v>
      </c>
      <c r="AQ220" s="19">
        <v>368.86</v>
      </c>
      <c r="AR220" s="19">
        <v>375.08</v>
      </c>
      <c r="AS220" s="19">
        <v>380.82499999999999</v>
      </c>
      <c r="AT220" s="19">
        <v>385.87799999999999</v>
      </c>
      <c r="AU220" s="19">
        <v>390.06900000000002</v>
      </c>
      <c r="AV220" s="19">
        <v>393.46499999999997</v>
      </c>
      <c r="AW220" s="19">
        <v>396.42899999999997</v>
      </c>
      <c r="AX220" s="19">
        <v>399.47</v>
      </c>
      <c r="AY220" s="19">
        <v>402.93700000000001</v>
      </c>
      <c r="AZ220" s="19">
        <v>406.97699999999998</v>
      </c>
      <c r="BA220" s="19">
        <v>411.44400000000002</v>
      </c>
      <c r="BB220" s="19">
        <v>416.089</v>
      </c>
      <c r="BC220" s="19">
        <v>420.58199999999999</v>
      </c>
      <c r="BD220" s="19">
        <v>424.64600000000002</v>
      </c>
      <c r="BE220" s="19">
        <v>428.22</v>
      </c>
      <c r="BF220" s="19">
        <v>431.35899999999998</v>
      </c>
      <c r="BG220" s="19">
        <v>434.19099999999997</v>
      </c>
      <c r="BH220" s="19">
        <v>436.88499999999999</v>
      </c>
      <c r="BI220" s="19">
        <v>439.55200000000002</v>
      </c>
      <c r="BJ220" s="19">
        <v>442.25700000000001</v>
      </c>
      <c r="BK220" s="19">
        <v>444.91</v>
      </c>
      <c r="BL220" s="19">
        <v>447.34500000000003</v>
      </c>
      <c r="BM220" s="19">
        <v>449.33300000000003</v>
      </c>
      <c r="BN220" s="19">
        <v>450.71800000000002</v>
      </c>
      <c r="BO220" s="19">
        <v>451.447</v>
      </c>
      <c r="BP220" s="19">
        <v>451.60199999999998</v>
      </c>
      <c r="BQ220" s="19">
        <v>451.33800000000002</v>
      </c>
      <c r="BR220" s="19">
        <v>450.88400000000001</v>
      </c>
      <c r="BS220" s="19">
        <v>450.41800000000001</v>
      </c>
    </row>
    <row r="221" spans="1:71" ht="11.4" x14ac:dyDescent="0.2">
      <c r="A221" s="16">
        <v>204</v>
      </c>
      <c r="B221" s="17" t="s">
        <v>65</v>
      </c>
      <c r="C221" s="7" t="s">
        <v>264</v>
      </c>
      <c r="D221" s="6"/>
      <c r="E221" s="6">
        <v>332</v>
      </c>
      <c r="F221" s="19">
        <v>3221.2829999999999</v>
      </c>
      <c r="G221" s="19">
        <v>3275.366</v>
      </c>
      <c r="H221" s="19">
        <v>3331.58</v>
      </c>
      <c r="I221" s="19">
        <v>3390.05</v>
      </c>
      <c r="J221" s="19">
        <v>3450.85</v>
      </c>
      <c r="K221" s="19">
        <v>3514.0740000000001</v>
      </c>
      <c r="L221" s="19">
        <v>3579.7249999999999</v>
      </c>
      <c r="M221" s="19">
        <v>3647.8090000000002</v>
      </c>
      <c r="N221" s="19">
        <v>3718.2829999999999</v>
      </c>
      <c r="O221" s="19">
        <v>3791.0970000000002</v>
      </c>
      <c r="P221" s="19">
        <v>3866.1590000000001</v>
      </c>
      <c r="Q221" s="19">
        <v>3943.364</v>
      </c>
      <c r="R221" s="19">
        <v>4022.5929999999998</v>
      </c>
      <c r="S221" s="19">
        <v>4103.7299999999996</v>
      </c>
      <c r="T221" s="19">
        <v>4186.6400000000003</v>
      </c>
      <c r="U221" s="19">
        <v>4271.1329999999998</v>
      </c>
      <c r="V221" s="19">
        <v>4357.4840000000004</v>
      </c>
      <c r="W221" s="19">
        <v>4445.53</v>
      </c>
      <c r="X221" s="19">
        <v>4534.2340000000004</v>
      </c>
      <c r="Y221" s="19">
        <v>4622.2079999999996</v>
      </c>
      <c r="Z221" s="19">
        <v>4708.6419999999998</v>
      </c>
      <c r="AA221" s="19">
        <v>4793.1549999999997</v>
      </c>
      <c r="AB221" s="19">
        <v>4876.5600000000004</v>
      </c>
      <c r="AC221" s="19">
        <v>4960.6570000000002</v>
      </c>
      <c r="AD221" s="19">
        <v>5047.9440000000004</v>
      </c>
      <c r="AE221" s="19">
        <v>5140.357</v>
      </c>
      <c r="AF221" s="19">
        <v>5238.2449999999999</v>
      </c>
      <c r="AG221" s="19">
        <v>5341.4189999999999</v>
      </c>
      <c r="AH221" s="19">
        <v>5450.549</v>
      </c>
      <c r="AI221" s="19">
        <v>5566.2659999999996</v>
      </c>
      <c r="AJ221" s="19">
        <v>5688.8360000000002</v>
      </c>
      <c r="AK221" s="19">
        <v>5818.6710000000003</v>
      </c>
      <c r="AL221" s="19">
        <v>5955.2669999999998</v>
      </c>
      <c r="AM221" s="19">
        <v>6096.692</v>
      </c>
      <c r="AN221" s="19">
        <v>6240.3289999999997</v>
      </c>
      <c r="AO221" s="19">
        <v>6384.1949999999997</v>
      </c>
      <c r="AP221" s="19">
        <v>6527.5429999999997</v>
      </c>
      <c r="AQ221" s="19">
        <v>6670.5680000000002</v>
      </c>
      <c r="AR221" s="19">
        <v>6813.348</v>
      </c>
      <c r="AS221" s="19">
        <v>6956.3</v>
      </c>
      <c r="AT221" s="19">
        <v>7099.732</v>
      </c>
      <c r="AU221" s="19">
        <v>7243.3909999999996</v>
      </c>
      <c r="AV221" s="19">
        <v>7386.9750000000004</v>
      </c>
      <c r="AW221" s="19">
        <v>7530.7049999999999</v>
      </c>
      <c r="AX221" s="19">
        <v>7674.9110000000001</v>
      </c>
      <c r="AY221" s="19">
        <v>7819.8059999999996</v>
      </c>
      <c r="AZ221" s="19">
        <v>7965.5529999999999</v>
      </c>
      <c r="BA221" s="19">
        <v>8111.951</v>
      </c>
      <c r="BB221" s="19">
        <v>8258.4830000000002</v>
      </c>
      <c r="BC221" s="19">
        <v>8404.3979999999992</v>
      </c>
      <c r="BD221" s="19">
        <v>8549.2000000000007</v>
      </c>
      <c r="BE221" s="19">
        <v>8692.5669999999991</v>
      </c>
      <c r="BF221" s="19">
        <v>8834.7330000000002</v>
      </c>
      <c r="BG221" s="19">
        <v>8976.5519999999997</v>
      </c>
      <c r="BH221" s="19">
        <v>9119.1779999999999</v>
      </c>
      <c r="BI221" s="19">
        <v>9263.4040000000005</v>
      </c>
      <c r="BJ221" s="19">
        <v>9409.4570000000003</v>
      </c>
      <c r="BK221" s="19">
        <v>9556.8889999999992</v>
      </c>
      <c r="BL221" s="19">
        <v>9705.0290000000005</v>
      </c>
      <c r="BM221" s="19">
        <v>9852.8700000000008</v>
      </c>
      <c r="BN221" s="19">
        <v>9999.6170000000002</v>
      </c>
      <c r="BO221" s="19">
        <v>10145.054</v>
      </c>
      <c r="BP221" s="19">
        <v>10289.209999999999</v>
      </c>
      <c r="BQ221" s="19">
        <v>10431.776</v>
      </c>
      <c r="BR221" s="19">
        <v>10572.466</v>
      </c>
      <c r="BS221" s="19">
        <v>10711.061</v>
      </c>
    </row>
    <row r="222" spans="1:71" ht="11.4" x14ac:dyDescent="0.2">
      <c r="A222" s="16">
        <v>205</v>
      </c>
      <c r="B222" s="17" t="s">
        <v>65</v>
      </c>
      <c r="C222" s="7" t="s">
        <v>265</v>
      </c>
      <c r="D222" s="6"/>
      <c r="E222" s="6">
        <v>388</v>
      </c>
      <c r="F222" s="19">
        <v>1402.8989999999999</v>
      </c>
      <c r="G222" s="19">
        <v>1436.944</v>
      </c>
      <c r="H222" s="19">
        <v>1468.018</v>
      </c>
      <c r="I222" s="19">
        <v>1495.67</v>
      </c>
      <c r="J222" s="19">
        <v>1519.7860000000001</v>
      </c>
      <c r="K222" s="19">
        <v>1540.623</v>
      </c>
      <c r="L222" s="19">
        <v>1558.819</v>
      </c>
      <c r="M222" s="19">
        <v>1575.3589999999999</v>
      </c>
      <c r="N222" s="19">
        <v>1591.5139999999999</v>
      </c>
      <c r="O222" s="19">
        <v>1608.723</v>
      </c>
      <c r="P222" s="19">
        <v>1628.252</v>
      </c>
      <c r="Q222" s="19">
        <v>1650.806</v>
      </c>
      <c r="R222" s="19">
        <v>1676.25</v>
      </c>
      <c r="S222" s="19">
        <v>1703.395</v>
      </c>
      <c r="T222" s="19">
        <v>1730.4860000000001</v>
      </c>
      <c r="U222" s="19">
        <v>1756.2660000000001</v>
      </c>
      <c r="V222" s="19">
        <v>1780.2639999999999</v>
      </c>
      <c r="W222" s="19">
        <v>1803.0640000000001</v>
      </c>
      <c r="X222" s="19">
        <v>1825.633</v>
      </c>
      <c r="Y222" s="19">
        <v>1849.414</v>
      </c>
      <c r="Z222" s="19">
        <v>1875.3810000000001</v>
      </c>
      <c r="AA222" s="19">
        <v>1904.0160000000001</v>
      </c>
      <c r="AB222" s="19">
        <v>1934.828</v>
      </c>
      <c r="AC222" s="19">
        <v>1966.7</v>
      </c>
      <c r="AD222" s="19">
        <v>1998.0340000000001</v>
      </c>
      <c r="AE222" s="19">
        <v>2027.7370000000001</v>
      </c>
      <c r="AF222" s="19">
        <v>2055.085</v>
      </c>
      <c r="AG222" s="19">
        <v>2080.538</v>
      </c>
      <c r="AH222" s="19">
        <v>2105.6640000000002</v>
      </c>
      <c r="AI222" s="19">
        <v>2132.69</v>
      </c>
      <c r="AJ222" s="19">
        <v>2163.0450000000001</v>
      </c>
      <c r="AK222" s="19">
        <v>2197.5830000000001</v>
      </c>
      <c r="AL222" s="19">
        <v>2235.3270000000002</v>
      </c>
      <c r="AM222" s="19">
        <v>2273.6660000000002</v>
      </c>
      <c r="AN222" s="19">
        <v>2308.9470000000001</v>
      </c>
      <c r="AO222" s="19">
        <v>2338.6379999999999</v>
      </c>
      <c r="AP222" s="19">
        <v>2361.7199999999998</v>
      </c>
      <c r="AQ222" s="19">
        <v>2379.279</v>
      </c>
      <c r="AR222" s="19">
        <v>2393.5340000000001</v>
      </c>
      <c r="AS222" s="19">
        <v>2407.7199999999998</v>
      </c>
      <c r="AT222" s="19">
        <v>2424.2420000000002</v>
      </c>
      <c r="AU222" s="19">
        <v>2443.6889999999999</v>
      </c>
      <c r="AV222" s="19">
        <v>2465.3620000000001</v>
      </c>
      <c r="AW222" s="19">
        <v>2488.7820000000002</v>
      </c>
      <c r="AX222" s="19">
        <v>2513.049</v>
      </c>
      <c r="AY222" s="19">
        <v>2537.44</v>
      </c>
      <c r="AZ222" s="19">
        <v>2561.9929999999999</v>
      </c>
      <c r="BA222" s="19">
        <v>2586.8270000000002</v>
      </c>
      <c r="BB222" s="19">
        <v>2611.3670000000002</v>
      </c>
      <c r="BC222" s="19">
        <v>2634.8820000000001</v>
      </c>
      <c r="BD222" s="19">
        <v>2656.864</v>
      </c>
      <c r="BE222" s="19">
        <v>2677.011</v>
      </c>
      <c r="BF222" s="19">
        <v>2695.4459999999999</v>
      </c>
      <c r="BG222" s="19">
        <v>2712.511</v>
      </c>
      <c r="BH222" s="19">
        <v>2728.777</v>
      </c>
      <c r="BI222" s="19">
        <v>2744.6729999999998</v>
      </c>
      <c r="BJ222" s="19">
        <v>2760.279</v>
      </c>
      <c r="BK222" s="19">
        <v>2775.4670000000001</v>
      </c>
      <c r="BL222" s="19">
        <v>2790.1219999999998</v>
      </c>
      <c r="BM222" s="19">
        <v>2804.0819999999999</v>
      </c>
      <c r="BN222" s="19">
        <v>2817.21</v>
      </c>
      <c r="BO222" s="19">
        <v>2829.4929999999999</v>
      </c>
      <c r="BP222" s="19">
        <v>2840.9920000000002</v>
      </c>
      <c r="BQ222" s="19">
        <v>2851.8069999999998</v>
      </c>
      <c r="BR222" s="19">
        <v>2862.087</v>
      </c>
      <c r="BS222" s="19">
        <v>2871.9340000000002</v>
      </c>
    </row>
    <row r="223" spans="1:71" ht="11.4" x14ac:dyDescent="0.2">
      <c r="A223" s="16">
        <v>206</v>
      </c>
      <c r="B223" s="17" t="s">
        <v>65</v>
      </c>
      <c r="C223" s="7" t="s">
        <v>266</v>
      </c>
      <c r="D223" s="6"/>
      <c r="E223" s="6">
        <v>474</v>
      </c>
      <c r="F223" s="19">
        <v>222.00200000000001</v>
      </c>
      <c r="G223" s="19">
        <v>224.42</v>
      </c>
      <c r="H223" s="19">
        <v>228.27199999999999</v>
      </c>
      <c r="I223" s="19">
        <v>233.26900000000001</v>
      </c>
      <c r="J223" s="19">
        <v>239.14599999999999</v>
      </c>
      <c r="K223" s="19">
        <v>245.67599999999999</v>
      </c>
      <c r="L223" s="19">
        <v>252.655</v>
      </c>
      <c r="M223" s="19">
        <v>259.88</v>
      </c>
      <c r="N223" s="19">
        <v>267.21100000000001</v>
      </c>
      <c r="O223" s="19">
        <v>274.49</v>
      </c>
      <c r="P223" s="19">
        <v>281.62200000000001</v>
      </c>
      <c r="Q223" s="19">
        <v>288.48500000000001</v>
      </c>
      <c r="R223" s="19">
        <v>294.96800000000002</v>
      </c>
      <c r="S223" s="19">
        <v>300.95400000000001</v>
      </c>
      <c r="T223" s="19">
        <v>306.37099999999998</v>
      </c>
      <c r="U223" s="19">
        <v>311.12700000000001</v>
      </c>
      <c r="V223" s="19">
        <v>315.173</v>
      </c>
      <c r="W223" s="19">
        <v>318.50400000000002</v>
      </c>
      <c r="X223" s="19">
        <v>321.178</v>
      </c>
      <c r="Y223" s="19">
        <v>323.31900000000002</v>
      </c>
      <c r="Z223" s="19">
        <v>325.01100000000002</v>
      </c>
      <c r="AA223" s="19">
        <v>326.33300000000003</v>
      </c>
      <c r="AB223" s="19">
        <v>327.3</v>
      </c>
      <c r="AC223" s="19">
        <v>327.89699999999999</v>
      </c>
      <c r="AD223" s="19">
        <v>328.072</v>
      </c>
      <c r="AE223" s="19">
        <v>327.83800000000002</v>
      </c>
      <c r="AF223" s="19">
        <v>327.166</v>
      </c>
      <c r="AG223" s="19">
        <v>326.19</v>
      </c>
      <c r="AH223" s="19">
        <v>325.286</v>
      </c>
      <c r="AI223" s="19">
        <v>324.92899999999997</v>
      </c>
      <c r="AJ223" s="19">
        <v>325.45400000000001</v>
      </c>
      <c r="AK223" s="19">
        <v>326.99299999999999</v>
      </c>
      <c r="AL223" s="19">
        <v>329.44499999999999</v>
      </c>
      <c r="AM223" s="19">
        <v>332.60500000000002</v>
      </c>
      <c r="AN223" s="19">
        <v>336.16699999999997</v>
      </c>
      <c r="AO223" s="19">
        <v>339.87599999999998</v>
      </c>
      <c r="AP223" s="19">
        <v>343.74299999999999</v>
      </c>
      <c r="AQ223" s="19">
        <v>347.76299999999998</v>
      </c>
      <c r="AR223" s="19">
        <v>351.71600000000001</v>
      </c>
      <c r="AS223" s="19">
        <v>355.34</v>
      </c>
      <c r="AT223" s="19">
        <v>358.44900000000001</v>
      </c>
      <c r="AU223" s="19">
        <v>360.9</v>
      </c>
      <c r="AV223" s="19">
        <v>362.755</v>
      </c>
      <c r="AW223" s="19">
        <v>364.37700000000001</v>
      </c>
      <c r="AX223" s="19">
        <v>366.24799999999999</v>
      </c>
      <c r="AY223" s="19">
        <v>368.73200000000003</v>
      </c>
      <c r="AZ223" s="19">
        <v>371.91800000000001</v>
      </c>
      <c r="BA223" s="19">
        <v>375.654</v>
      </c>
      <c r="BB223" s="19">
        <v>379.66300000000001</v>
      </c>
      <c r="BC223" s="19">
        <v>383.54700000000003</v>
      </c>
      <c r="BD223" s="19">
        <v>387.00400000000002</v>
      </c>
      <c r="BE223" s="19">
        <v>389.97300000000001</v>
      </c>
      <c r="BF223" s="19">
        <v>392.48500000000001</v>
      </c>
      <c r="BG223" s="19">
        <v>394.50799999999998</v>
      </c>
      <c r="BH223" s="19">
        <v>396.024</v>
      </c>
      <c r="BI223" s="19">
        <v>397.04700000000003</v>
      </c>
      <c r="BJ223" s="19">
        <v>397.565</v>
      </c>
      <c r="BK223" s="19">
        <v>397.577</v>
      </c>
      <c r="BL223" s="19">
        <v>397.10700000000003</v>
      </c>
      <c r="BM223" s="19">
        <v>396.20400000000001</v>
      </c>
      <c r="BN223" s="19">
        <v>394.91</v>
      </c>
      <c r="BO223" s="19">
        <v>393.209</v>
      </c>
      <c r="BP223" s="19">
        <v>391.16399999999999</v>
      </c>
      <c r="BQ223" s="19">
        <v>389.05</v>
      </c>
      <c r="BR223" s="19">
        <v>387.20400000000001</v>
      </c>
      <c r="BS223" s="19">
        <v>385.84199999999998</v>
      </c>
    </row>
    <row r="224" spans="1:71" ht="11.4" x14ac:dyDescent="0.2">
      <c r="A224" s="16">
        <v>207</v>
      </c>
      <c r="B224" s="17" t="s">
        <v>65</v>
      </c>
      <c r="C224" s="7" t="s">
        <v>267</v>
      </c>
      <c r="D224" s="6"/>
      <c r="E224" s="6">
        <v>500</v>
      </c>
      <c r="F224" s="19">
        <v>13.519</v>
      </c>
      <c r="G224" s="19">
        <v>14.125999999999999</v>
      </c>
      <c r="H224" s="19">
        <v>14.492000000000001</v>
      </c>
      <c r="I224" s="19">
        <v>14.629</v>
      </c>
      <c r="J224" s="19">
        <v>14.55</v>
      </c>
      <c r="K224" s="19">
        <v>14.297000000000001</v>
      </c>
      <c r="L224" s="19">
        <v>13.9</v>
      </c>
      <c r="M224" s="19">
        <v>13.42</v>
      </c>
      <c r="N224" s="19">
        <v>12.923</v>
      </c>
      <c r="O224" s="19">
        <v>12.457000000000001</v>
      </c>
      <c r="P224" s="19">
        <v>12.102</v>
      </c>
      <c r="Q224" s="19">
        <v>11.88</v>
      </c>
      <c r="R224" s="19">
        <v>11.798999999999999</v>
      </c>
      <c r="S224" s="19">
        <v>11.808999999999999</v>
      </c>
      <c r="T224" s="19">
        <v>11.840999999999999</v>
      </c>
      <c r="U224" s="19">
        <v>11.84</v>
      </c>
      <c r="V224" s="19">
        <v>11.811999999999999</v>
      </c>
      <c r="W224" s="19">
        <v>11.755000000000001</v>
      </c>
      <c r="X224" s="19">
        <v>11.695</v>
      </c>
      <c r="Y224" s="19">
        <v>11.648999999999999</v>
      </c>
      <c r="Z224" s="19">
        <v>11.625</v>
      </c>
      <c r="AA224" s="19">
        <v>11.635999999999999</v>
      </c>
      <c r="AB224" s="19">
        <v>11.66</v>
      </c>
      <c r="AC224" s="19">
        <v>11.686999999999999</v>
      </c>
      <c r="AD224" s="19">
        <v>11.734</v>
      </c>
      <c r="AE224" s="19">
        <v>11.781000000000001</v>
      </c>
      <c r="AF224" s="19">
        <v>11.827</v>
      </c>
      <c r="AG224" s="19">
        <v>11.881</v>
      </c>
      <c r="AH224" s="19">
        <v>11.920999999999999</v>
      </c>
      <c r="AI224" s="19">
        <v>11.944000000000001</v>
      </c>
      <c r="AJ224" s="19">
        <v>11.92</v>
      </c>
      <c r="AK224" s="19">
        <v>11.846</v>
      </c>
      <c r="AL224" s="19">
        <v>11.749000000000001</v>
      </c>
      <c r="AM224" s="19">
        <v>11.61</v>
      </c>
      <c r="AN224" s="19">
        <v>11.461</v>
      </c>
      <c r="AO224" s="19">
        <v>11.324</v>
      </c>
      <c r="AP224" s="19">
        <v>11.179</v>
      </c>
      <c r="AQ224" s="19">
        <v>11.028</v>
      </c>
      <c r="AR224" s="19">
        <v>10.888</v>
      </c>
      <c r="AS224" s="19">
        <v>10.785</v>
      </c>
      <c r="AT224" s="19">
        <v>10.73</v>
      </c>
      <c r="AU224" s="19">
        <v>10.766</v>
      </c>
      <c r="AV224" s="19">
        <v>10.851000000000001</v>
      </c>
      <c r="AW224" s="19">
        <v>10.885999999999999</v>
      </c>
      <c r="AX224" s="19">
        <v>10.717000000000001</v>
      </c>
      <c r="AY224" s="19">
        <v>10.233000000000001</v>
      </c>
      <c r="AZ224" s="19">
        <v>9.3759999999999994</v>
      </c>
      <c r="BA224" s="19">
        <v>8.2159999999999993</v>
      </c>
      <c r="BB224" s="19">
        <v>6.9359999999999999</v>
      </c>
      <c r="BC224" s="19">
        <v>5.7869999999999999</v>
      </c>
      <c r="BD224" s="19">
        <v>4.9550000000000001</v>
      </c>
      <c r="BE224" s="19">
        <v>4.5049999999999999</v>
      </c>
      <c r="BF224" s="19">
        <v>4.3760000000000003</v>
      </c>
      <c r="BG224" s="19">
        <v>4.4710000000000001</v>
      </c>
      <c r="BH224" s="19">
        <v>4.6440000000000001</v>
      </c>
      <c r="BI224" s="19">
        <v>4.7779999999999996</v>
      </c>
      <c r="BJ224" s="19">
        <v>4.8460000000000001</v>
      </c>
      <c r="BK224" s="19">
        <v>4.8890000000000002</v>
      </c>
      <c r="BL224" s="19">
        <v>4.9080000000000004</v>
      </c>
      <c r="BM224" s="19">
        <v>4.923</v>
      </c>
      <c r="BN224" s="19">
        <v>4.944</v>
      </c>
      <c r="BO224" s="19">
        <v>4.9939999999999998</v>
      </c>
      <c r="BP224" s="19">
        <v>5.0309999999999997</v>
      </c>
      <c r="BQ224" s="19">
        <v>5.0679999999999996</v>
      </c>
      <c r="BR224" s="19">
        <v>5.0979999999999999</v>
      </c>
      <c r="BS224" s="19">
        <v>5.1239999999999997</v>
      </c>
    </row>
    <row r="225" spans="1:71" ht="11.4" x14ac:dyDescent="0.2">
      <c r="A225" s="16">
        <v>208</v>
      </c>
      <c r="B225" s="17" t="s">
        <v>65</v>
      </c>
      <c r="C225" s="7" t="s">
        <v>268</v>
      </c>
      <c r="D225" s="6"/>
      <c r="E225" s="6">
        <v>630</v>
      </c>
      <c r="F225" s="19">
        <v>2218</v>
      </c>
      <c r="G225" s="19">
        <v>2209.6959999999999</v>
      </c>
      <c r="H225" s="19">
        <v>2212.1019999999999</v>
      </c>
      <c r="I225" s="19">
        <v>2221.0169999999998</v>
      </c>
      <c r="J225" s="19">
        <v>2233.4050000000002</v>
      </c>
      <c r="K225" s="19">
        <v>2247.415</v>
      </c>
      <c r="L225" s="19">
        <v>2262.4189999999999</v>
      </c>
      <c r="M225" s="19">
        <v>2278.9569999999999</v>
      </c>
      <c r="N225" s="19">
        <v>2298.569</v>
      </c>
      <c r="O225" s="19">
        <v>2323.453</v>
      </c>
      <c r="P225" s="19">
        <v>2355.5700000000002</v>
      </c>
      <c r="Q225" s="19">
        <v>2395.6089999999999</v>
      </c>
      <c r="R225" s="19">
        <v>2442.154</v>
      </c>
      <c r="S225" s="19">
        <v>2491.279</v>
      </c>
      <c r="T225" s="19">
        <v>2537.636</v>
      </c>
      <c r="U225" s="19">
        <v>2577.5239999999999</v>
      </c>
      <c r="V225" s="19">
        <v>2609.268</v>
      </c>
      <c r="W225" s="19">
        <v>2634.3589999999999</v>
      </c>
      <c r="X225" s="19">
        <v>2656.2979999999998</v>
      </c>
      <c r="Y225" s="19">
        <v>2680.2179999999998</v>
      </c>
      <c r="Z225" s="19">
        <v>2709.8409999999999</v>
      </c>
      <c r="AA225" s="19">
        <v>2745.971</v>
      </c>
      <c r="AB225" s="19">
        <v>2787.348</v>
      </c>
      <c r="AC225" s="19">
        <v>2833.134</v>
      </c>
      <c r="AD225" s="19">
        <v>2881.75</v>
      </c>
      <c r="AE225" s="19">
        <v>2931.886</v>
      </c>
      <c r="AF225" s="19">
        <v>2983.5839999999998</v>
      </c>
      <c r="AG225" s="19">
        <v>3036.7460000000001</v>
      </c>
      <c r="AH225" s="19">
        <v>3089.76</v>
      </c>
      <c r="AI225" s="19">
        <v>3140.5639999999999</v>
      </c>
      <c r="AJ225" s="19">
        <v>3187.6709999999998</v>
      </c>
      <c r="AK225" s="19">
        <v>3230.47</v>
      </c>
      <c r="AL225" s="19">
        <v>3269.2530000000002</v>
      </c>
      <c r="AM225" s="19">
        <v>3304.6819999999998</v>
      </c>
      <c r="AN225" s="19">
        <v>3337.8589999999999</v>
      </c>
      <c r="AO225" s="19">
        <v>3369.6790000000001</v>
      </c>
      <c r="AP225" s="19">
        <v>3400.02</v>
      </c>
      <c r="AQ225" s="19">
        <v>3428.826</v>
      </c>
      <c r="AR225" s="19">
        <v>3457.2130000000002</v>
      </c>
      <c r="AS225" s="19">
        <v>3486.63</v>
      </c>
      <c r="AT225" s="19">
        <v>3517.9749999999999</v>
      </c>
      <c r="AU225" s="19">
        <v>3551.587</v>
      </c>
      <c r="AV225" s="19">
        <v>3586.88</v>
      </c>
      <c r="AW225" s="19">
        <v>3622.7060000000001</v>
      </c>
      <c r="AX225" s="19">
        <v>3657.4119999999998</v>
      </c>
      <c r="AY225" s="19">
        <v>3689.6410000000001</v>
      </c>
      <c r="AZ225" s="19">
        <v>3719.3240000000001</v>
      </c>
      <c r="BA225" s="19">
        <v>3746.3589999999999</v>
      </c>
      <c r="BB225" s="19">
        <v>3769.3359999999998</v>
      </c>
      <c r="BC225" s="19">
        <v>3786.5749999999998</v>
      </c>
      <c r="BD225" s="19">
        <v>3796.9769999999999</v>
      </c>
      <c r="BE225" s="19">
        <v>3799.9070000000002</v>
      </c>
      <c r="BF225" s="19">
        <v>3796.0279999999998</v>
      </c>
      <c r="BG225" s="19">
        <v>3787.268</v>
      </c>
      <c r="BH225" s="19">
        <v>3776.3589999999999</v>
      </c>
      <c r="BI225" s="19">
        <v>3765.3989999999999</v>
      </c>
      <c r="BJ225" s="19">
        <v>3755.1129999999998</v>
      </c>
      <c r="BK225" s="19">
        <v>3745.2579999999998</v>
      </c>
      <c r="BL225" s="19">
        <v>3735.788</v>
      </c>
      <c r="BM225" s="19">
        <v>3726.3310000000001</v>
      </c>
      <c r="BN225" s="19">
        <v>3716.6930000000002</v>
      </c>
      <c r="BO225" s="19">
        <v>3706.9839999999999</v>
      </c>
      <c r="BP225" s="19">
        <v>3697.576</v>
      </c>
      <c r="BQ225" s="19">
        <v>3688.723</v>
      </c>
      <c r="BR225" s="19">
        <v>3680.7150000000001</v>
      </c>
      <c r="BS225" s="19">
        <v>3673.7280000000001</v>
      </c>
    </row>
    <row r="226" spans="1:71" ht="11.4" x14ac:dyDescent="0.2">
      <c r="A226" s="16">
        <v>209</v>
      </c>
      <c r="B226" s="17" t="s">
        <v>65</v>
      </c>
      <c r="C226" s="7" t="s">
        <v>269</v>
      </c>
      <c r="D226" s="6"/>
      <c r="E226" s="6">
        <v>659</v>
      </c>
      <c r="F226" s="19">
        <v>46.048999999999999</v>
      </c>
      <c r="G226" s="19">
        <v>46.143000000000001</v>
      </c>
      <c r="H226" s="19">
        <v>46.488999999999997</v>
      </c>
      <c r="I226" s="19">
        <v>47.052999999999997</v>
      </c>
      <c r="J226" s="19">
        <v>47.737000000000002</v>
      </c>
      <c r="K226" s="19">
        <v>48.491999999999997</v>
      </c>
      <c r="L226" s="19">
        <v>49.250999999999998</v>
      </c>
      <c r="M226" s="19">
        <v>49.954999999999998</v>
      </c>
      <c r="N226" s="19">
        <v>50.543999999999997</v>
      </c>
      <c r="O226" s="19">
        <v>50.972000000000001</v>
      </c>
      <c r="P226" s="19">
        <v>51.195</v>
      </c>
      <c r="Q226" s="19">
        <v>51.192999999999998</v>
      </c>
      <c r="R226" s="19">
        <v>50.966000000000001</v>
      </c>
      <c r="S226" s="19">
        <v>50.524999999999999</v>
      </c>
      <c r="T226" s="19">
        <v>49.93</v>
      </c>
      <c r="U226" s="19">
        <v>49.213999999999999</v>
      </c>
      <c r="V226" s="19">
        <v>48.357999999999997</v>
      </c>
      <c r="W226" s="19">
        <v>47.38</v>
      </c>
      <c r="X226" s="19">
        <v>46.402000000000001</v>
      </c>
      <c r="Y226" s="19">
        <v>45.533999999999999</v>
      </c>
      <c r="Z226" s="19">
        <v>44.884999999999998</v>
      </c>
      <c r="AA226" s="19">
        <v>44.494999999999997</v>
      </c>
      <c r="AB226" s="19">
        <v>44.326000000000001</v>
      </c>
      <c r="AC226" s="19">
        <v>44.316000000000003</v>
      </c>
      <c r="AD226" s="19">
        <v>44.331000000000003</v>
      </c>
      <c r="AE226" s="19">
        <v>44.276000000000003</v>
      </c>
      <c r="AF226" s="19">
        <v>44.148000000000003</v>
      </c>
      <c r="AG226" s="19">
        <v>43.942</v>
      </c>
      <c r="AH226" s="19">
        <v>43.703000000000003</v>
      </c>
      <c r="AI226" s="19">
        <v>43.457000000000001</v>
      </c>
      <c r="AJ226" s="19">
        <v>43.21</v>
      </c>
      <c r="AK226" s="19">
        <v>42.975999999999999</v>
      </c>
      <c r="AL226" s="19">
        <v>42.762</v>
      </c>
      <c r="AM226" s="19">
        <v>42.542000000000002</v>
      </c>
      <c r="AN226" s="19">
        <v>42.293999999999997</v>
      </c>
      <c r="AO226" s="19">
        <v>42.012999999999998</v>
      </c>
      <c r="AP226" s="19">
        <v>41.697000000000003</v>
      </c>
      <c r="AQ226" s="19">
        <v>41.350999999999999</v>
      </c>
      <c r="AR226" s="19">
        <v>41.046999999999997</v>
      </c>
      <c r="AS226" s="19">
        <v>40.851999999999997</v>
      </c>
      <c r="AT226" s="19">
        <v>40.834000000000003</v>
      </c>
      <c r="AU226" s="19">
        <v>41.012999999999998</v>
      </c>
      <c r="AV226" s="19">
        <v>41.360999999999997</v>
      </c>
      <c r="AW226" s="19">
        <v>41.845999999999997</v>
      </c>
      <c r="AX226" s="19">
        <v>42.372999999999998</v>
      </c>
      <c r="AY226" s="19">
        <v>42.890999999999998</v>
      </c>
      <c r="AZ226" s="19">
        <v>43.372999999999998</v>
      </c>
      <c r="BA226" s="19">
        <v>43.845999999999997</v>
      </c>
      <c r="BB226" s="19">
        <v>44.317</v>
      </c>
      <c r="BC226" s="19">
        <v>44.823999999999998</v>
      </c>
      <c r="BD226" s="19">
        <v>45.374000000000002</v>
      </c>
      <c r="BE226" s="19">
        <v>45.99</v>
      </c>
      <c r="BF226" s="19">
        <v>46.640999999999998</v>
      </c>
      <c r="BG226" s="19">
        <v>47.305999999999997</v>
      </c>
      <c r="BH226" s="19">
        <v>47.970999999999997</v>
      </c>
      <c r="BI226" s="19">
        <v>48.610999999999997</v>
      </c>
      <c r="BJ226" s="19">
        <v>49.21</v>
      </c>
      <c r="BK226" s="19">
        <v>49.783000000000001</v>
      </c>
      <c r="BL226" s="19">
        <v>50.332000000000001</v>
      </c>
      <c r="BM226" s="19">
        <v>50.886000000000003</v>
      </c>
      <c r="BN226" s="19">
        <v>51.445</v>
      </c>
      <c r="BO226" s="19">
        <v>52.006</v>
      </c>
      <c r="BP226" s="19">
        <v>52.591000000000001</v>
      </c>
      <c r="BQ226" s="19">
        <v>53.168999999999997</v>
      </c>
      <c r="BR226" s="19">
        <v>53.738999999999997</v>
      </c>
      <c r="BS226" s="19">
        <v>54.287999999999997</v>
      </c>
    </row>
    <row r="227" spans="1:71" ht="11.4" x14ac:dyDescent="0.2">
      <c r="A227" s="16">
        <v>210</v>
      </c>
      <c r="B227" s="17" t="s">
        <v>65</v>
      </c>
      <c r="C227" s="7" t="s">
        <v>270</v>
      </c>
      <c r="D227" s="6"/>
      <c r="E227" s="6">
        <v>662</v>
      </c>
      <c r="F227" s="19">
        <v>82.784000000000006</v>
      </c>
      <c r="G227" s="19">
        <v>83.873999999999995</v>
      </c>
      <c r="H227" s="19">
        <v>84.763000000000005</v>
      </c>
      <c r="I227" s="19">
        <v>85.491</v>
      </c>
      <c r="J227" s="19">
        <v>86.105999999999995</v>
      </c>
      <c r="K227" s="19">
        <v>86.653999999999996</v>
      </c>
      <c r="L227" s="19">
        <v>87.177999999999997</v>
      </c>
      <c r="M227" s="19">
        <v>87.718999999999994</v>
      </c>
      <c r="N227" s="19">
        <v>88.33</v>
      </c>
      <c r="O227" s="19">
        <v>89.043999999999997</v>
      </c>
      <c r="P227" s="19">
        <v>89.897000000000006</v>
      </c>
      <c r="Q227" s="19">
        <v>90.914000000000001</v>
      </c>
      <c r="R227" s="19">
        <v>92.084000000000003</v>
      </c>
      <c r="S227" s="19">
        <v>93.399000000000001</v>
      </c>
      <c r="T227" s="19">
        <v>94.813999999999993</v>
      </c>
      <c r="U227" s="19">
        <v>96.302000000000007</v>
      </c>
      <c r="V227" s="19">
        <v>97.881</v>
      </c>
      <c r="W227" s="19">
        <v>99.527000000000001</v>
      </c>
      <c r="X227" s="19">
        <v>101.179</v>
      </c>
      <c r="Y227" s="19">
        <v>102.749</v>
      </c>
      <c r="Z227" s="19">
        <v>104.16</v>
      </c>
      <c r="AA227" s="19">
        <v>105.39</v>
      </c>
      <c r="AB227" s="19">
        <v>106.455</v>
      </c>
      <c r="AC227" s="19">
        <v>107.46599999999999</v>
      </c>
      <c r="AD227" s="19">
        <v>108.532</v>
      </c>
      <c r="AE227" s="19">
        <v>109.76900000000001</v>
      </c>
      <c r="AF227" s="19">
        <v>111.208</v>
      </c>
      <c r="AG227" s="19">
        <v>112.831</v>
      </c>
      <c r="AH227" s="19">
        <v>114.54600000000001</v>
      </c>
      <c r="AI227" s="19">
        <v>116.29</v>
      </c>
      <c r="AJ227" s="19">
        <v>117.98699999999999</v>
      </c>
      <c r="AK227" s="19">
        <v>119.59399999999999</v>
      </c>
      <c r="AL227" s="19">
        <v>121.154</v>
      </c>
      <c r="AM227" s="19">
        <v>122.74</v>
      </c>
      <c r="AN227" s="19">
        <v>124.468</v>
      </c>
      <c r="AO227" s="19">
        <v>126.41800000000001</v>
      </c>
      <c r="AP227" s="19">
        <v>128.619</v>
      </c>
      <c r="AQ227" s="19">
        <v>131.03399999999999</v>
      </c>
      <c r="AR227" s="19">
        <v>133.53299999999999</v>
      </c>
      <c r="AS227" s="19">
        <v>135.95599999999999</v>
      </c>
      <c r="AT227" s="19">
        <v>138.185</v>
      </c>
      <c r="AU227" s="19">
        <v>140.15600000000001</v>
      </c>
      <c r="AV227" s="19">
        <v>141.92500000000001</v>
      </c>
      <c r="AW227" s="19">
        <v>143.565</v>
      </c>
      <c r="AX227" s="19">
        <v>145.24700000000001</v>
      </c>
      <c r="AY227" s="19">
        <v>147.04400000000001</v>
      </c>
      <c r="AZ227" s="19">
        <v>149.00399999999999</v>
      </c>
      <c r="BA227" s="19">
        <v>151.08600000000001</v>
      </c>
      <c r="BB227" s="19">
        <v>153.18299999999999</v>
      </c>
      <c r="BC227" s="19">
        <v>155.172</v>
      </c>
      <c r="BD227" s="19">
        <v>156.94900000000001</v>
      </c>
      <c r="BE227" s="19">
        <v>158.464</v>
      </c>
      <c r="BF227" s="19">
        <v>159.76300000000001</v>
      </c>
      <c r="BG227" s="19">
        <v>160.97300000000001</v>
      </c>
      <c r="BH227" s="19">
        <v>162.251</v>
      </c>
      <c r="BI227" s="19">
        <v>163.714</v>
      </c>
      <c r="BJ227" s="19">
        <v>165.40700000000001</v>
      </c>
      <c r="BK227" s="19">
        <v>167.28800000000001</v>
      </c>
      <c r="BL227" s="19">
        <v>169.22</v>
      </c>
      <c r="BM227" s="19">
        <v>171.02199999999999</v>
      </c>
      <c r="BN227" s="19">
        <v>172.58</v>
      </c>
      <c r="BO227" s="19">
        <v>173.83199999999999</v>
      </c>
      <c r="BP227" s="19">
        <v>174.83500000000001</v>
      </c>
      <c r="BQ227" s="19">
        <v>175.66</v>
      </c>
      <c r="BR227" s="19">
        <v>176.42099999999999</v>
      </c>
      <c r="BS227" s="19">
        <v>177.20599999999999</v>
      </c>
    </row>
    <row r="228" spans="1:71" ht="11.4" x14ac:dyDescent="0.2">
      <c r="A228" s="16">
        <v>211</v>
      </c>
      <c r="B228" s="17" t="s">
        <v>65</v>
      </c>
      <c r="C228" s="7" t="s">
        <v>271</v>
      </c>
      <c r="D228" s="6"/>
      <c r="E228" s="6">
        <v>670</v>
      </c>
      <c r="F228" s="19">
        <v>66.998000000000005</v>
      </c>
      <c r="G228" s="19">
        <v>68.058999999999997</v>
      </c>
      <c r="H228" s="19">
        <v>69.271000000000001</v>
      </c>
      <c r="I228" s="19">
        <v>70.593000000000004</v>
      </c>
      <c r="J228" s="19">
        <v>72.022000000000006</v>
      </c>
      <c r="K228" s="19">
        <v>73.522999999999996</v>
      </c>
      <c r="L228" s="19">
        <v>75.08</v>
      </c>
      <c r="M228" s="19">
        <v>76.635000000000005</v>
      </c>
      <c r="N228" s="19">
        <v>78.168000000000006</v>
      </c>
      <c r="O228" s="19">
        <v>79.617999999999995</v>
      </c>
      <c r="P228" s="19">
        <v>80.948999999999998</v>
      </c>
      <c r="Q228" s="19">
        <v>82.141999999999996</v>
      </c>
      <c r="R228" s="19">
        <v>83.206000000000003</v>
      </c>
      <c r="S228" s="19">
        <v>84.167000000000002</v>
      </c>
      <c r="T228" s="19">
        <v>85.069000000000003</v>
      </c>
      <c r="U228" s="19">
        <v>85.97</v>
      </c>
      <c r="V228" s="19">
        <v>86.856999999999999</v>
      </c>
      <c r="W228" s="19">
        <v>87.736000000000004</v>
      </c>
      <c r="X228" s="19">
        <v>88.613</v>
      </c>
      <c r="Y228" s="19">
        <v>89.516000000000005</v>
      </c>
      <c r="Z228" s="19">
        <v>90.451999999999998</v>
      </c>
      <c r="AA228" s="19">
        <v>91.44</v>
      </c>
      <c r="AB228" s="19">
        <v>92.462999999999994</v>
      </c>
      <c r="AC228" s="19">
        <v>93.516999999999996</v>
      </c>
      <c r="AD228" s="19">
        <v>94.567999999999998</v>
      </c>
      <c r="AE228" s="19">
        <v>95.611000000000004</v>
      </c>
      <c r="AF228" s="19">
        <v>96.641000000000005</v>
      </c>
      <c r="AG228" s="19">
        <v>97.649000000000001</v>
      </c>
      <c r="AH228" s="19">
        <v>98.632999999999996</v>
      </c>
      <c r="AI228" s="19">
        <v>99.59</v>
      </c>
      <c r="AJ228" s="19">
        <v>100.505</v>
      </c>
      <c r="AK228" s="19">
        <v>101.379</v>
      </c>
      <c r="AL228" s="19">
        <v>102.20399999999999</v>
      </c>
      <c r="AM228" s="19">
        <v>102.98399999999999</v>
      </c>
      <c r="AN228" s="19">
        <v>103.742</v>
      </c>
      <c r="AO228" s="19">
        <v>104.477</v>
      </c>
      <c r="AP228" s="19">
        <v>105.19799999999999</v>
      </c>
      <c r="AQ228" s="19">
        <v>105.896</v>
      </c>
      <c r="AR228" s="19">
        <v>106.536</v>
      </c>
      <c r="AS228" s="19">
        <v>107.084</v>
      </c>
      <c r="AT228" s="19">
        <v>107.505</v>
      </c>
      <c r="AU228" s="19">
        <v>107.81399999999999</v>
      </c>
      <c r="AV228" s="19">
        <v>108.003</v>
      </c>
      <c r="AW228" s="19">
        <v>108.092</v>
      </c>
      <c r="AX228" s="19">
        <v>108.129</v>
      </c>
      <c r="AY228" s="19">
        <v>108.122</v>
      </c>
      <c r="AZ228" s="19">
        <v>108.075</v>
      </c>
      <c r="BA228" s="19">
        <v>108.004</v>
      </c>
      <c r="BB228" s="19">
        <v>107.922</v>
      </c>
      <c r="BC228" s="19">
        <v>107.88</v>
      </c>
      <c r="BD228" s="19">
        <v>107.898</v>
      </c>
      <c r="BE228" s="19">
        <v>107.988</v>
      </c>
      <c r="BF228" s="19">
        <v>108.146</v>
      </c>
      <c r="BG228" s="19">
        <v>108.35</v>
      </c>
      <c r="BH228" s="19">
        <v>108.559</v>
      </c>
      <c r="BI228" s="19">
        <v>108.744</v>
      </c>
      <c r="BJ228" s="19">
        <v>108.907</v>
      </c>
      <c r="BK228" s="19">
        <v>109.047</v>
      </c>
      <c r="BL228" s="19">
        <v>109.16500000000001</v>
      </c>
      <c r="BM228" s="19">
        <v>109.253</v>
      </c>
      <c r="BN228" s="19">
        <v>109.315</v>
      </c>
      <c r="BO228" s="19">
        <v>109.34099999999999</v>
      </c>
      <c r="BP228" s="19">
        <v>109.328</v>
      </c>
      <c r="BQ228" s="19">
        <v>109.32</v>
      </c>
      <c r="BR228" s="19">
        <v>109.357</v>
      </c>
      <c r="BS228" s="19">
        <v>109.455</v>
      </c>
    </row>
    <row r="229" spans="1:71" ht="11.4" x14ac:dyDescent="0.2">
      <c r="A229" s="16">
        <v>212</v>
      </c>
      <c r="B229" s="17" t="s">
        <v>65</v>
      </c>
      <c r="C229" s="7" t="s">
        <v>272</v>
      </c>
      <c r="D229" s="6"/>
      <c r="E229" s="6">
        <v>534</v>
      </c>
      <c r="F229" s="19">
        <v>1.4990000000000001</v>
      </c>
      <c r="G229" s="19">
        <v>1.665</v>
      </c>
      <c r="H229" s="19">
        <v>1.7989999999999999</v>
      </c>
      <c r="I229" s="19">
        <v>1.9119999999999999</v>
      </c>
      <c r="J229" s="19">
        <v>2.0089999999999999</v>
      </c>
      <c r="K229" s="19">
        <v>2.1080000000000001</v>
      </c>
      <c r="L229" s="19">
        <v>2.2130000000000001</v>
      </c>
      <c r="M229" s="19">
        <v>2.3220000000000001</v>
      </c>
      <c r="N229" s="19">
        <v>2.4630000000000001</v>
      </c>
      <c r="O229" s="19">
        <v>2.629</v>
      </c>
      <c r="P229" s="19">
        <v>2.8330000000000002</v>
      </c>
      <c r="Q229" s="19">
        <v>3.077</v>
      </c>
      <c r="R229" s="19">
        <v>3.3730000000000002</v>
      </c>
      <c r="S229" s="19">
        <v>3.6960000000000002</v>
      </c>
      <c r="T229" s="19">
        <v>4.0670000000000002</v>
      </c>
      <c r="U229" s="19">
        <v>4.46</v>
      </c>
      <c r="V229" s="19">
        <v>4.8959999999999999</v>
      </c>
      <c r="W229" s="19">
        <v>5.3650000000000002</v>
      </c>
      <c r="X229" s="19">
        <v>5.859</v>
      </c>
      <c r="Y229" s="19">
        <v>6.3559999999999999</v>
      </c>
      <c r="Z229" s="19">
        <v>6.8639999999999999</v>
      </c>
      <c r="AA229" s="19">
        <v>7.375</v>
      </c>
      <c r="AB229" s="19">
        <v>7.8959999999999999</v>
      </c>
      <c r="AC229" s="19">
        <v>8.4280000000000008</v>
      </c>
      <c r="AD229" s="19">
        <v>8.9749999999999996</v>
      </c>
      <c r="AE229" s="19">
        <v>9.5570000000000004</v>
      </c>
      <c r="AF229" s="19">
        <v>10.161</v>
      </c>
      <c r="AG229" s="19">
        <v>10.797000000000001</v>
      </c>
      <c r="AH229" s="19">
        <v>11.481</v>
      </c>
      <c r="AI229" s="19">
        <v>12.249000000000001</v>
      </c>
      <c r="AJ229" s="19">
        <v>13.096</v>
      </c>
      <c r="AK229" s="19">
        <v>14.019</v>
      </c>
      <c r="AL229" s="19">
        <v>15.002000000000001</v>
      </c>
      <c r="AM229" s="19">
        <v>16.12</v>
      </c>
      <c r="AN229" s="19">
        <v>17.452000000000002</v>
      </c>
      <c r="AO229" s="19">
        <v>19.027999999999999</v>
      </c>
      <c r="AP229" s="19">
        <v>20.898</v>
      </c>
      <c r="AQ229" s="19">
        <v>23.007000000000001</v>
      </c>
      <c r="AR229" s="19">
        <v>25.155000000000001</v>
      </c>
      <c r="AS229" s="19">
        <v>27.06</v>
      </c>
      <c r="AT229" s="19">
        <v>28.548999999999999</v>
      </c>
      <c r="AU229" s="19">
        <v>29.533999999999999</v>
      </c>
      <c r="AV229" s="19">
        <v>30.09</v>
      </c>
      <c r="AW229" s="19">
        <v>30.338999999999999</v>
      </c>
      <c r="AX229" s="19">
        <v>30.471</v>
      </c>
      <c r="AY229" s="19">
        <v>30.632999999999999</v>
      </c>
      <c r="AZ229" s="19">
        <v>30.853000000000002</v>
      </c>
      <c r="BA229" s="19">
        <v>31.11</v>
      </c>
      <c r="BB229" s="19">
        <v>31.373999999999999</v>
      </c>
      <c r="BC229" s="19">
        <v>31.614999999999998</v>
      </c>
      <c r="BD229" s="19">
        <v>31.818999999999999</v>
      </c>
      <c r="BE229" s="19">
        <v>32</v>
      </c>
      <c r="BF229" s="19">
        <v>32.182000000000002</v>
      </c>
      <c r="BG229" s="19">
        <v>32.345999999999997</v>
      </c>
      <c r="BH229" s="19">
        <v>32.463999999999999</v>
      </c>
      <c r="BI229" s="19">
        <v>32.530999999999999</v>
      </c>
      <c r="BJ229" s="19">
        <v>32.517000000000003</v>
      </c>
      <c r="BK229" s="19">
        <v>32.439</v>
      </c>
      <c r="BL229" s="19">
        <v>32.436999999999998</v>
      </c>
      <c r="BM229" s="19">
        <v>32.631999999999998</v>
      </c>
      <c r="BN229" s="19">
        <v>33.124000000000002</v>
      </c>
      <c r="BO229" s="19">
        <v>33.975999999999999</v>
      </c>
      <c r="BP229" s="19">
        <v>35.133000000000003</v>
      </c>
      <c r="BQ229" s="19">
        <v>36.439</v>
      </c>
      <c r="BR229" s="19">
        <v>37.697000000000003</v>
      </c>
      <c r="BS229" s="19">
        <v>38.75</v>
      </c>
    </row>
    <row r="230" spans="1:71" ht="11.4" x14ac:dyDescent="0.2">
      <c r="A230" s="16">
        <v>213</v>
      </c>
      <c r="B230" s="17" t="s">
        <v>65</v>
      </c>
      <c r="C230" s="7" t="s">
        <v>273</v>
      </c>
      <c r="D230" s="6"/>
      <c r="E230" s="6">
        <v>780</v>
      </c>
      <c r="F230" s="19">
        <v>645.63499999999999</v>
      </c>
      <c r="G230" s="19">
        <v>658.83299999999997</v>
      </c>
      <c r="H230" s="19">
        <v>675.74099999999999</v>
      </c>
      <c r="I230" s="19">
        <v>695.46500000000003</v>
      </c>
      <c r="J230" s="19">
        <v>717.15599999999995</v>
      </c>
      <c r="K230" s="19">
        <v>740.03499999999997</v>
      </c>
      <c r="L230" s="19">
        <v>763.35400000000004</v>
      </c>
      <c r="M230" s="19">
        <v>786.43299999999999</v>
      </c>
      <c r="N230" s="19">
        <v>808.66300000000001</v>
      </c>
      <c r="O230" s="19">
        <v>829.48900000000003</v>
      </c>
      <c r="P230" s="19">
        <v>848.47900000000004</v>
      </c>
      <c r="Q230" s="19">
        <v>865.36</v>
      </c>
      <c r="R230" s="19">
        <v>880.02300000000002</v>
      </c>
      <c r="S230" s="19">
        <v>892.56899999999996</v>
      </c>
      <c r="T230" s="19">
        <v>903.27499999999998</v>
      </c>
      <c r="U230" s="19">
        <v>912.41700000000003</v>
      </c>
      <c r="V230" s="19">
        <v>919.90300000000002</v>
      </c>
      <c r="W230" s="19">
        <v>925.90899999999999</v>
      </c>
      <c r="X230" s="19">
        <v>931.46799999999996</v>
      </c>
      <c r="Y230" s="19">
        <v>937.84799999999996</v>
      </c>
      <c r="Z230" s="19">
        <v>945.99300000000005</v>
      </c>
      <c r="AA230" s="19">
        <v>956.36599999999999</v>
      </c>
      <c r="AB230" s="19">
        <v>968.74099999999999</v>
      </c>
      <c r="AC230" s="19">
        <v>982.59199999999998</v>
      </c>
      <c r="AD230" s="19">
        <v>997.053</v>
      </c>
      <c r="AE230" s="19">
        <v>1011.49</v>
      </c>
      <c r="AF230" s="19">
        <v>1025.6579999999999</v>
      </c>
      <c r="AG230" s="19">
        <v>1039.761</v>
      </c>
      <c r="AH230" s="19">
        <v>1054.116</v>
      </c>
      <c r="AI230" s="19">
        <v>1069.202</v>
      </c>
      <c r="AJ230" s="19">
        <v>1085.308</v>
      </c>
      <c r="AK230" s="19">
        <v>1102.556</v>
      </c>
      <c r="AL230" s="19">
        <v>1120.6110000000001</v>
      </c>
      <c r="AM230" s="19">
        <v>1138.6759999999999</v>
      </c>
      <c r="AN230" s="19">
        <v>1155.6949999999999</v>
      </c>
      <c r="AO230" s="19">
        <v>1170.9280000000001</v>
      </c>
      <c r="AP230" s="19">
        <v>1184.0509999999999</v>
      </c>
      <c r="AQ230" s="19">
        <v>1195.2470000000001</v>
      </c>
      <c r="AR230" s="19">
        <v>1204.893</v>
      </c>
      <c r="AS230" s="19">
        <v>1213.624</v>
      </c>
      <c r="AT230" s="19">
        <v>1221.9000000000001</v>
      </c>
      <c r="AU230" s="19">
        <v>1229.9069999999999</v>
      </c>
      <c r="AV230" s="19">
        <v>1237.4870000000001</v>
      </c>
      <c r="AW230" s="19">
        <v>1244.4069999999999</v>
      </c>
      <c r="AX230" s="19">
        <v>1250.318</v>
      </c>
      <c r="AY230" s="19">
        <v>1255.001</v>
      </c>
      <c r="AZ230" s="19">
        <v>1258.364</v>
      </c>
      <c r="BA230" s="19">
        <v>1260.6780000000001</v>
      </c>
      <c r="BB230" s="19">
        <v>1262.5419999999999</v>
      </c>
      <c r="BC230" s="19">
        <v>1264.7750000000001</v>
      </c>
      <c r="BD230" s="19">
        <v>1267.9839999999999</v>
      </c>
      <c r="BE230" s="19">
        <v>1272.3800000000001</v>
      </c>
      <c r="BF230" s="19">
        <v>1277.837</v>
      </c>
      <c r="BG230" s="19">
        <v>1284.0519999999999</v>
      </c>
      <c r="BH230" s="19">
        <v>1290.5350000000001</v>
      </c>
      <c r="BI230" s="19">
        <v>1296.934</v>
      </c>
      <c r="BJ230" s="19">
        <v>1303.144</v>
      </c>
      <c r="BK230" s="19">
        <v>1309.26</v>
      </c>
      <c r="BL230" s="19">
        <v>1315.3720000000001</v>
      </c>
      <c r="BM230" s="19">
        <v>1321.6179999999999</v>
      </c>
      <c r="BN230" s="19">
        <v>1328.1</v>
      </c>
      <c r="BO230" s="19">
        <v>1334.788</v>
      </c>
      <c r="BP230" s="19">
        <v>1341.588</v>
      </c>
      <c r="BQ230" s="19">
        <v>1348.248</v>
      </c>
      <c r="BR230" s="19">
        <v>1354.4929999999999</v>
      </c>
      <c r="BS230" s="19">
        <v>1360.0920000000001</v>
      </c>
    </row>
    <row r="231" spans="1:71" ht="11.4" x14ac:dyDescent="0.2">
      <c r="A231" s="16">
        <v>214</v>
      </c>
      <c r="B231" s="17" t="s">
        <v>65</v>
      </c>
      <c r="C231" s="7" t="s">
        <v>274</v>
      </c>
      <c r="D231" s="6"/>
      <c r="E231" s="6">
        <v>796</v>
      </c>
      <c r="F231" s="19">
        <v>5.0510000000000002</v>
      </c>
      <c r="G231" s="19">
        <v>4.9870000000000001</v>
      </c>
      <c r="H231" s="19">
        <v>4.9809999999999999</v>
      </c>
      <c r="I231" s="19">
        <v>5.0140000000000002</v>
      </c>
      <c r="J231" s="19">
        <v>5.093</v>
      </c>
      <c r="K231" s="19">
        <v>5.1970000000000001</v>
      </c>
      <c r="L231" s="19">
        <v>5.3150000000000004</v>
      </c>
      <c r="M231" s="19">
        <v>5.4459999999999997</v>
      </c>
      <c r="N231" s="19">
        <v>5.5590000000000002</v>
      </c>
      <c r="O231" s="19">
        <v>5.6559999999999997</v>
      </c>
      <c r="P231" s="19">
        <v>5.726</v>
      </c>
      <c r="Q231" s="19">
        <v>5.7629999999999999</v>
      </c>
      <c r="R231" s="19">
        <v>5.7629999999999999</v>
      </c>
      <c r="S231" s="19">
        <v>5.74</v>
      </c>
      <c r="T231" s="19">
        <v>5.71</v>
      </c>
      <c r="U231" s="19">
        <v>5.6719999999999997</v>
      </c>
      <c r="V231" s="19">
        <v>5.6289999999999996</v>
      </c>
      <c r="W231" s="19">
        <v>5.59</v>
      </c>
      <c r="X231" s="19">
        <v>5.5590000000000002</v>
      </c>
      <c r="Y231" s="19">
        <v>5.5709999999999997</v>
      </c>
      <c r="Z231" s="19">
        <v>5.633</v>
      </c>
      <c r="AA231" s="19">
        <v>5.7560000000000002</v>
      </c>
      <c r="AB231" s="19">
        <v>5.9219999999999997</v>
      </c>
      <c r="AC231" s="19">
        <v>6.1260000000000003</v>
      </c>
      <c r="AD231" s="19">
        <v>6.3460000000000001</v>
      </c>
      <c r="AE231" s="19">
        <v>6.548</v>
      </c>
      <c r="AF231" s="19">
        <v>6.7229999999999999</v>
      </c>
      <c r="AG231" s="19">
        <v>6.8860000000000001</v>
      </c>
      <c r="AH231" s="19">
        <v>7.0529999999999999</v>
      </c>
      <c r="AI231" s="19">
        <v>7.2640000000000002</v>
      </c>
      <c r="AJ231" s="19">
        <v>7.5190000000000001</v>
      </c>
      <c r="AK231" s="19">
        <v>7.8579999999999997</v>
      </c>
      <c r="AL231" s="19">
        <v>8.2439999999999998</v>
      </c>
      <c r="AM231" s="19">
        <v>8.6690000000000005</v>
      </c>
      <c r="AN231" s="19">
        <v>9.0950000000000006</v>
      </c>
      <c r="AO231" s="19">
        <v>9.5060000000000002</v>
      </c>
      <c r="AP231" s="19">
        <v>9.875</v>
      </c>
      <c r="AQ231" s="19">
        <v>10.224</v>
      </c>
      <c r="AR231" s="19">
        <v>10.582000000000001</v>
      </c>
      <c r="AS231" s="19">
        <v>11.016999999999999</v>
      </c>
      <c r="AT231" s="19">
        <v>11.552</v>
      </c>
      <c r="AU231" s="19">
        <v>12.206</v>
      </c>
      <c r="AV231" s="19">
        <v>12.968</v>
      </c>
      <c r="AW231" s="19">
        <v>13.789</v>
      </c>
      <c r="AX231" s="19">
        <v>14.597</v>
      </c>
      <c r="AY231" s="19">
        <v>15.332000000000001</v>
      </c>
      <c r="AZ231" s="19">
        <v>15.965999999999999</v>
      </c>
      <c r="BA231" s="19">
        <v>16.527999999999999</v>
      </c>
      <c r="BB231" s="19">
        <v>17.114999999999998</v>
      </c>
      <c r="BC231" s="19">
        <v>17.864000000000001</v>
      </c>
      <c r="BD231" s="19">
        <v>18.873000000000001</v>
      </c>
      <c r="BE231" s="19">
        <v>20.184999999999999</v>
      </c>
      <c r="BF231" s="19">
        <v>21.742000000000001</v>
      </c>
      <c r="BG231" s="19">
        <v>23.41</v>
      </c>
      <c r="BH231" s="19">
        <v>25.027999999999999</v>
      </c>
      <c r="BI231" s="19">
        <v>26.448</v>
      </c>
      <c r="BJ231" s="19">
        <v>27.641999999999999</v>
      </c>
      <c r="BK231" s="19">
        <v>28.64</v>
      </c>
      <c r="BL231" s="19">
        <v>29.481000000000002</v>
      </c>
      <c r="BM231" s="19">
        <v>30.245000000000001</v>
      </c>
      <c r="BN231" s="19">
        <v>30.994</v>
      </c>
      <c r="BO231" s="19">
        <v>31.731000000000002</v>
      </c>
      <c r="BP231" s="19">
        <v>32.430999999999997</v>
      </c>
      <c r="BQ231" s="19">
        <v>33.107999999999997</v>
      </c>
      <c r="BR231" s="19">
        <v>33.738999999999997</v>
      </c>
      <c r="BS231" s="19">
        <v>34.338999999999999</v>
      </c>
    </row>
    <row r="232" spans="1:71" ht="11.4" x14ac:dyDescent="0.2">
      <c r="A232" s="16">
        <v>215</v>
      </c>
      <c r="B232" s="17" t="s">
        <v>65</v>
      </c>
      <c r="C232" s="7" t="s">
        <v>275</v>
      </c>
      <c r="D232" s="6"/>
      <c r="E232" s="6">
        <v>850</v>
      </c>
      <c r="F232" s="19">
        <v>26.797000000000001</v>
      </c>
      <c r="G232" s="19">
        <v>27.373999999999999</v>
      </c>
      <c r="H232" s="19">
        <v>28.122</v>
      </c>
      <c r="I232" s="19">
        <v>28.821999999999999</v>
      </c>
      <c r="J232" s="19">
        <v>29.349</v>
      </c>
      <c r="K232" s="19">
        <v>29.681999999999999</v>
      </c>
      <c r="L232" s="19">
        <v>29.856000000000002</v>
      </c>
      <c r="M232" s="19">
        <v>30.055</v>
      </c>
      <c r="N232" s="19">
        <v>30.491</v>
      </c>
      <c r="O232" s="19">
        <v>31.439</v>
      </c>
      <c r="P232" s="19">
        <v>33.134999999999998</v>
      </c>
      <c r="Q232" s="19">
        <v>35.716000000000001</v>
      </c>
      <c r="R232" s="19">
        <v>39.070999999999998</v>
      </c>
      <c r="S232" s="19">
        <v>42.901000000000003</v>
      </c>
      <c r="T232" s="19">
        <v>46.725999999999999</v>
      </c>
      <c r="U232" s="19">
        <v>50.232999999999997</v>
      </c>
      <c r="V232" s="19">
        <v>53.255000000000003</v>
      </c>
      <c r="W232" s="19">
        <v>55.918999999999997</v>
      </c>
      <c r="X232" s="19">
        <v>58.478000000000002</v>
      </c>
      <c r="Y232" s="19">
        <v>61.320999999999998</v>
      </c>
      <c r="Z232" s="19">
        <v>64.725999999999999</v>
      </c>
      <c r="AA232" s="19">
        <v>68.763999999999996</v>
      </c>
      <c r="AB232" s="19">
        <v>73.274000000000001</v>
      </c>
      <c r="AC232" s="19">
        <v>77.983000000000004</v>
      </c>
      <c r="AD232" s="19">
        <v>82.477000000000004</v>
      </c>
      <c r="AE232" s="19">
        <v>86.47</v>
      </c>
      <c r="AF232" s="19">
        <v>89.847999999999999</v>
      </c>
      <c r="AG232" s="19">
        <v>92.686999999999998</v>
      </c>
      <c r="AH232" s="19">
        <v>95.075000000000003</v>
      </c>
      <c r="AI232" s="19">
        <v>97.165999999999997</v>
      </c>
      <c r="AJ232" s="19">
        <v>99.08</v>
      </c>
      <c r="AK232" s="19">
        <v>100.872</v>
      </c>
      <c r="AL232" s="19">
        <v>102.474</v>
      </c>
      <c r="AM232" s="19">
        <v>103.821</v>
      </c>
      <c r="AN232" s="19">
        <v>104.771</v>
      </c>
      <c r="AO232" s="19">
        <v>105.28</v>
      </c>
      <c r="AP232" s="19">
        <v>105.29</v>
      </c>
      <c r="AQ232" s="19">
        <v>104.89</v>
      </c>
      <c r="AR232" s="19">
        <v>104.309</v>
      </c>
      <c r="AS232" s="19">
        <v>103.85599999999999</v>
      </c>
      <c r="AT232" s="19">
        <v>103.756</v>
      </c>
      <c r="AU232" s="19">
        <v>104.089</v>
      </c>
      <c r="AV232" s="19">
        <v>104.794</v>
      </c>
      <c r="AW232" s="19">
        <v>105.723</v>
      </c>
      <c r="AX232" s="19">
        <v>106.646</v>
      </c>
      <c r="AY232" s="19">
        <v>107.392</v>
      </c>
      <c r="AZ232" s="19">
        <v>107.931</v>
      </c>
      <c r="BA232" s="19">
        <v>108.31100000000001</v>
      </c>
      <c r="BB232" s="19">
        <v>108.556</v>
      </c>
      <c r="BC232" s="19">
        <v>108.681</v>
      </c>
      <c r="BD232" s="19">
        <v>108.72199999999999</v>
      </c>
      <c r="BE232" s="19">
        <v>108.69</v>
      </c>
      <c r="BF232" s="19">
        <v>108.557</v>
      </c>
      <c r="BG232" s="19">
        <v>108.352</v>
      </c>
      <c r="BH232" s="19">
        <v>108.086</v>
      </c>
      <c r="BI232" s="19">
        <v>107.79300000000001</v>
      </c>
      <c r="BJ232" s="19">
        <v>107.47199999999999</v>
      </c>
      <c r="BK232" s="19">
        <v>107.14100000000001</v>
      </c>
      <c r="BL232" s="19">
        <v>106.798</v>
      </c>
      <c r="BM232" s="19">
        <v>106.46899999999999</v>
      </c>
      <c r="BN232" s="19">
        <v>106.149</v>
      </c>
      <c r="BO232" s="19">
        <v>105.843</v>
      </c>
      <c r="BP232" s="19">
        <v>105.557</v>
      </c>
      <c r="BQ232" s="19">
        <v>105.31100000000001</v>
      </c>
      <c r="BR232" s="19">
        <v>105.11</v>
      </c>
      <c r="BS232" s="19">
        <v>104.977</v>
      </c>
    </row>
    <row r="233" spans="1:71" ht="12" x14ac:dyDescent="0.25">
      <c r="A233" s="16">
        <v>216</v>
      </c>
      <c r="B233" s="17" t="s">
        <v>65</v>
      </c>
      <c r="C233" s="21" t="s">
        <v>276</v>
      </c>
      <c r="D233" s="6"/>
      <c r="E233" s="6">
        <v>916</v>
      </c>
      <c r="F233" s="19">
        <v>38057.205000000002</v>
      </c>
      <c r="G233" s="19">
        <v>39144.067999999999</v>
      </c>
      <c r="H233" s="19">
        <v>40298.42</v>
      </c>
      <c r="I233" s="19">
        <v>41515.203000000001</v>
      </c>
      <c r="J233" s="19">
        <v>42790.122000000003</v>
      </c>
      <c r="K233" s="19">
        <v>44119.705999999998</v>
      </c>
      <c r="L233" s="19">
        <v>45501.254999999997</v>
      </c>
      <c r="M233" s="19">
        <v>46932.873</v>
      </c>
      <c r="N233" s="19">
        <v>48413.357000000004</v>
      </c>
      <c r="O233" s="19">
        <v>49942.192999999999</v>
      </c>
      <c r="P233" s="19">
        <v>51519.118999999999</v>
      </c>
      <c r="Q233" s="19">
        <v>53143.970999999998</v>
      </c>
      <c r="R233" s="19">
        <v>54816.25</v>
      </c>
      <c r="S233" s="19">
        <v>56535.071000000004</v>
      </c>
      <c r="T233" s="19">
        <v>58299.548000000003</v>
      </c>
      <c r="U233" s="19">
        <v>60109.627999999997</v>
      </c>
      <c r="V233" s="19">
        <v>61959.985999999997</v>
      </c>
      <c r="W233" s="19">
        <v>63851.618999999999</v>
      </c>
      <c r="X233" s="19">
        <v>65798.471999999994</v>
      </c>
      <c r="Y233" s="19">
        <v>67819.407000000007</v>
      </c>
      <c r="Z233" s="19">
        <v>69925.350000000006</v>
      </c>
      <c r="AA233" s="19">
        <v>72121.418999999994</v>
      </c>
      <c r="AB233" s="19">
        <v>74395.567999999999</v>
      </c>
      <c r="AC233" s="19">
        <v>76720.232000000004</v>
      </c>
      <c r="AD233" s="19">
        <v>79057.714999999997</v>
      </c>
      <c r="AE233" s="19">
        <v>81379.531000000003</v>
      </c>
      <c r="AF233" s="19">
        <v>83676.062000000005</v>
      </c>
      <c r="AG233" s="19">
        <v>85950.608999999997</v>
      </c>
      <c r="AH233" s="19">
        <v>88203.764999999999</v>
      </c>
      <c r="AI233" s="19">
        <v>90440.567999999999</v>
      </c>
      <c r="AJ233" s="19">
        <v>92665.273000000001</v>
      </c>
      <c r="AK233" s="19">
        <v>94877.414000000004</v>
      </c>
      <c r="AL233" s="19">
        <v>97075.766000000003</v>
      </c>
      <c r="AM233" s="19">
        <v>99263.902000000002</v>
      </c>
      <c r="AN233" s="19">
        <v>101446.711</v>
      </c>
      <c r="AO233" s="19">
        <v>103629.337</v>
      </c>
      <c r="AP233" s="19">
        <v>105807.875</v>
      </c>
      <c r="AQ233" s="19">
        <v>107985.484</v>
      </c>
      <c r="AR233" s="19">
        <v>110182.54700000001</v>
      </c>
      <c r="AS233" s="19">
        <v>112425.61599999999</v>
      </c>
      <c r="AT233" s="19">
        <v>114731.12</v>
      </c>
      <c r="AU233" s="19">
        <v>117108.147</v>
      </c>
      <c r="AV233" s="19">
        <v>119544.099</v>
      </c>
      <c r="AW233" s="19">
        <v>122006.79399999999</v>
      </c>
      <c r="AX233" s="19">
        <v>124451.28599999999</v>
      </c>
      <c r="AY233" s="19">
        <v>126844.08100000001</v>
      </c>
      <c r="AZ233" s="19">
        <v>129181.431</v>
      </c>
      <c r="BA233" s="19">
        <v>131470.92199999999</v>
      </c>
      <c r="BB233" s="19">
        <v>133705.29999999999</v>
      </c>
      <c r="BC233" s="19">
        <v>135878.796</v>
      </c>
      <c r="BD233" s="19">
        <v>137992.226</v>
      </c>
      <c r="BE233" s="19">
        <v>140033.253</v>
      </c>
      <c r="BF233" s="19">
        <v>142014.32500000001</v>
      </c>
      <c r="BG233" s="19">
        <v>143991.44099999999</v>
      </c>
      <c r="BH233" s="19">
        <v>146039.807</v>
      </c>
      <c r="BI233" s="19">
        <v>148211.55799999999</v>
      </c>
      <c r="BJ233" s="19">
        <v>150528.927</v>
      </c>
      <c r="BK233" s="19">
        <v>152971.86799999999</v>
      </c>
      <c r="BL233" s="19">
        <v>155497.58100000001</v>
      </c>
      <c r="BM233" s="19">
        <v>158041.891</v>
      </c>
      <c r="BN233" s="19">
        <v>160556.595</v>
      </c>
      <c r="BO233" s="19">
        <v>163028.364</v>
      </c>
      <c r="BP233" s="19">
        <v>165467.12400000001</v>
      </c>
      <c r="BQ233" s="19">
        <v>167875.53599999999</v>
      </c>
      <c r="BR233" s="19">
        <v>170262.81599999999</v>
      </c>
      <c r="BS233" s="19">
        <v>172635.109</v>
      </c>
    </row>
    <row r="234" spans="1:71" ht="11.4" x14ac:dyDescent="0.2">
      <c r="A234" s="16">
        <v>217</v>
      </c>
      <c r="B234" s="17" t="s">
        <v>65</v>
      </c>
      <c r="C234" s="7" t="s">
        <v>277</v>
      </c>
      <c r="D234" s="6"/>
      <c r="E234" s="6">
        <v>84</v>
      </c>
      <c r="F234" s="19">
        <v>68.918999999999997</v>
      </c>
      <c r="G234" s="19">
        <v>71.241</v>
      </c>
      <c r="H234" s="19">
        <v>73.427000000000007</v>
      </c>
      <c r="I234" s="19">
        <v>75.56</v>
      </c>
      <c r="J234" s="19">
        <v>77.686999999999998</v>
      </c>
      <c r="K234" s="19">
        <v>79.87</v>
      </c>
      <c r="L234" s="19">
        <v>82.141000000000005</v>
      </c>
      <c r="M234" s="19">
        <v>84.509</v>
      </c>
      <c r="N234" s="19">
        <v>86.956000000000003</v>
      </c>
      <c r="O234" s="19">
        <v>89.49</v>
      </c>
      <c r="P234" s="19">
        <v>92.063999999999993</v>
      </c>
      <c r="Q234" s="19">
        <v>94.703000000000003</v>
      </c>
      <c r="R234" s="19">
        <v>97.384</v>
      </c>
      <c r="S234" s="19">
        <v>100.164</v>
      </c>
      <c r="T234" s="19">
        <v>103.069</v>
      </c>
      <c r="U234" s="19">
        <v>106.119</v>
      </c>
      <c r="V234" s="19">
        <v>109.34699999999999</v>
      </c>
      <c r="W234" s="19">
        <v>112.69199999999999</v>
      </c>
      <c r="X234" s="19">
        <v>116.06100000000001</v>
      </c>
      <c r="Y234" s="19">
        <v>119.261</v>
      </c>
      <c r="Z234" s="19">
        <v>122.182</v>
      </c>
      <c r="AA234" s="19">
        <v>124.79300000000001</v>
      </c>
      <c r="AB234" s="19">
        <v>127.15</v>
      </c>
      <c r="AC234" s="19">
        <v>129.29400000000001</v>
      </c>
      <c r="AD234" s="19">
        <v>131.30699999999999</v>
      </c>
      <c r="AE234" s="19">
        <v>133.26</v>
      </c>
      <c r="AF234" s="19">
        <v>135.14699999999999</v>
      </c>
      <c r="AG234" s="19">
        <v>136.989</v>
      </c>
      <c r="AH234" s="19">
        <v>138.965</v>
      </c>
      <c r="AI234" s="19">
        <v>141.30500000000001</v>
      </c>
      <c r="AJ234" s="19">
        <v>144.155</v>
      </c>
      <c r="AK234" s="19">
        <v>147.566</v>
      </c>
      <c r="AL234" s="19">
        <v>151.5</v>
      </c>
      <c r="AM234" s="19">
        <v>155.822</v>
      </c>
      <c r="AN234" s="19">
        <v>160.34700000000001</v>
      </c>
      <c r="AO234" s="19">
        <v>164.92099999999999</v>
      </c>
      <c r="AP234" s="19">
        <v>169.56800000000001</v>
      </c>
      <c r="AQ234" s="19">
        <v>174.32</v>
      </c>
      <c r="AR234" s="19">
        <v>179.02799999999999</v>
      </c>
      <c r="AS234" s="19">
        <v>183.46899999999999</v>
      </c>
      <c r="AT234" s="19">
        <v>187.55199999999999</v>
      </c>
      <c r="AU234" s="19">
        <v>191.126</v>
      </c>
      <c r="AV234" s="19">
        <v>194.31700000000001</v>
      </c>
      <c r="AW234" s="19">
        <v>197.61600000000001</v>
      </c>
      <c r="AX234" s="19">
        <v>201.67400000000001</v>
      </c>
      <c r="AY234" s="19">
        <v>206.96299999999999</v>
      </c>
      <c r="AZ234" s="19">
        <v>213.67599999999999</v>
      </c>
      <c r="BA234" s="19">
        <v>221.60599999999999</v>
      </c>
      <c r="BB234" s="19">
        <v>230.28399999999999</v>
      </c>
      <c r="BC234" s="19">
        <v>239.02600000000001</v>
      </c>
      <c r="BD234" s="19">
        <v>247.315</v>
      </c>
      <c r="BE234" s="19">
        <v>254.98400000000001</v>
      </c>
      <c r="BF234" s="19">
        <v>262.20600000000002</v>
      </c>
      <c r="BG234" s="19">
        <v>269.13</v>
      </c>
      <c r="BH234" s="19">
        <v>276.089</v>
      </c>
      <c r="BI234" s="19">
        <v>283.27699999999999</v>
      </c>
      <c r="BJ234" s="19">
        <v>290.74700000000001</v>
      </c>
      <c r="BK234" s="19">
        <v>298.40699999999998</v>
      </c>
      <c r="BL234" s="19">
        <v>306.16500000000002</v>
      </c>
      <c r="BM234" s="19">
        <v>313.92899999999997</v>
      </c>
      <c r="BN234" s="19">
        <v>321.608</v>
      </c>
      <c r="BO234" s="19">
        <v>329.19200000000001</v>
      </c>
      <c r="BP234" s="19">
        <v>336.70100000000002</v>
      </c>
      <c r="BQ234" s="19">
        <v>344.18099999999998</v>
      </c>
      <c r="BR234" s="19">
        <v>351.69400000000002</v>
      </c>
      <c r="BS234" s="19">
        <v>359.28800000000001</v>
      </c>
    </row>
    <row r="235" spans="1:71" ht="11.4" x14ac:dyDescent="0.2">
      <c r="A235" s="16">
        <v>218</v>
      </c>
      <c r="B235" s="17" t="s">
        <v>65</v>
      </c>
      <c r="C235" s="7" t="s">
        <v>278</v>
      </c>
      <c r="D235" s="6"/>
      <c r="E235" s="6">
        <v>188</v>
      </c>
      <c r="F235" s="19">
        <v>959.495</v>
      </c>
      <c r="G235" s="19">
        <v>986.15599999999995</v>
      </c>
      <c r="H235" s="19">
        <v>1015.879</v>
      </c>
      <c r="I235" s="19">
        <v>1048.2139999999999</v>
      </c>
      <c r="J235" s="19">
        <v>1082.877</v>
      </c>
      <c r="K235" s="19">
        <v>1119.617</v>
      </c>
      <c r="L235" s="19">
        <v>1158.318</v>
      </c>
      <c r="M235" s="19">
        <v>1198.942</v>
      </c>
      <c r="N235" s="19">
        <v>1241.5530000000001</v>
      </c>
      <c r="O235" s="19">
        <v>1286.229</v>
      </c>
      <c r="P235" s="19">
        <v>1333.04</v>
      </c>
      <c r="Q235" s="19">
        <v>1381.9169999999999</v>
      </c>
      <c r="R235" s="19">
        <v>1432.585</v>
      </c>
      <c r="S235" s="19">
        <v>1484.51</v>
      </c>
      <c r="T235" s="19">
        <v>1537.0409999999999</v>
      </c>
      <c r="U235" s="19">
        <v>1589.6210000000001</v>
      </c>
      <c r="V235" s="19">
        <v>1642.1859999999999</v>
      </c>
      <c r="W235" s="19">
        <v>1694.71</v>
      </c>
      <c r="X235" s="19">
        <v>1746.8689999999999</v>
      </c>
      <c r="Y235" s="19">
        <v>1798.3109999999999</v>
      </c>
      <c r="Z235" s="19">
        <v>1848.866</v>
      </c>
      <c r="AA235" s="19">
        <v>1898.36</v>
      </c>
      <c r="AB235" s="19">
        <v>1947.048</v>
      </c>
      <c r="AC235" s="19">
        <v>1995.7429999999999</v>
      </c>
      <c r="AD235" s="19">
        <v>2045.58</v>
      </c>
      <c r="AE235" s="19">
        <v>2097.4070000000002</v>
      </c>
      <c r="AF235" s="19">
        <v>2151.4969999999998</v>
      </c>
      <c r="AG235" s="19">
        <v>2207.7249999999999</v>
      </c>
      <c r="AH235" s="19">
        <v>2266.154</v>
      </c>
      <c r="AI235" s="19">
        <v>2326.7040000000002</v>
      </c>
      <c r="AJ235" s="19">
        <v>2389.31</v>
      </c>
      <c r="AK235" s="19">
        <v>2454.1289999999999</v>
      </c>
      <c r="AL235" s="19">
        <v>2521.1680000000001</v>
      </c>
      <c r="AM235" s="19">
        <v>2589.9299999999998</v>
      </c>
      <c r="AN235" s="19">
        <v>2659.7809999999999</v>
      </c>
      <c r="AO235" s="19">
        <v>2730.2330000000002</v>
      </c>
      <c r="AP235" s="19">
        <v>2800.9859999999999</v>
      </c>
      <c r="AQ235" s="19">
        <v>2872.2109999999998</v>
      </c>
      <c r="AR235" s="19">
        <v>2944.5569999999998</v>
      </c>
      <c r="AS235" s="19">
        <v>3018.9549999999999</v>
      </c>
      <c r="AT235" s="19">
        <v>3095.9949999999999</v>
      </c>
      <c r="AU235" s="19">
        <v>3175.6489999999999</v>
      </c>
      <c r="AV235" s="19">
        <v>3257.4659999999999</v>
      </c>
      <c r="AW235" s="19">
        <v>3341.0039999999999</v>
      </c>
      <c r="AX235" s="19">
        <v>3425.69</v>
      </c>
      <c r="AY235" s="19">
        <v>3510.9259999999999</v>
      </c>
      <c r="AZ235" s="19">
        <v>3596.732</v>
      </c>
      <c r="BA235" s="19">
        <v>3682.7249999999999</v>
      </c>
      <c r="BB235" s="19">
        <v>3767.373</v>
      </c>
      <c r="BC235" s="19">
        <v>3848.723</v>
      </c>
      <c r="BD235" s="19">
        <v>3925.4430000000002</v>
      </c>
      <c r="BE235" s="19">
        <v>3996.7979999999998</v>
      </c>
      <c r="BF235" s="19">
        <v>4063.2040000000002</v>
      </c>
      <c r="BG235" s="19">
        <v>4125.9709999999995</v>
      </c>
      <c r="BH235" s="19">
        <v>4187.0379999999996</v>
      </c>
      <c r="BI235" s="19">
        <v>4247.8410000000003</v>
      </c>
      <c r="BJ235" s="19">
        <v>4308.7939999999999</v>
      </c>
      <c r="BK235" s="19">
        <v>4369.4690000000001</v>
      </c>
      <c r="BL235" s="19">
        <v>4429.5079999999998</v>
      </c>
      <c r="BM235" s="19">
        <v>4488.2629999999999</v>
      </c>
      <c r="BN235" s="19">
        <v>4545.28</v>
      </c>
      <c r="BO235" s="19">
        <v>4600.4740000000002</v>
      </c>
      <c r="BP235" s="19">
        <v>4654.1220000000003</v>
      </c>
      <c r="BQ235" s="19">
        <v>4706.4009999999998</v>
      </c>
      <c r="BR235" s="19">
        <v>4757.5749999999998</v>
      </c>
      <c r="BS235" s="19">
        <v>4807.8519999999999</v>
      </c>
    </row>
    <row r="236" spans="1:71" ht="11.4" x14ac:dyDescent="0.2">
      <c r="A236" s="16">
        <v>219</v>
      </c>
      <c r="B236" s="17" t="s">
        <v>65</v>
      </c>
      <c r="C236" s="7" t="s">
        <v>279</v>
      </c>
      <c r="D236" s="6"/>
      <c r="E236" s="6">
        <v>222</v>
      </c>
      <c r="F236" s="19">
        <v>2199.8980000000001</v>
      </c>
      <c r="G236" s="19">
        <v>2236.576</v>
      </c>
      <c r="H236" s="19">
        <v>2278.3069999999998</v>
      </c>
      <c r="I236" s="19">
        <v>2324.5590000000002</v>
      </c>
      <c r="J236" s="19">
        <v>2374.9720000000002</v>
      </c>
      <c r="K236" s="19">
        <v>2429.3330000000001</v>
      </c>
      <c r="L236" s="19">
        <v>2487.5859999999998</v>
      </c>
      <c r="M236" s="19">
        <v>2549.826</v>
      </c>
      <c r="N236" s="19">
        <v>2616.277</v>
      </c>
      <c r="O236" s="19">
        <v>2687.2330000000002</v>
      </c>
      <c r="P236" s="19">
        <v>2762.8989999999999</v>
      </c>
      <c r="Q236" s="19">
        <v>2843.24</v>
      </c>
      <c r="R236" s="19">
        <v>2927.857</v>
      </c>
      <c r="S236" s="19">
        <v>3015.8870000000002</v>
      </c>
      <c r="T236" s="19">
        <v>3106.1860000000001</v>
      </c>
      <c r="U236" s="19">
        <v>3197.8629999999998</v>
      </c>
      <c r="V236" s="19">
        <v>3290.4110000000001</v>
      </c>
      <c r="W236" s="19">
        <v>3383.701</v>
      </c>
      <c r="X236" s="19">
        <v>3477.7420000000002</v>
      </c>
      <c r="Y236" s="19">
        <v>3572.7069999999999</v>
      </c>
      <c r="Z236" s="19">
        <v>3668.5949999999998</v>
      </c>
      <c r="AA236" s="19">
        <v>3765.1660000000002</v>
      </c>
      <c r="AB236" s="19">
        <v>3861.931</v>
      </c>
      <c r="AC236" s="19">
        <v>3958.3229999999999</v>
      </c>
      <c r="AD236" s="19">
        <v>4053.7130000000002</v>
      </c>
      <c r="AE236" s="19">
        <v>4147.5249999999996</v>
      </c>
      <c r="AF236" s="19">
        <v>4239.6750000000002</v>
      </c>
      <c r="AG236" s="19">
        <v>4329.9639999999999</v>
      </c>
      <c r="AH236" s="19">
        <v>4417.5159999999996</v>
      </c>
      <c r="AI236" s="19">
        <v>4501.3159999999998</v>
      </c>
      <c r="AJ236" s="19">
        <v>4580.7039999999997</v>
      </c>
      <c r="AK236" s="19">
        <v>4655.3639999999996</v>
      </c>
      <c r="AL236" s="19">
        <v>4725.72</v>
      </c>
      <c r="AM236" s="19">
        <v>4792.9030000000002</v>
      </c>
      <c r="AN236" s="19">
        <v>4858.5320000000002</v>
      </c>
      <c r="AO236" s="19">
        <v>4923.8599999999997</v>
      </c>
      <c r="AP236" s="19">
        <v>4988.9430000000002</v>
      </c>
      <c r="AQ236" s="19">
        <v>5053.7139999999999</v>
      </c>
      <c r="AR236" s="19">
        <v>5119.0349999999999</v>
      </c>
      <c r="AS236" s="19">
        <v>5185.9430000000002</v>
      </c>
      <c r="AT236" s="19">
        <v>5254.9840000000004</v>
      </c>
      <c r="AU236" s="19">
        <v>5326.6570000000002</v>
      </c>
      <c r="AV236" s="19">
        <v>5400.3310000000001</v>
      </c>
      <c r="AW236" s="19">
        <v>5474</v>
      </c>
      <c r="AX236" s="19">
        <v>5544.9449999999997</v>
      </c>
      <c r="AY236" s="19">
        <v>5611.1149999999998</v>
      </c>
      <c r="AZ236" s="19">
        <v>5671.9250000000002</v>
      </c>
      <c r="BA236" s="19">
        <v>5727.7550000000001</v>
      </c>
      <c r="BB236" s="19">
        <v>5778.7060000000001</v>
      </c>
      <c r="BC236" s="19">
        <v>5825.1869999999999</v>
      </c>
      <c r="BD236" s="19">
        <v>5867.6260000000002</v>
      </c>
      <c r="BE236" s="19">
        <v>5905.9620000000004</v>
      </c>
      <c r="BF236" s="19">
        <v>5940.3029999999999</v>
      </c>
      <c r="BG236" s="19">
        <v>5971.5349999999999</v>
      </c>
      <c r="BH236" s="19">
        <v>6000.7749999999996</v>
      </c>
      <c r="BI236" s="19">
        <v>6028.9610000000002</v>
      </c>
      <c r="BJ236" s="19">
        <v>6056.4780000000001</v>
      </c>
      <c r="BK236" s="19">
        <v>6083.4750000000004</v>
      </c>
      <c r="BL236" s="19">
        <v>6110.3010000000004</v>
      </c>
      <c r="BM236" s="19">
        <v>6137.2759999999998</v>
      </c>
      <c r="BN236" s="19">
        <v>6164.6260000000002</v>
      </c>
      <c r="BO236" s="19">
        <v>6192.56</v>
      </c>
      <c r="BP236" s="19">
        <v>6221.2460000000001</v>
      </c>
      <c r="BQ236" s="19">
        <v>6250.777</v>
      </c>
      <c r="BR236" s="19">
        <v>6281.1890000000003</v>
      </c>
      <c r="BS236" s="19">
        <v>6312.4780000000001</v>
      </c>
    </row>
    <row r="237" spans="1:71" ht="11.4" x14ac:dyDescent="0.2">
      <c r="A237" s="16">
        <v>220</v>
      </c>
      <c r="B237" s="17" t="s">
        <v>65</v>
      </c>
      <c r="C237" s="7" t="s">
        <v>280</v>
      </c>
      <c r="D237" s="6"/>
      <c r="E237" s="6">
        <v>320</v>
      </c>
      <c r="F237" s="19">
        <v>3114.9569999999999</v>
      </c>
      <c r="G237" s="19">
        <v>3212.3310000000001</v>
      </c>
      <c r="H237" s="19">
        <v>3311.5369999999998</v>
      </c>
      <c r="I237" s="19">
        <v>3413.165</v>
      </c>
      <c r="J237" s="19">
        <v>3517.6529999999998</v>
      </c>
      <c r="K237" s="19">
        <v>3625.3</v>
      </c>
      <c r="L237" s="19">
        <v>3736.2359999999999</v>
      </c>
      <c r="M237" s="19">
        <v>3850.4340000000002</v>
      </c>
      <c r="N237" s="19">
        <v>3967.7449999999999</v>
      </c>
      <c r="O237" s="19">
        <v>4087.9229999999998</v>
      </c>
      <c r="P237" s="19">
        <v>4210.7470000000003</v>
      </c>
      <c r="Q237" s="19">
        <v>4336.143</v>
      </c>
      <c r="R237" s="19">
        <v>4464.2489999999998</v>
      </c>
      <c r="S237" s="19">
        <v>4595.51</v>
      </c>
      <c r="T237" s="19">
        <v>4730.54</v>
      </c>
      <c r="U237" s="19">
        <v>4869.7160000000003</v>
      </c>
      <c r="V237" s="19">
        <v>5013.1530000000002</v>
      </c>
      <c r="W237" s="19">
        <v>5160.6090000000004</v>
      </c>
      <c r="X237" s="19">
        <v>5311.6149999999998</v>
      </c>
      <c r="Y237" s="19">
        <v>5465.5119999999997</v>
      </c>
      <c r="Z237" s="19">
        <v>5621.7920000000004</v>
      </c>
      <c r="AA237" s="19">
        <v>5780.48</v>
      </c>
      <c r="AB237" s="19">
        <v>5941.567</v>
      </c>
      <c r="AC237" s="19">
        <v>6104.53</v>
      </c>
      <c r="AD237" s="19">
        <v>6268.7070000000003</v>
      </c>
      <c r="AE237" s="19">
        <v>6433.7280000000001</v>
      </c>
      <c r="AF237" s="19">
        <v>6599.2139999999999</v>
      </c>
      <c r="AG237" s="19">
        <v>6765.5159999999996</v>
      </c>
      <c r="AH237" s="19">
        <v>6933.9059999999999</v>
      </c>
      <c r="AI237" s="19">
        <v>7106.1450000000004</v>
      </c>
      <c r="AJ237" s="19">
        <v>7283.4589999999998</v>
      </c>
      <c r="AK237" s="19">
        <v>7466.4880000000003</v>
      </c>
      <c r="AL237" s="19">
        <v>7654.8190000000004</v>
      </c>
      <c r="AM237" s="19">
        <v>7847.4719999999998</v>
      </c>
      <c r="AN237" s="19">
        <v>8042.8969999999999</v>
      </c>
      <c r="AO237" s="19">
        <v>8240.06</v>
      </c>
      <c r="AP237" s="19">
        <v>8438.6039999999994</v>
      </c>
      <c r="AQ237" s="19">
        <v>8639.1080000000002</v>
      </c>
      <c r="AR237" s="19">
        <v>8842.5750000000007</v>
      </c>
      <c r="AS237" s="19">
        <v>9050.4650000000001</v>
      </c>
      <c r="AT237" s="19">
        <v>9263.8130000000001</v>
      </c>
      <c r="AU237" s="19">
        <v>9483.27</v>
      </c>
      <c r="AV237" s="19">
        <v>9708.5439999999999</v>
      </c>
      <c r="AW237" s="19">
        <v>9938.6919999999991</v>
      </c>
      <c r="AX237" s="19">
        <v>10172.297</v>
      </c>
      <c r="AY237" s="19">
        <v>10408.489</v>
      </c>
      <c r="AZ237" s="19">
        <v>10646.674000000001</v>
      </c>
      <c r="BA237" s="19">
        <v>10887.634</v>
      </c>
      <c r="BB237" s="19">
        <v>11133.501</v>
      </c>
      <c r="BC237" s="19">
        <v>11387.203</v>
      </c>
      <c r="BD237" s="19">
        <v>11650.743</v>
      </c>
      <c r="BE237" s="19">
        <v>11924.946</v>
      </c>
      <c r="BF237" s="19">
        <v>12208.848</v>
      </c>
      <c r="BG237" s="19">
        <v>12500.477999999999</v>
      </c>
      <c r="BH237" s="19">
        <v>12796.924999999999</v>
      </c>
      <c r="BI237" s="19">
        <v>13096.028</v>
      </c>
      <c r="BJ237" s="19">
        <v>13397.008</v>
      </c>
      <c r="BK237" s="19">
        <v>13700.286</v>
      </c>
      <c r="BL237" s="19">
        <v>14006.366</v>
      </c>
      <c r="BM237" s="19">
        <v>14316.208000000001</v>
      </c>
      <c r="BN237" s="19">
        <v>14630.416999999999</v>
      </c>
      <c r="BO237" s="19">
        <v>14948.919</v>
      </c>
      <c r="BP237" s="19">
        <v>15271.056</v>
      </c>
      <c r="BQ237" s="19">
        <v>15596.214</v>
      </c>
      <c r="BR237" s="19">
        <v>15923.558999999999</v>
      </c>
      <c r="BS237" s="19">
        <v>16252.429</v>
      </c>
    </row>
    <row r="238" spans="1:71" ht="11.4" x14ac:dyDescent="0.2">
      <c r="A238" s="16">
        <v>221</v>
      </c>
      <c r="B238" s="17" t="s">
        <v>65</v>
      </c>
      <c r="C238" s="7" t="s">
        <v>281</v>
      </c>
      <c r="D238" s="6"/>
      <c r="E238" s="6">
        <v>340</v>
      </c>
      <c r="F238" s="19">
        <v>1546.7239999999999</v>
      </c>
      <c r="G238" s="19">
        <v>1588.5609999999999</v>
      </c>
      <c r="H238" s="19">
        <v>1631.7339999999999</v>
      </c>
      <c r="I238" s="19">
        <v>1676.502</v>
      </c>
      <c r="J238" s="19">
        <v>1723.01</v>
      </c>
      <c r="K238" s="19">
        <v>1771.3510000000001</v>
      </c>
      <c r="L238" s="19">
        <v>1821.538</v>
      </c>
      <c r="M238" s="19">
        <v>1873.498</v>
      </c>
      <c r="N238" s="19">
        <v>1927.104</v>
      </c>
      <c r="O238" s="19">
        <v>1982.192</v>
      </c>
      <c r="P238" s="19">
        <v>2038.6369999999999</v>
      </c>
      <c r="Q238" s="19">
        <v>2096.4070000000002</v>
      </c>
      <c r="R238" s="19">
        <v>2155.652</v>
      </c>
      <c r="S238" s="19">
        <v>2216.7069999999999</v>
      </c>
      <c r="T238" s="19">
        <v>2280.0450000000001</v>
      </c>
      <c r="U238" s="19">
        <v>2346.0100000000002</v>
      </c>
      <c r="V238" s="19">
        <v>2414.8069999999998</v>
      </c>
      <c r="W238" s="19">
        <v>2486.4140000000002</v>
      </c>
      <c r="X238" s="19">
        <v>2560.7269999999999</v>
      </c>
      <c r="Y238" s="19">
        <v>2637.5169999999998</v>
      </c>
      <c r="Z238" s="19">
        <v>2716.6590000000001</v>
      </c>
      <c r="AA238" s="19">
        <v>2798.125</v>
      </c>
      <c r="AB238" s="19">
        <v>2882.1129999999998</v>
      </c>
      <c r="AC238" s="19">
        <v>2968.9940000000001</v>
      </c>
      <c r="AD238" s="19">
        <v>3059.2539999999999</v>
      </c>
      <c r="AE238" s="19">
        <v>3153.261</v>
      </c>
      <c r="AF238" s="19">
        <v>3251.1579999999999</v>
      </c>
      <c r="AG238" s="19">
        <v>3352.835</v>
      </c>
      <c r="AH238" s="19">
        <v>3458.1039999999998</v>
      </c>
      <c r="AI238" s="19">
        <v>3566.665</v>
      </c>
      <c r="AJ238" s="19">
        <v>3678.2860000000001</v>
      </c>
      <c r="AK238" s="19">
        <v>3792.9380000000001</v>
      </c>
      <c r="AL238" s="19">
        <v>3910.6570000000002</v>
      </c>
      <c r="AM238" s="19">
        <v>4031.3490000000002</v>
      </c>
      <c r="AN238" s="19">
        <v>4154.8869999999997</v>
      </c>
      <c r="AO238" s="19">
        <v>4281.1890000000003</v>
      </c>
      <c r="AP238" s="19">
        <v>4410.1580000000004</v>
      </c>
      <c r="AQ238" s="19">
        <v>4541.8040000000001</v>
      </c>
      <c r="AR238" s="19">
        <v>4676.3609999999999</v>
      </c>
      <c r="AS238" s="19">
        <v>4814.1369999999997</v>
      </c>
      <c r="AT238" s="19">
        <v>4955.3280000000004</v>
      </c>
      <c r="AU238" s="19">
        <v>5099.951</v>
      </c>
      <c r="AV238" s="19">
        <v>5247.8360000000002</v>
      </c>
      <c r="AW238" s="19">
        <v>5398.8050000000003</v>
      </c>
      <c r="AX238" s="19">
        <v>5552.625</v>
      </c>
      <c r="AY238" s="19">
        <v>5709.0510000000004</v>
      </c>
      <c r="AZ238" s="19">
        <v>5867.8490000000002</v>
      </c>
      <c r="BA238" s="19">
        <v>6028.8819999999996</v>
      </c>
      <c r="BB238" s="19">
        <v>6192.0259999999998</v>
      </c>
      <c r="BC238" s="19">
        <v>6357.2209999999995</v>
      </c>
      <c r="BD238" s="19">
        <v>6524.2830000000004</v>
      </c>
      <c r="BE238" s="19">
        <v>6693.0609999999997</v>
      </c>
      <c r="BF238" s="19">
        <v>6863.1570000000002</v>
      </c>
      <c r="BG238" s="19">
        <v>7033.8209999999999</v>
      </c>
      <c r="BH238" s="19">
        <v>7204.1530000000002</v>
      </c>
      <c r="BI238" s="19">
        <v>7373.43</v>
      </c>
      <c r="BJ238" s="19">
        <v>7541.4059999999999</v>
      </c>
      <c r="BK238" s="19">
        <v>7707.9719999999998</v>
      </c>
      <c r="BL238" s="19">
        <v>7872.6580000000004</v>
      </c>
      <c r="BM238" s="19">
        <v>8035.0209999999997</v>
      </c>
      <c r="BN238" s="19">
        <v>8194.7780000000002</v>
      </c>
      <c r="BO238" s="19">
        <v>8351.6</v>
      </c>
      <c r="BP238" s="19">
        <v>8505.6460000000006</v>
      </c>
      <c r="BQ238" s="19">
        <v>8657.7849999999999</v>
      </c>
      <c r="BR238" s="19">
        <v>8809.2160000000003</v>
      </c>
      <c r="BS238" s="19">
        <v>8960.8289999999997</v>
      </c>
    </row>
    <row r="239" spans="1:71" ht="11.4" x14ac:dyDescent="0.2">
      <c r="A239" s="16">
        <v>222</v>
      </c>
      <c r="B239" s="17" t="s">
        <v>65</v>
      </c>
      <c r="C239" s="7" t="s">
        <v>282</v>
      </c>
      <c r="D239" s="6"/>
      <c r="E239" s="6">
        <v>484</v>
      </c>
      <c r="F239" s="19">
        <v>28012.561000000002</v>
      </c>
      <c r="G239" s="19">
        <v>28836.114000000001</v>
      </c>
      <c r="H239" s="19">
        <v>29711.632000000001</v>
      </c>
      <c r="I239" s="19">
        <v>30634.215</v>
      </c>
      <c r="J239" s="19">
        <v>31599.800999999999</v>
      </c>
      <c r="K239" s="19">
        <v>32605.178</v>
      </c>
      <c r="L239" s="19">
        <v>33647.982000000004</v>
      </c>
      <c r="M239" s="19">
        <v>34726.718999999997</v>
      </c>
      <c r="N239" s="19">
        <v>35840.646000000001</v>
      </c>
      <c r="O239" s="19">
        <v>36989.694000000003</v>
      </c>
      <c r="P239" s="19">
        <v>38174.112000000001</v>
      </c>
      <c r="Q239" s="19">
        <v>39394.125999999997</v>
      </c>
      <c r="R239" s="19">
        <v>40649.588000000003</v>
      </c>
      <c r="S239" s="19">
        <v>41939.879999999997</v>
      </c>
      <c r="T239" s="19">
        <v>43264.271999999997</v>
      </c>
      <c r="U239" s="19">
        <v>44623.042999999998</v>
      </c>
      <c r="V239" s="19">
        <v>46011.038</v>
      </c>
      <c r="W239" s="19">
        <v>47429.811999999998</v>
      </c>
      <c r="X239" s="19">
        <v>48894.019</v>
      </c>
      <c r="Y239" s="19">
        <v>50423.481</v>
      </c>
      <c r="Z239" s="19">
        <v>52029.860999999997</v>
      </c>
      <c r="AA239" s="19">
        <v>53718.724000000002</v>
      </c>
      <c r="AB239" s="19">
        <v>55478.150999999998</v>
      </c>
      <c r="AC239" s="19">
        <v>57280.587</v>
      </c>
      <c r="AD239" s="19">
        <v>59088.192999999999</v>
      </c>
      <c r="AE239" s="19">
        <v>60872.398999999998</v>
      </c>
      <c r="AF239" s="19">
        <v>62623.762999999999</v>
      </c>
      <c r="AG239" s="19">
        <v>64345.883999999998</v>
      </c>
      <c r="AH239" s="19">
        <v>66039.487999999998</v>
      </c>
      <c r="AI239" s="19">
        <v>67709.688999999998</v>
      </c>
      <c r="AJ239" s="19">
        <v>69360.870999999999</v>
      </c>
      <c r="AK239" s="19">
        <v>70992.195000000007</v>
      </c>
      <c r="AL239" s="19">
        <v>72602.532999999996</v>
      </c>
      <c r="AM239" s="19">
        <v>74196.547999999995</v>
      </c>
      <c r="AN239" s="19">
        <v>75780.604999999996</v>
      </c>
      <c r="AO239" s="19">
        <v>77360.706999999995</v>
      </c>
      <c r="AP239" s="19">
        <v>78934.125</v>
      </c>
      <c r="AQ239" s="19">
        <v>80503.051999999996</v>
      </c>
      <c r="AR239" s="19">
        <v>82083.918999999994</v>
      </c>
      <c r="AS239" s="19">
        <v>83697.891000000003</v>
      </c>
      <c r="AT239" s="19">
        <v>85357.873999999996</v>
      </c>
      <c r="AU239" s="19">
        <v>87071.512000000002</v>
      </c>
      <c r="AV239" s="19">
        <v>88828.31</v>
      </c>
      <c r="AW239" s="19">
        <v>90600.452999999994</v>
      </c>
      <c r="AX239" s="19">
        <v>92349.146999999997</v>
      </c>
      <c r="AY239" s="19">
        <v>94045.578999999998</v>
      </c>
      <c r="AZ239" s="19">
        <v>95687.452000000005</v>
      </c>
      <c r="BA239" s="19">
        <v>97281.739000000001</v>
      </c>
      <c r="BB239" s="19">
        <v>98821.456000000006</v>
      </c>
      <c r="BC239" s="19">
        <v>100300.579</v>
      </c>
      <c r="BD239" s="19">
        <v>101719.673</v>
      </c>
      <c r="BE239" s="19">
        <v>103067.068</v>
      </c>
      <c r="BF239" s="19">
        <v>104355.60799999999</v>
      </c>
      <c r="BG239" s="19">
        <v>105640.45299999999</v>
      </c>
      <c r="BH239" s="19">
        <v>106995.583</v>
      </c>
      <c r="BI239" s="19">
        <v>108472.228</v>
      </c>
      <c r="BJ239" s="19">
        <v>110092.378</v>
      </c>
      <c r="BK239" s="19">
        <v>111836.34600000001</v>
      </c>
      <c r="BL239" s="19">
        <v>113661.80899999999</v>
      </c>
      <c r="BM239" s="19">
        <v>115505.228</v>
      </c>
      <c r="BN239" s="19">
        <v>117318.94100000001</v>
      </c>
      <c r="BO239" s="19">
        <v>119090.01700000001</v>
      </c>
      <c r="BP239" s="19">
        <v>120828.307</v>
      </c>
      <c r="BQ239" s="19">
        <v>122535.969</v>
      </c>
      <c r="BR239" s="19">
        <v>124221.6</v>
      </c>
      <c r="BS239" s="19">
        <v>125890.94899999999</v>
      </c>
    </row>
    <row r="240" spans="1:71" ht="11.4" x14ac:dyDescent="0.2">
      <c r="A240" s="16">
        <v>223</v>
      </c>
      <c r="B240" s="17" t="s">
        <v>65</v>
      </c>
      <c r="C240" s="7" t="s">
        <v>283</v>
      </c>
      <c r="D240" s="6"/>
      <c r="E240" s="6">
        <v>558</v>
      </c>
      <c r="F240" s="19">
        <v>1294.992</v>
      </c>
      <c r="G240" s="19">
        <v>1331.7449999999999</v>
      </c>
      <c r="H240" s="19">
        <v>1371.518</v>
      </c>
      <c r="I240" s="19">
        <v>1414.2760000000001</v>
      </c>
      <c r="J240" s="19">
        <v>1459.854</v>
      </c>
      <c r="K240" s="19">
        <v>1508.0250000000001</v>
      </c>
      <c r="L240" s="19">
        <v>1558.4739999999999</v>
      </c>
      <c r="M240" s="19">
        <v>1610.818</v>
      </c>
      <c r="N240" s="19">
        <v>1664.605</v>
      </c>
      <c r="O240" s="19">
        <v>1719.365</v>
      </c>
      <c r="P240" s="19">
        <v>1774.6990000000001</v>
      </c>
      <c r="Q240" s="19">
        <v>1830.4</v>
      </c>
      <c r="R240" s="19">
        <v>1886.5619999999999</v>
      </c>
      <c r="S240" s="19">
        <v>1943.59</v>
      </c>
      <c r="T240" s="19">
        <v>2002.1189999999999</v>
      </c>
      <c r="U240" s="19">
        <v>2062.63</v>
      </c>
      <c r="V240" s="19">
        <v>2125.2399999999998</v>
      </c>
      <c r="W240" s="19">
        <v>2189.8820000000001</v>
      </c>
      <c r="X240" s="19">
        <v>2256.7820000000002</v>
      </c>
      <c r="Y240" s="19">
        <v>2326.1390000000001</v>
      </c>
      <c r="Z240" s="19">
        <v>2398.096</v>
      </c>
      <c r="AA240" s="19">
        <v>2472.6559999999999</v>
      </c>
      <c r="AB240" s="19">
        <v>2549.7739999999999</v>
      </c>
      <c r="AC240" s="19">
        <v>2629.5050000000001</v>
      </c>
      <c r="AD240" s="19">
        <v>2711.848</v>
      </c>
      <c r="AE240" s="19">
        <v>2796.7460000000001</v>
      </c>
      <c r="AF240" s="19">
        <v>2884.1550000000002</v>
      </c>
      <c r="AG240" s="19">
        <v>2973.806</v>
      </c>
      <c r="AH240" s="19">
        <v>3065.1170000000002</v>
      </c>
      <c r="AI240" s="19">
        <v>3157.355</v>
      </c>
      <c r="AJ240" s="19">
        <v>3249.91</v>
      </c>
      <c r="AK240" s="19">
        <v>3342.6689999999999</v>
      </c>
      <c r="AL240" s="19">
        <v>3435.5250000000001</v>
      </c>
      <c r="AM240" s="19">
        <v>3527.9389999999999</v>
      </c>
      <c r="AN240" s="19">
        <v>3619.2530000000002</v>
      </c>
      <c r="AO240" s="19">
        <v>3709.0909999999999</v>
      </c>
      <c r="AP240" s="19">
        <v>3796.9169999999999</v>
      </c>
      <c r="AQ240" s="19">
        <v>3882.9430000000002</v>
      </c>
      <c r="AR240" s="19">
        <v>3968.4540000000002</v>
      </c>
      <c r="AS240" s="19">
        <v>4055.2649999999999</v>
      </c>
      <c r="AT240" s="19">
        <v>4144.5649999999996</v>
      </c>
      <c r="AU240" s="19">
        <v>4236.8010000000004</v>
      </c>
      <c r="AV240" s="19">
        <v>4331.277</v>
      </c>
      <c r="AW240" s="19">
        <v>4426.58</v>
      </c>
      <c r="AX240" s="19">
        <v>4520.7250000000004</v>
      </c>
      <c r="AY240" s="19">
        <v>4612.2280000000001</v>
      </c>
      <c r="AZ240" s="19">
        <v>4700.7790000000005</v>
      </c>
      <c r="BA240" s="19">
        <v>4786.6400000000003</v>
      </c>
      <c r="BB240" s="19">
        <v>4869.6260000000002</v>
      </c>
      <c r="BC240" s="19">
        <v>4949.66</v>
      </c>
      <c r="BD240" s="19">
        <v>5026.7960000000003</v>
      </c>
      <c r="BE240" s="19">
        <v>5100.75</v>
      </c>
      <c r="BF240" s="19">
        <v>5171.7340000000004</v>
      </c>
      <c r="BG240" s="19">
        <v>5240.8789999999999</v>
      </c>
      <c r="BH240" s="19">
        <v>5309.7030000000004</v>
      </c>
      <c r="BI240" s="19">
        <v>5379.3280000000004</v>
      </c>
      <c r="BJ240" s="19">
        <v>5450.2110000000002</v>
      </c>
      <c r="BK240" s="19">
        <v>5522.1059999999998</v>
      </c>
      <c r="BL240" s="19">
        <v>5594.5060000000003</v>
      </c>
      <c r="BM240" s="19">
        <v>5666.5810000000001</v>
      </c>
      <c r="BN240" s="19">
        <v>5737.723</v>
      </c>
      <c r="BO240" s="19">
        <v>5807.82</v>
      </c>
      <c r="BP240" s="19">
        <v>5877.1080000000002</v>
      </c>
      <c r="BQ240" s="19">
        <v>5945.7470000000003</v>
      </c>
      <c r="BR240" s="19">
        <v>6013.9970000000003</v>
      </c>
      <c r="BS240" s="19">
        <v>6082.0349999999999</v>
      </c>
    </row>
    <row r="241" spans="1:71" ht="11.4" x14ac:dyDescent="0.2">
      <c r="A241" s="16">
        <v>224</v>
      </c>
      <c r="B241" s="17" t="s">
        <v>65</v>
      </c>
      <c r="C241" s="7" t="s">
        <v>284</v>
      </c>
      <c r="D241" s="6"/>
      <c r="E241" s="6">
        <v>591</v>
      </c>
      <c r="F241" s="19">
        <v>859.65899999999999</v>
      </c>
      <c r="G241" s="19">
        <v>881.34400000000005</v>
      </c>
      <c r="H241" s="19">
        <v>904.38599999999997</v>
      </c>
      <c r="I241" s="19">
        <v>928.71199999999999</v>
      </c>
      <c r="J241" s="19">
        <v>954.26800000000003</v>
      </c>
      <c r="K241" s="19">
        <v>981.03200000000004</v>
      </c>
      <c r="L241" s="19">
        <v>1008.98</v>
      </c>
      <c r="M241" s="19">
        <v>1038.127</v>
      </c>
      <c r="N241" s="19">
        <v>1068.471</v>
      </c>
      <c r="O241" s="19">
        <v>1100.067</v>
      </c>
      <c r="P241" s="19">
        <v>1132.921</v>
      </c>
      <c r="Q241" s="19">
        <v>1167.0350000000001</v>
      </c>
      <c r="R241" s="19">
        <v>1202.373</v>
      </c>
      <c r="S241" s="19">
        <v>1238.8230000000001</v>
      </c>
      <c r="T241" s="19">
        <v>1276.2760000000001</v>
      </c>
      <c r="U241" s="19">
        <v>1314.626</v>
      </c>
      <c r="V241" s="19">
        <v>1353.8040000000001</v>
      </c>
      <c r="W241" s="19">
        <v>1393.799</v>
      </c>
      <c r="X241" s="19">
        <v>1434.6569999999999</v>
      </c>
      <c r="Y241" s="19">
        <v>1476.479</v>
      </c>
      <c r="Z241" s="19">
        <v>1519.299</v>
      </c>
      <c r="AA241" s="19">
        <v>1563.115</v>
      </c>
      <c r="AB241" s="19">
        <v>1607.8340000000001</v>
      </c>
      <c r="AC241" s="19">
        <v>1653.2560000000001</v>
      </c>
      <c r="AD241" s="19">
        <v>1699.1130000000001</v>
      </c>
      <c r="AE241" s="19">
        <v>1745.2049999999999</v>
      </c>
      <c r="AF241" s="19">
        <v>1791.453</v>
      </c>
      <c r="AG241" s="19">
        <v>1837.89</v>
      </c>
      <c r="AH241" s="19">
        <v>1884.5150000000001</v>
      </c>
      <c r="AI241" s="19">
        <v>1931.3889999999999</v>
      </c>
      <c r="AJ241" s="19">
        <v>1978.578</v>
      </c>
      <c r="AK241" s="19">
        <v>2026.0650000000001</v>
      </c>
      <c r="AL241" s="19">
        <v>2073.8440000000001</v>
      </c>
      <c r="AM241" s="19">
        <v>2121.9389999999999</v>
      </c>
      <c r="AN241" s="19">
        <v>2170.4090000000001</v>
      </c>
      <c r="AO241" s="19">
        <v>2219.2759999999998</v>
      </c>
      <c r="AP241" s="19">
        <v>2268.5740000000001</v>
      </c>
      <c r="AQ241" s="19">
        <v>2318.3319999999999</v>
      </c>
      <c r="AR241" s="19">
        <v>2368.6179999999999</v>
      </c>
      <c r="AS241" s="19">
        <v>2419.491</v>
      </c>
      <c r="AT241" s="19">
        <v>2471.009</v>
      </c>
      <c r="AU241" s="19">
        <v>2523.181</v>
      </c>
      <c r="AV241" s="19">
        <v>2576.018</v>
      </c>
      <c r="AW241" s="19">
        <v>2629.6439999999998</v>
      </c>
      <c r="AX241" s="19">
        <v>2684.183</v>
      </c>
      <c r="AY241" s="19">
        <v>2739.73</v>
      </c>
      <c r="AZ241" s="19">
        <v>2796.3440000000001</v>
      </c>
      <c r="BA241" s="19">
        <v>2853.9409999999998</v>
      </c>
      <c r="BB241" s="19">
        <v>2912.328</v>
      </c>
      <c r="BC241" s="19">
        <v>2971.1970000000001</v>
      </c>
      <c r="BD241" s="19">
        <v>3030.3470000000002</v>
      </c>
      <c r="BE241" s="19">
        <v>3089.6840000000002</v>
      </c>
      <c r="BF241" s="19">
        <v>3149.2649999999999</v>
      </c>
      <c r="BG241" s="19">
        <v>3209.174</v>
      </c>
      <c r="BH241" s="19">
        <v>3269.5410000000002</v>
      </c>
      <c r="BI241" s="19">
        <v>3330.4650000000001</v>
      </c>
      <c r="BJ241" s="19">
        <v>3391.9050000000002</v>
      </c>
      <c r="BK241" s="19">
        <v>3453.8069999999998</v>
      </c>
      <c r="BL241" s="19">
        <v>3516.268</v>
      </c>
      <c r="BM241" s="19">
        <v>3579.3850000000002</v>
      </c>
      <c r="BN241" s="19">
        <v>3643.2220000000002</v>
      </c>
      <c r="BO241" s="19">
        <v>3707.7820000000002</v>
      </c>
      <c r="BP241" s="19">
        <v>3772.9380000000001</v>
      </c>
      <c r="BQ241" s="19">
        <v>3838.462</v>
      </c>
      <c r="BR241" s="19">
        <v>3903.9859999999999</v>
      </c>
      <c r="BS241" s="19">
        <v>3969.2489999999998</v>
      </c>
    </row>
    <row r="242" spans="1:71" ht="12" x14ac:dyDescent="0.25">
      <c r="A242" s="16">
        <v>225</v>
      </c>
      <c r="B242" s="17" t="s">
        <v>65</v>
      </c>
      <c r="C242" s="21" t="s">
        <v>285</v>
      </c>
      <c r="D242" s="6"/>
      <c r="E242" s="6">
        <v>931</v>
      </c>
      <c r="F242" s="19">
        <v>113784.817</v>
      </c>
      <c r="G242" s="19">
        <v>116957.21799999999</v>
      </c>
      <c r="H242" s="19">
        <v>120200.902</v>
      </c>
      <c r="I242" s="19">
        <v>123508.21400000001</v>
      </c>
      <c r="J242" s="19">
        <v>126876.363</v>
      </c>
      <c r="K242" s="19">
        <v>130307.473</v>
      </c>
      <c r="L242" s="19">
        <v>133808.97500000001</v>
      </c>
      <c r="M242" s="19">
        <v>137393.15</v>
      </c>
      <c r="N242" s="19">
        <v>141076.196</v>
      </c>
      <c r="O242" s="19">
        <v>144876.32800000001</v>
      </c>
      <c r="P242" s="19">
        <v>148808.49100000001</v>
      </c>
      <c r="Q242" s="19">
        <v>152878.636</v>
      </c>
      <c r="R242" s="19">
        <v>157078.80900000001</v>
      </c>
      <c r="S242" s="19">
        <v>161384.86199999999</v>
      </c>
      <c r="T242" s="19">
        <v>165762.68799999999</v>
      </c>
      <c r="U242" s="19">
        <v>170185.81899999999</v>
      </c>
      <c r="V242" s="19">
        <v>174649.552</v>
      </c>
      <c r="W242" s="19">
        <v>179156.37100000001</v>
      </c>
      <c r="X242" s="19">
        <v>183696.40700000001</v>
      </c>
      <c r="Y242" s="19">
        <v>188259.98800000001</v>
      </c>
      <c r="Z242" s="19">
        <v>192842.11300000001</v>
      </c>
      <c r="AA242" s="19">
        <v>197435.677</v>
      </c>
      <c r="AB242" s="19">
        <v>202046.30499999999</v>
      </c>
      <c r="AC242" s="19">
        <v>206697.755</v>
      </c>
      <c r="AD242" s="19">
        <v>211423.18299999999</v>
      </c>
      <c r="AE242" s="19">
        <v>216246.93299999999</v>
      </c>
      <c r="AF242" s="19">
        <v>221172.12400000001</v>
      </c>
      <c r="AG242" s="19">
        <v>226192.704</v>
      </c>
      <c r="AH242" s="19">
        <v>231311.83799999999</v>
      </c>
      <c r="AI242" s="19">
        <v>236530.83799999999</v>
      </c>
      <c r="AJ242" s="19">
        <v>241846.99400000001</v>
      </c>
      <c r="AK242" s="19">
        <v>247261.97899999999</v>
      </c>
      <c r="AL242" s="19">
        <v>252765.63800000001</v>
      </c>
      <c r="AM242" s="19">
        <v>258328.22899999999</v>
      </c>
      <c r="AN242" s="19">
        <v>263910.636</v>
      </c>
      <c r="AO242" s="19">
        <v>269482.25699999998</v>
      </c>
      <c r="AP242" s="19">
        <v>275030.12699999998</v>
      </c>
      <c r="AQ242" s="19">
        <v>280553.217</v>
      </c>
      <c r="AR242" s="19">
        <v>286047.68699999998</v>
      </c>
      <c r="AS242" s="19">
        <v>291513.663</v>
      </c>
      <c r="AT242" s="19">
        <v>296950.815</v>
      </c>
      <c r="AU242" s="19">
        <v>302350.93199999997</v>
      </c>
      <c r="AV242" s="19">
        <v>307708.36200000002</v>
      </c>
      <c r="AW242" s="19">
        <v>313029.11200000002</v>
      </c>
      <c r="AX242" s="19">
        <v>318322.94500000001</v>
      </c>
      <c r="AY242" s="19">
        <v>323595.24400000001</v>
      </c>
      <c r="AZ242" s="19">
        <v>328846.88099999999</v>
      </c>
      <c r="BA242" s="19">
        <v>334069.53899999999</v>
      </c>
      <c r="BB242" s="19">
        <v>339248.255</v>
      </c>
      <c r="BC242" s="19">
        <v>344363.01899999997</v>
      </c>
      <c r="BD242" s="19">
        <v>349398.761</v>
      </c>
      <c r="BE242" s="19">
        <v>354352.27600000001</v>
      </c>
      <c r="BF242" s="19">
        <v>359225.25199999998</v>
      </c>
      <c r="BG242" s="19">
        <v>364013.84899999999</v>
      </c>
      <c r="BH242" s="19">
        <v>368715.05300000001</v>
      </c>
      <c r="BI242" s="19">
        <v>373328.52299999999</v>
      </c>
      <c r="BJ242" s="19">
        <v>377848.08299999998</v>
      </c>
      <c r="BK242" s="19">
        <v>382277.87199999997</v>
      </c>
      <c r="BL242" s="19">
        <v>386640.74200000003</v>
      </c>
      <c r="BM242" s="19">
        <v>390967.78399999999</v>
      </c>
      <c r="BN242" s="19">
        <v>395280.20400000003</v>
      </c>
      <c r="BO242" s="19">
        <v>399586.15399999998</v>
      </c>
      <c r="BP242" s="19">
        <v>403876.14399999997</v>
      </c>
      <c r="BQ242" s="19">
        <v>408131.63400000002</v>
      </c>
      <c r="BR242" s="19">
        <v>412325.321</v>
      </c>
      <c r="BS242" s="19">
        <v>416436.11099999998</v>
      </c>
    </row>
    <row r="243" spans="1:71" ht="11.4" x14ac:dyDescent="0.2">
      <c r="A243" s="16">
        <v>226</v>
      </c>
      <c r="B243" s="17" t="s">
        <v>65</v>
      </c>
      <c r="C243" s="7" t="s">
        <v>286</v>
      </c>
      <c r="D243" s="6"/>
      <c r="E243" s="6">
        <v>32</v>
      </c>
      <c r="F243" s="19">
        <v>17150.335999999999</v>
      </c>
      <c r="G243" s="19">
        <v>17507.13</v>
      </c>
      <c r="H243" s="19">
        <v>17866.096000000001</v>
      </c>
      <c r="I243" s="19">
        <v>18224.150000000001</v>
      </c>
      <c r="J243" s="19">
        <v>18579.037</v>
      </c>
      <c r="K243" s="19">
        <v>18929.346000000001</v>
      </c>
      <c r="L243" s="19">
        <v>19274.527999999998</v>
      </c>
      <c r="M243" s="19">
        <v>19614.847000000002</v>
      </c>
      <c r="N243" s="19">
        <v>19951.323</v>
      </c>
      <c r="O243" s="19">
        <v>20285.530999999999</v>
      </c>
      <c r="P243" s="19">
        <v>20619.075000000001</v>
      </c>
      <c r="Q243" s="19">
        <v>20953.077000000001</v>
      </c>
      <c r="R243" s="19">
        <v>21287.682000000001</v>
      </c>
      <c r="S243" s="19">
        <v>21621.84</v>
      </c>
      <c r="T243" s="19">
        <v>21953.929</v>
      </c>
      <c r="U243" s="19">
        <v>22283.39</v>
      </c>
      <c r="V243" s="19">
        <v>22608.748</v>
      </c>
      <c r="W243" s="19">
        <v>22932.203000000001</v>
      </c>
      <c r="X243" s="19">
        <v>23261.277999999998</v>
      </c>
      <c r="Y243" s="19">
        <v>23605.987000000001</v>
      </c>
      <c r="Z243" s="19">
        <v>23973.058000000001</v>
      </c>
      <c r="AA243" s="19">
        <v>24366.438999999998</v>
      </c>
      <c r="AB243" s="19">
        <v>24782.949000000001</v>
      </c>
      <c r="AC243" s="19">
        <v>25213.387999999999</v>
      </c>
      <c r="AD243" s="19">
        <v>25644.506000000001</v>
      </c>
      <c r="AE243" s="19">
        <v>26066.974999999999</v>
      </c>
      <c r="AF243" s="19">
        <v>26477.151999999998</v>
      </c>
      <c r="AG243" s="19">
        <v>26878.564999999999</v>
      </c>
      <c r="AH243" s="19">
        <v>27277.741000000002</v>
      </c>
      <c r="AI243" s="19">
        <v>27684.534</v>
      </c>
      <c r="AJ243" s="19">
        <v>28105.887999999999</v>
      </c>
      <c r="AK243" s="19">
        <v>28543.364000000001</v>
      </c>
      <c r="AL243" s="19">
        <v>28993.987000000001</v>
      </c>
      <c r="AM243" s="19">
        <v>29454.738000000001</v>
      </c>
      <c r="AN243" s="19">
        <v>29920.903999999999</v>
      </c>
      <c r="AO243" s="19">
        <v>30388.782999999999</v>
      </c>
      <c r="AP243" s="19">
        <v>30857.243999999999</v>
      </c>
      <c r="AQ243" s="19">
        <v>31326.473000000002</v>
      </c>
      <c r="AR243" s="19">
        <v>31795.517</v>
      </c>
      <c r="AS243" s="19">
        <v>32263.561000000002</v>
      </c>
      <c r="AT243" s="19">
        <v>32729.739000000001</v>
      </c>
      <c r="AU243" s="19">
        <v>33193.917999999998</v>
      </c>
      <c r="AV243" s="19">
        <v>33655.150999999998</v>
      </c>
      <c r="AW243" s="19">
        <v>34110.917000000001</v>
      </c>
      <c r="AX243" s="19">
        <v>34558.114999999998</v>
      </c>
      <c r="AY243" s="19">
        <v>34994.813999999998</v>
      </c>
      <c r="AZ243" s="19">
        <v>35419.682000000001</v>
      </c>
      <c r="BA243" s="19">
        <v>35833.968999999997</v>
      </c>
      <c r="BB243" s="19">
        <v>36241.589999999997</v>
      </c>
      <c r="BC243" s="19">
        <v>36648.067999999999</v>
      </c>
      <c r="BD243" s="19">
        <v>37057.451999999997</v>
      </c>
      <c r="BE243" s="19">
        <v>37471.508999999998</v>
      </c>
      <c r="BF243" s="19">
        <v>37889.370000000003</v>
      </c>
      <c r="BG243" s="19">
        <v>38309.379000000001</v>
      </c>
      <c r="BH243" s="19">
        <v>38728.696000000004</v>
      </c>
      <c r="BI243" s="19">
        <v>39145.487999999998</v>
      </c>
      <c r="BJ243" s="19">
        <v>39558.89</v>
      </c>
      <c r="BK243" s="19">
        <v>39970.224000000002</v>
      </c>
      <c r="BL243" s="19">
        <v>40382.389000000003</v>
      </c>
      <c r="BM243" s="19">
        <v>40799.406999999999</v>
      </c>
      <c r="BN243" s="19">
        <v>41223.889000000003</v>
      </c>
      <c r="BO243" s="19">
        <v>41656.879000000001</v>
      </c>
      <c r="BP243" s="19">
        <v>42096.739000000001</v>
      </c>
      <c r="BQ243" s="19">
        <v>42539.925000000003</v>
      </c>
      <c r="BR243" s="19">
        <v>42981.514999999999</v>
      </c>
      <c r="BS243" s="19">
        <v>43417.764999999999</v>
      </c>
    </row>
    <row r="244" spans="1:71" ht="11.4" x14ac:dyDescent="0.2">
      <c r="A244" s="16">
        <v>227</v>
      </c>
      <c r="B244" s="17" t="s">
        <v>65</v>
      </c>
      <c r="C244" s="7" t="s">
        <v>287</v>
      </c>
      <c r="D244" s="6"/>
      <c r="E244" s="6">
        <v>68</v>
      </c>
      <c r="F244" s="19">
        <v>3089.6460000000002</v>
      </c>
      <c r="G244" s="19">
        <v>3140.3359999999998</v>
      </c>
      <c r="H244" s="19">
        <v>3193.2890000000002</v>
      </c>
      <c r="I244" s="19">
        <v>3248.4609999999998</v>
      </c>
      <c r="J244" s="19">
        <v>3305.8359999999998</v>
      </c>
      <c r="K244" s="19">
        <v>3365.36</v>
      </c>
      <c r="L244" s="19">
        <v>3427.002</v>
      </c>
      <c r="M244" s="19">
        <v>3490.6840000000002</v>
      </c>
      <c r="N244" s="19">
        <v>3556.36</v>
      </c>
      <c r="O244" s="19">
        <v>3623.9650000000001</v>
      </c>
      <c r="P244" s="19">
        <v>3693.4490000000001</v>
      </c>
      <c r="Q244" s="19">
        <v>3764.8130000000001</v>
      </c>
      <c r="R244" s="19">
        <v>3838.0970000000002</v>
      </c>
      <c r="S244" s="19">
        <v>3913.395</v>
      </c>
      <c r="T244" s="19">
        <v>3990.857</v>
      </c>
      <c r="U244" s="19">
        <v>4070.59</v>
      </c>
      <c r="V244" s="19">
        <v>4152.6679999999997</v>
      </c>
      <c r="W244" s="19">
        <v>4237.125</v>
      </c>
      <c r="X244" s="19">
        <v>4324.0640000000003</v>
      </c>
      <c r="Y244" s="19">
        <v>4413.59</v>
      </c>
      <c r="Z244" s="19">
        <v>4505.7780000000002</v>
      </c>
      <c r="AA244" s="19">
        <v>4600.5910000000003</v>
      </c>
      <c r="AB244" s="19">
        <v>4698.0829999999996</v>
      </c>
      <c r="AC244" s="19">
        <v>4798.509</v>
      </c>
      <c r="AD244" s="19">
        <v>4902.1679999999997</v>
      </c>
      <c r="AE244" s="19">
        <v>5009.2569999999996</v>
      </c>
      <c r="AF244" s="19">
        <v>5119.8329999999996</v>
      </c>
      <c r="AG244" s="19">
        <v>5233.6769999999997</v>
      </c>
      <c r="AH244" s="19">
        <v>5350.3220000000001</v>
      </c>
      <c r="AI244" s="19">
        <v>5469.1229999999996</v>
      </c>
      <c r="AJ244" s="19">
        <v>5589.5749999999998</v>
      </c>
      <c r="AK244" s="19">
        <v>5711.5990000000002</v>
      </c>
      <c r="AL244" s="19">
        <v>5835.1819999999998</v>
      </c>
      <c r="AM244" s="19">
        <v>5959.96</v>
      </c>
      <c r="AN244" s="19">
        <v>6085.4960000000001</v>
      </c>
      <c r="AO244" s="19">
        <v>6211.55</v>
      </c>
      <c r="AP244" s="19">
        <v>6337.893</v>
      </c>
      <c r="AQ244" s="19">
        <v>6464.732</v>
      </c>
      <c r="AR244" s="19">
        <v>6592.7870000000003</v>
      </c>
      <c r="AS244" s="19">
        <v>6723.0460000000003</v>
      </c>
      <c r="AT244" s="19">
        <v>6856.2439999999997</v>
      </c>
      <c r="AU244" s="19">
        <v>6992.5209999999997</v>
      </c>
      <c r="AV244" s="19">
        <v>7131.7070000000003</v>
      </c>
      <c r="AW244" s="19">
        <v>7273.8249999999998</v>
      </c>
      <c r="AX244" s="19">
        <v>7418.8609999999999</v>
      </c>
      <c r="AY244" s="19">
        <v>7566.7139999999999</v>
      </c>
      <c r="AZ244" s="19">
        <v>7717.4430000000002</v>
      </c>
      <c r="BA244" s="19">
        <v>7870.8549999999996</v>
      </c>
      <c r="BB244" s="19">
        <v>8026.2539999999999</v>
      </c>
      <c r="BC244" s="19">
        <v>8182.7120000000004</v>
      </c>
      <c r="BD244" s="19">
        <v>8339.5120000000006</v>
      </c>
      <c r="BE244" s="19">
        <v>8496.375</v>
      </c>
      <c r="BF244" s="19">
        <v>8653.3449999999993</v>
      </c>
      <c r="BG244" s="19">
        <v>8810.42</v>
      </c>
      <c r="BH244" s="19">
        <v>8967.741</v>
      </c>
      <c r="BI244" s="19">
        <v>9125.4089999999997</v>
      </c>
      <c r="BJ244" s="19">
        <v>9283.3340000000007</v>
      </c>
      <c r="BK244" s="19">
        <v>9441.4439999999995</v>
      </c>
      <c r="BL244" s="19">
        <v>9599.8549999999996</v>
      </c>
      <c r="BM244" s="19">
        <v>9758.7479999999996</v>
      </c>
      <c r="BN244" s="19">
        <v>9918.2420000000002</v>
      </c>
      <c r="BO244" s="19">
        <v>10078.343000000001</v>
      </c>
      <c r="BP244" s="19">
        <v>10239.004000000001</v>
      </c>
      <c r="BQ244" s="19">
        <v>10400.263999999999</v>
      </c>
      <c r="BR244" s="19">
        <v>10562.159</v>
      </c>
      <c r="BS244" s="19">
        <v>10724.705</v>
      </c>
    </row>
    <row r="245" spans="1:71" ht="11.4" x14ac:dyDescent="0.2">
      <c r="A245" s="16">
        <v>228</v>
      </c>
      <c r="B245" s="17" t="s">
        <v>65</v>
      </c>
      <c r="C245" s="7" t="s">
        <v>288</v>
      </c>
      <c r="D245" s="6"/>
      <c r="E245" s="6">
        <v>76</v>
      </c>
      <c r="F245" s="19">
        <v>53974.728999999999</v>
      </c>
      <c r="G245" s="19">
        <v>55619.224000000002</v>
      </c>
      <c r="H245" s="19">
        <v>57307.476000000002</v>
      </c>
      <c r="I245" s="19">
        <v>59030.858</v>
      </c>
      <c r="J245" s="19">
        <v>60784.892</v>
      </c>
      <c r="K245" s="19">
        <v>62569.196000000004</v>
      </c>
      <c r="L245" s="19">
        <v>64387.822999999997</v>
      </c>
      <c r="M245" s="19">
        <v>66248.945999999996</v>
      </c>
      <c r="N245" s="19">
        <v>68164.042000000001</v>
      </c>
      <c r="O245" s="19">
        <v>70146.513000000006</v>
      </c>
      <c r="P245" s="19">
        <v>72207.554000000004</v>
      </c>
      <c r="Q245" s="19">
        <v>74351.763000000006</v>
      </c>
      <c r="R245" s="19">
        <v>76573.248000000007</v>
      </c>
      <c r="S245" s="19">
        <v>78854.019</v>
      </c>
      <c r="T245" s="19">
        <v>81168.653999999995</v>
      </c>
      <c r="U245" s="19">
        <v>83498.02</v>
      </c>
      <c r="V245" s="19">
        <v>85837.798999999999</v>
      </c>
      <c r="W245" s="19">
        <v>88191.377999999997</v>
      </c>
      <c r="X245" s="19">
        <v>90557.063999999998</v>
      </c>
      <c r="Y245" s="19">
        <v>92935.072</v>
      </c>
      <c r="Z245" s="19">
        <v>95326.793000000005</v>
      </c>
      <c r="AA245" s="19">
        <v>97728.960999999996</v>
      </c>
      <c r="AB245" s="19">
        <v>100143.598</v>
      </c>
      <c r="AC245" s="19">
        <v>102584.27800000001</v>
      </c>
      <c r="AD245" s="19">
        <v>105069.367</v>
      </c>
      <c r="AE245" s="19">
        <v>107612.1</v>
      </c>
      <c r="AF245" s="19">
        <v>110213.08199999999</v>
      </c>
      <c r="AG245" s="19">
        <v>112867.867</v>
      </c>
      <c r="AH245" s="19">
        <v>115577.66899999999</v>
      </c>
      <c r="AI245" s="19">
        <v>118342.626</v>
      </c>
      <c r="AJ245" s="19">
        <v>121159.761</v>
      </c>
      <c r="AK245" s="19">
        <v>124030.908</v>
      </c>
      <c r="AL245" s="19">
        <v>126947.36500000001</v>
      </c>
      <c r="AM245" s="19">
        <v>129882.321</v>
      </c>
      <c r="AN245" s="19">
        <v>132800.68400000001</v>
      </c>
      <c r="AO245" s="19">
        <v>135676.28099999999</v>
      </c>
      <c r="AP245" s="19">
        <v>138499.46400000001</v>
      </c>
      <c r="AQ245" s="19">
        <v>141273.48800000001</v>
      </c>
      <c r="AR245" s="19">
        <v>144001.54199999999</v>
      </c>
      <c r="AS245" s="19">
        <v>146691.981</v>
      </c>
      <c r="AT245" s="19">
        <v>149352.14499999999</v>
      </c>
      <c r="AU245" s="19">
        <v>151976.57699999999</v>
      </c>
      <c r="AV245" s="19">
        <v>154564.27799999999</v>
      </c>
      <c r="AW245" s="19">
        <v>157132.682</v>
      </c>
      <c r="AX245" s="19">
        <v>159705.12299999999</v>
      </c>
      <c r="AY245" s="19">
        <v>162296.61199999999</v>
      </c>
      <c r="AZ245" s="19">
        <v>164913.30600000001</v>
      </c>
      <c r="BA245" s="19">
        <v>167545.16399999999</v>
      </c>
      <c r="BB245" s="19">
        <v>170170.64</v>
      </c>
      <c r="BC245" s="19">
        <v>172759.24299999999</v>
      </c>
      <c r="BD245" s="19">
        <v>175287.587</v>
      </c>
      <c r="BE245" s="19">
        <v>177750.67</v>
      </c>
      <c r="BF245" s="19">
        <v>180151.02100000001</v>
      </c>
      <c r="BG245" s="19">
        <v>182482.149</v>
      </c>
      <c r="BH245" s="19">
        <v>184738.45800000001</v>
      </c>
      <c r="BI245" s="19">
        <v>186917.361</v>
      </c>
      <c r="BJ245" s="19">
        <v>189012.41200000001</v>
      </c>
      <c r="BK245" s="19">
        <v>191026.63699999999</v>
      </c>
      <c r="BL245" s="19">
        <v>192979.02900000001</v>
      </c>
      <c r="BM245" s="19">
        <v>194895.99600000001</v>
      </c>
      <c r="BN245" s="19">
        <v>196796.269</v>
      </c>
      <c r="BO245" s="19">
        <v>198686.68799999999</v>
      </c>
      <c r="BP245" s="19">
        <v>200560.98300000001</v>
      </c>
      <c r="BQ245" s="19">
        <v>202408.63200000001</v>
      </c>
      <c r="BR245" s="19">
        <v>204213.133</v>
      </c>
      <c r="BS245" s="19">
        <v>205962.10800000001</v>
      </c>
    </row>
    <row r="246" spans="1:71" ht="11.4" x14ac:dyDescent="0.2">
      <c r="A246" s="16">
        <v>229</v>
      </c>
      <c r="B246" s="17" t="s">
        <v>65</v>
      </c>
      <c r="C246" s="7" t="s">
        <v>289</v>
      </c>
      <c r="D246" s="6"/>
      <c r="E246" s="6">
        <v>152</v>
      </c>
      <c r="F246" s="19">
        <v>6188.2839999999997</v>
      </c>
      <c r="G246" s="19">
        <v>6327.085</v>
      </c>
      <c r="H246" s="19">
        <v>6467.64</v>
      </c>
      <c r="I246" s="19">
        <v>6610.7309999999998</v>
      </c>
      <c r="J246" s="19">
        <v>6756.9690000000001</v>
      </c>
      <c r="K246" s="19">
        <v>6906.8379999999997</v>
      </c>
      <c r="L246" s="19">
        <v>7060.6629999999996</v>
      </c>
      <c r="M246" s="19">
        <v>7218.5870000000004</v>
      </c>
      <c r="N246" s="19">
        <v>7380.6419999999998</v>
      </c>
      <c r="O246" s="19">
        <v>7546.7129999999997</v>
      </c>
      <c r="P246" s="19">
        <v>7716.625</v>
      </c>
      <c r="Q246" s="19">
        <v>7890.1559999999999</v>
      </c>
      <c r="R246" s="19">
        <v>8067.1360000000004</v>
      </c>
      <c r="S246" s="19">
        <v>8247.4150000000009</v>
      </c>
      <c r="T246" s="19">
        <v>8430.8379999999997</v>
      </c>
      <c r="U246" s="19">
        <v>8617.0769999999993</v>
      </c>
      <c r="V246" s="19">
        <v>8806.1370000000006</v>
      </c>
      <c r="W246" s="19">
        <v>8997.3250000000007</v>
      </c>
      <c r="X246" s="19">
        <v>9188.8220000000001</v>
      </c>
      <c r="Y246" s="19">
        <v>9378.2430000000004</v>
      </c>
      <c r="Z246" s="19">
        <v>9563.8649999999998</v>
      </c>
      <c r="AA246" s="19">
        <v>9745.1890000000003</v>
      </c>
      <c r="AB246" s="19">
        <v>9922.5580000000009</v>
      </c>
      <c r="AC246" s="19">
        <v>10096.295</v>
      </c>
      <c r="AD246" s="19">
        <v>10267.056</v>
      </c>
      <c r="AE246" s="19">
        <v>10435.534</v>
      </c>
      <c r="AF246" s="19">
        <v>10601.835999999999</v>
      </c>
      <c r="AG246" s="19">
        <v>10766.419</v>
      </c>
      <c r="AH246" s="19">
        <v>10930.782999999999</v>
      </c>
      <c r="AI246" s="19">
        <v>11096.868</v>
      </c>
      <c r="AJ246" s="19">
        <v>11266.226000000001</v>
      </c>
      <c r="AK246" s="19">
        <v>11439.144</v>
      </c>
      <c r="AL246" s="19">
        <v>11615.835999999999</v>
      </c>
      <c r="AM246" s="19">
        <v>11797.534</v>
      </c>
      <c r="AN246" s="19">
        <v>11985.657999999999</v>
      </c>
      <c r="AO246" s="19">
        <v>12181.028</v>
      </c>
      <c r="AP246" s="19">
        <v>12384.108</v>
      </c>
      <c r="AQ246" s="19">
        <v>12594.145</v>
      </c>
      <c r="AR246" s="19">
        <v>12809.025</v>
      </c>
      <c r="AS246" s="19">
        <v>13025.797</v>
      </c>
      <c r="AT246" s="19">
        <v>13242.132</v>
      </c>
      <c r="AU246" s="19">
        <v>13457.244000000001</v>
      </c>
      <c r="AV246" s="19">
        <v>13671.032999999999</v>
      </c>
      <c r="AW246" s="19">
        <v>13882.668</v>
      </c>
      <c r="AX246" s="19">
        <v>14091.388999999999</v>
      </c>
      <c r="AY246" s="19">
        <v>14296.612999999999</v>
      </c>
      <c r="AZ246" s="19">
        <v>14497.825999999999</v>
      </c>
      <c r="BA246" s="19">
        <v>14694.834999999999</v>
      </c>
      <c r="BB246" s="19">
        <v>14887.755999999999</v>
      </c>
      <c r="BC246" s="19">
        <v>15076.951999999999</v>
      </c>
      <c r="BD246" s="19">
        <v>15262.754000000001</v>
      </c>
      <c r="BE246" s="19">
        <v>15444.968999999999</v>
      </c>
      <c r="BF246" s="19">
        <v>15623.635</v>
      </c>
      <c r="BG246" s="19">
        <v>15799.541999999999</v>
      </c>
      <c r="BH246" s="19">
        <v>15973.778</v>
      </c>
      <c r="BI246" s="19">
        <v>16147.064</v>
      </c>
      <c r="BJ246" s="19">
        <v>16319.791999999999</v>
      </c>
      <c r="BK246" s="19">
        <v>16491.687000000002</v>
      </c>
      <c r="BL246" s="19">
        <v>16661.941999999999</v>
      </c>
      <c r="BM246" s="19">
        <v>16829.441999999999</v>
      </c>
      <c r="BN246" s="19">
        <v>16993.353999999999</v>
      </c>
      <c r="BO246" s="19">
        <v>17153.357</v>
      </c>
      <c r="BP246" s="19">
        <v>17309.745999999999</v>
      </c>
      <c r="BQ246" s="19">
        <v>17462.982</v>
      </c>
      <c r="BR246" s="19">
        <v>17613.797999999999</v>
      </c>
      <c r="BS246" s="19">
        <v>17762.681</v>
      </c>
    </row>
    <row r="247" spans="1:71" ht="11.4" x14ac:dyDescent="0.2">
      <c r="A247" s="16">
        <v>230</v>
      </c>
      <c r="B247" s="17" t="s">
        <v>65</v>
      </c>
      <c r="C247" s="7" t="s">
        <v>290</v>
      </c>
      <c r="D247" s="6"/>
      <c r="E247" s="6">
        <v>170</v>
      </c>
      <c r="F247" s="19">
        <v>12340.898999999999</v>
      </c>
      <c r="G247" s="19">
        <v>12699.951999999999</v>
      </c>
      <c r="H247" s="19">
        <v>13064.689</v>
      </c>
      <c r="I247" s="19">
        <v>13438.645</v>
      </c>
      <c r="J247" s="19">
        <v>13824.726000000001</v>
      </c>
      <c r="K247" s="19">
        <v>14225.204</v>
      </c>
      <c r="L247" s="19">
        <v>14641.72</v>
      </c>
      <c r="M247" s="19">
        <v>15075.305</v>
      </c>
      <c r="N247" s="19">
        <v>15526.39</v>
      </c>
      <c r="O247" s="19">
        <v>15994.888999999999</v>
      </c>
      <c r="P247" s="19">
        <v>16480.383000000002</v>
      </c>
      <c r="Q247" s="19">
        <v>16982.314999999999</v>
      </c>
      <c r="R247" s="19">
        <v>17500.170999999998</v>
      </c>
      <c r="S247" s="19">
        <v>18033.55</v>
      </c>
      <c r="T247" s="19">
        <v>18581.973999999998</v>
      </c>
      <c r="U247" s="19">
        <v>19144.223000000002</v>
      </c>
      <c r="V247" s="19">
        <v>19721.462</v>
      </c>
      <c r="W247" s="19">
        <v>20311.370999999999</v>
      </c>
      <c r="X247" s="19">
        <v>20905.059000000001</v>
      </c>
      <c r="Y247" s="19">
        <v>21490.945</v>
      </c>
      <c r="Z247" s="19">
        <v>22061.215</v>
      </c>
      <c r="AA247" s="19">
        <v>22611.986000000001</v>
      </c>
      <c r="AB247" s="19">
        <v>23146.803</v>
      </c>
      <c r="AC247" s="19">
        <v>23674.504000000001</v>
      </c>
      <c r="AD247" s="19">
        <v>24208.021000000001</v>
      </c>
      <c r="AE247" s="19">
        <v>24756.973000000002</v>
      </c>
      <c r="AF247" s="19">
        <v>25323.405999999999</v>
      </c>
      <c r="AG247" s="19">
        <v>25905.127</v>
      </c>
      <c r="AH247" s="19">
        <v>26502.166000000001</v>
      </c>
      <c r="AI247" s="19">
        <v>27113.511999999999</v>
      </c>
      <c r="AJ247" s="19">
        <v>27737.9</v>
      </c>
      <c r="AK247" s="19">
        <v>28375.991000000002</v>
      </c>
      <c r="AL247" s="19">
        <v>29027.162</v>
      </c>
      <c r="AM247" s="19">
        <v>29687.094000000001</v>
      </c>
      <c r="AN247" s="19">
        <v>30350.085999999999</v>
      </c>
      <c r="AO247" s="19">
        <v>31011.687999999998</v>
      </c>
      <c r="AP247" s="19">
        <v>31669.776000000002</v>
      </c>
      <c r="AQ247" s="19">
        <v>32324.325000000001</v>
      </c>
      <c r="AR247" s="19">
        <v>32975.535000000003</v>
      </c>
      <c r="AS247" s="19">
        <v>33624.444000000003</v>
      </c>
      <c r="AT247" s="19">
        <v>34271.565000000002</v>
      </c>
      <c r="AU247" s="19">
        <v>34916.766000000003</v>
      </c>
      <c r="AV247" s="19">
        <v>35558.682000000001</v>
      </c>
      <c r="AW247" s="19">
        <v>36195.167999999998</v>
      </c>
      <c r="AX247" s="19">
        <v>36823.536999999997</v>
      </c>
      <c r="AY247" s="19">
        <v>37441.976999999999</v>
      </c>
      <c r="AZ247" s="19">
        <v>38049.038</v>
      </c>
      <c r="BA247" s="19">
        <v>38645.411</v>
      </c>
      <c r="BB247" s="19">
        <v>39234.061999999998</v>
      </c>
      <c r="BC247" s="19">
        <v>39819.279000000002</v>
      </c>
      <c r="BD247" s="19">
        <v>40403.957999999999</v>
      </c>
      <c r="BE247" s="19">
        <v>40988.909</v>
      </c>
      <c r="BF247" s="19">
        <v>41572.491000000002</v>
      </c>
      <c r="BG247" s="19">
        <v>42152.150999999998</v>
      </c>
      <c r="BH247" s="19">
        <v>42724.163</v>
      </c>
      <c r="BI247" s="19">
        <v>43285.633999999998</v>
      </c>
      <c r="BJ247" s="19">
        <v>43835.722000000002</v>
      </c>
      <c r="BK247" s="19">
        <v>44374.572</v>
      </c>
      <c r="BL247" s="19">
        <v>44901.544000000002</v>
      </c>
      <c r="BM247" s="19">
        <v>45416.180999999997</v>
      </c>
      <c r="BN247" s="19">
        <v>45918.097000000002</v>
      </c>
      <c r="BO247" s="19">
        <v>46406.646000000001</v>
      </c>
      <c r="BP247" s="19">
        <v>46881.474999999999</v>
      </c>
      <c r="BQ247" s="19">
        <v>47342.981</v>
      </c>
      <c r="BR247" s="19">
        <v>47791.911</v>
      </c>
      <c r="BS247" s="19">
        <v>48228.697</v>
      </c>
    </row>
    <row r="248" spans="1:71" ht="11.4" x14ac:dyDescent="0.2">
      <c r="A248" s="16">
        <v>231</v>
      </c>
      <c r="B248" s="17" t="s">
        <v>65</v>
      </c>
      <c r="C248" s="7" t="s">
        <v>291</v>
      </c>
      <c r="D248" s="6"/>
      <c r="E248" s="6">
        <v>218</v>
      </c>
      <c r="F248" s="19">
        <v>3470.1590000000001</v>
      </c>
      <c r="G248" s="19">
        <v>3561.154</v>
      </c>
      <c r="H248" s="19">
        <v>3655.0140000000001</v>
      </c>
      <c r="I248" s="19">
        <v>3752.1350000000002</v>
      </c>
      <c r="J248" s="19">
        <v>3852.8589999999999</v>
      </c>
      <c r="K248" s="19">
        <v>3957.4850000000001</v>
      </c>
      <c r="L248" s="19">
        <v>4066.239</v>
      </c>
      <c r="M248" s="19">
        <v>4179.3190000000004</v>
      </c>
      <c r="N248" s="19">
        <v>4296.8329999999996</v>
      </c>
      <c r="O248" s="19">
        <v>4418.8919999999998</v>
      </c>
      <c r="P248" s="19">
        <v>4545.55</v>
      </c>
      <c r="Q248" s="19">
        <v>4676.8590000000004</v>
      </c>
      <c r="R248" s="19">
        <v>4812.8900000000003</v>
      </c>
      <c r="S248" s="19">
        <v>4953.7330000000002</v>
      </c>
      <c r="T248" s="19">
        <v>5099.4679999999998</v>
      </c>
      <c r="U248" s="19">
        <v>5250.1189999999997</v>
      </c>
      <c r="V248" s="19">
        <v>5405.6850000000004</v>
      </c>
      <c r="W248" s="19">
        <v>5566.0569999999998</v>
      </c>
      <c r="X248" s="19">
        <v>5730.9059999999999</v>
      </c>
      <c r="Y248" s="19">
        <v>5899.8450000000003</v>
      </c>
      <c r="Z248" s="19">
        <v>6072.527</v>
      </c>
      <c r="AA248" s="19">
        <v>6248.835</v>
      </c>
      <c r="AB248" s="19">
        <v>6428.7110000000002</v>
      </c>
      <c r="AC248" s="19">
        <v>6611.9160000000002</v>
      </c>
      <c r="AD248" s="19">
        <v>6798.2060000000001</v>
      </c>
      <c r="AE248" s="19">
        <v>6987.3909999999996</v>
      </c>
      <c r="AF248" s="19">
        <v>7179.3990000000003</v>
      </c>
      <c r="AG248" s="19">
        <v>7374.2340000000004</v>
      </c>
      <c r="AH248" s="19">
        <v>7571.9589999999998</v>
      </c>
      <c r="AI248" s="19">
        <v>7772.6530000000002</v>
      </c>
      <c r="AJ248" s="19">
        <v>7976.4449999999997</v>
      </c>
      <c r="AK248" s="19">
        <v>8183.1940000000004</v>
      </c>
      <c r="AL248" s="19">
        <v>8392.94</v>
      </c>
      <c r="AM248" s="19">
        <v>8606.2129999999997</v>
      </c>
      <c r="AN248" s="19">
        <v>8823.7510000000002</v>
      </c>
      <c r="AO248" s="19">
        <v>9045.9789999999994</v>
      </c>
      <c r="AP248" s="19">
        <v>9272.9060000000009</v>
      </c>
      <c r="AQ248" s="19">
        <v>9504.1290000000008</v>
      </c>
      <c r="AR248" s="19">
        <v>9739.1759999999995</v>
      </c>
      <c r="AS248" s="19">
        <v>9977.3770000000004</v>
      </c>
      <c r="AT248" s="19">
        <v>10218.091</v>
      </c>
      <c r="AU248" s="19">
        <v>10460.99</v>
      </c>
      <c r="AV248" s="19">
        <v>10705.666999999999</v>
      </c>
      <c r="AW248" s="19">
        <v>10951.201999999999</v>
      </c>
      <c r="AX248" s="19">
        <v>11196.478999999999</v>
      </c>
      <c r="AY248" s="19">
        <v>11440.583000000001</v>
      </c>
      <c r="AZ248" s="19">
        <v>11683.478999999999</v>
      </c>
      <c r="BA248" s="19">
        <v>11924.993</v>
      </c>
      <c r="BB248" s="19">
        <v>12163.885</v>
      </c>
      <c r="BC248" s="19">
        <v>12398.691000000001</v>
      </c>
      <c r="BD248" s="19">
        <v>12628.596</v>
      </c>
      <c r="BE248" s="19">
        <v>12852.754999999999</v>
      </c>
      <c r="BF248" s="19">
        <v>13072.06</v>
      </c>
      <c r="BG248" s="19">
        <v>13289.601000000001</v>
      </c>
      <c r="BH248" s="19">
        <v>13509.647000000001</v>
      </c>
      <c r="BI248" s="19">
        <v>13735.233</v>
      </c>
      <c r="BJ248" s="19">
        <v>13967.48</v>
      </c>
      <c r="BK248" s="19">
        <v>14205.453</v>
      </c>
      <c r="BL248" s="19">
        <v>14447.562</v>
      </c>
      <c r="BM248" s="19">
        <v>14691.275</v>
      </c>
      <c r="BN248" s="19">
        <v>14934.69</v>
      </c>
      <c r="BO248" s="19">
        <v>15177.355</v>
      </c>
      <c r="BP248" s="19">
        <v>15419.665999999999</v>
      </c>
      <c r="BQ248" s="19">
        <v>15661.547</v>
      </c>
      <c r="BR248" s="19">
        <v>15903.111999999999</v>
      </c>
      <c r="BS248" s="19">
        <v>16144.368</v>
      </c>
    </row>
    <row r="249" spans="1:71" ht="11.4" x14ac:dyDescent="0.2">
      <c r="A249" s="16">
        <v>232</v>
      </c>
      <c r="B249" s="17" t="s">
        <v>65</v>
      </c>
      <c r="C249" s="7" t="s">
        <v>292</v>
      </c>
      <c r="D249" s="6"/>
      <c r="E249" s="6">
        <v>238</v>
      </c>
      <c r="F249" s="19">
        <v>2.2589999999999999</v>
      </c>
      <c r="G249" s="19">
        <v>2.2490000000000001</v>
      </c>
      <c r="H249" s="19">
        <v>2.2400000000000002</v>
      </c>
      <c r="I249" s="19">
        <v>2.2189999999999999</v>
      </c>
      <c r="J249" s="19">
        <v>2.21</v>
      </c>
      <c r="K249" s="19">
        <v>2.2040000000000002</v>
      </c>
      <c r="L249" s="19">
        <v>2.1850000000000001</v>
      </c>
      <c r="M249" s="19">
        <v>2.1800000000000002</v>
      </c>
      <c r="N249" s="19">
        <v>2.165</v>
      </c>
      <c r="O249" s="19">
        <v>2.1520000000000001</v>
      </c>
      <c r="P249" s="19">
        <v>2.15</v>
      </c>
      <c r="Q249" s="19">
        <v>2.125</v>
      </c>
      <c r="R249" s="19">
        <v>2.1150000000000002</v>
      </c>
      <c r="S249" s="19">
        <v>2.109</v>
      </c>
      <c r="T249" s="19">
        <v>2.0870000000000002</v>
      </c>
      <c r="U249" s="19">
        <v>2.0779999999999998</v>
      </c>
      <c r="V249" s="19">
        <v>2.0579999999999998</v>
      </c>
      <c r="W249" s="19">
        <v>2.036</v>
      </c>
      <c r="X249" s="19">
        <v>2.0259999999999998</v>
      </c>
      <c r="Y249" s="19">
        <v>2.008</v>
      </c>
      <c r="Z249" s="19">
        <v>2.0009999999999999</v>
      </c>
      <c r="AA249" s="19">
        <v>1.9710000000000001</v>
      </c>
      <c r="AB249" s="19">
        <v>1.9690000000000001</v>
      </c>
      <c r="AC249" s="19">
        <v>1.9390000000000001</v>
      </c>
      <c r="AD249" s="19">
        <v>1.9350000000000001</v>
      </c>
      <c r="AE249" s="19">
        <v>1.917</v>
      </c>
      <c r="AF249" s="19">
        <v>1.903</v>
      </c>
      <c r="AG249" s="19">
        <v>1.8859999999999999</v>
      </c>
      <c r="AH249" s="19">
        <v>1.8759999999999999</v>
      </c>
      <c r="AI249" s="19">
        <v>1.865</v>
      </c>
      <c r="AJ249" s="19">
        <v>1.8480000000000001</v>
      </c>
      <c r="AK249" s="19">
        <v>1.853</v>
      </c>
      <c r="AL249" s="19">
        <v>1.843</v>
      </c>
      <c r="AM249" s="19">
        <v>1.847</v>
      </c>
      <c r="AN249" s="19">
        <v>1.85</v>
      </c>
      <c r="AO249" s="19">
        <v>1.855</v>
      </c>
      <c r="AP249" s="19">
        <v>1.865</v>
      </c>
      <c r="AQ249" s="19">
        <v>1.881</v>
      </c>
      <c r="AR249" s="19">
        <v>1.9059999999999999</v>
      </c>
      <c r="AS249" s="19">
        <v>1.9410000000000001</v>
      </c>
      <c r="AT249" s="19">
        <v>1.9890000000000001</v>
      </c>
      <c r="AU249" s="19">
        <v>2.0630000000000002</v>
      </c>
      <c r="AV249" s="19">
        <v>2.1419999999999999</v>
      </c>
      <c r="AW249" s="19">
        <v>2.2360000000000002</v>
      </c>
      <c r="AX249" s="19">
        <v>2.3330000000000002</v>
      </c>
      <c r="AY249" s="19">
        <v>2.4350000000000001</v>
      </c>
      <c r="AZ249" s="19">
        <v>2.5379999999999998</v>
      </c>
      <c r="BA249" s="19">
        <v>2.637</v>
      </c>
      <c r="BB249" s="19">
        <v>2.7360000000000002</v>
      </c>
      <c r="BC249" s="19">
        <v>2.8149999999999999</v>
      </c>
      <c r="BD249" s="19">
        <v>2.8820000000000001</v>
      </c>
      <c r="BE249" s="19">
        <v>2.9239999999999999</v>
      </c>
      <c r="BF249" s="19">
        <v>2.9470000000000001</v>
      </c>
      <c r="BG249" s="19">
        <v>2.9510000000000001</v>
      </c>
      <c r="BH249" s="19">
        <v>2.9540000000000002</v>
      </c>
      <c r="BI249" s="19">
        <v>2.9390000000000001</v>
      </c>
      <c r="BJ249" s="19">
        <v>2.9209999999999998</v>
      </c>
      <c r="BK249" s="19">
        <v>2.907</v>
      </c>
      <c r="BL249" s="19">
        <v>2.8849999999999998</v>
      </c>
      <c r="BM249" s="19">
        <v>2.867</v>
      </c>
      <c r="BN249" s="19">
        <v>2.8519999999999999</v>
      </c>
      <c r="BO249" s="19">
        <v>2.8559999999999999</v>
      </c>
      <c r="BP249" s="19">
        <v>2.8580000000000001</v>
      </c>
      <c r="BQ249" s="19">
        <v>2.87</v>
      </c>
      <c r="BR249" s="19">
        <v>2.887</v>
      </c>
      <c r="BS249" s="19">
        <v>2.8980000000000001</v>
      </c>
    </row>
    <row r="250" spans="1:71" ht="11.4" x14ac:dyDescent="0.2">
      <c r="A250" s="16">
        <v>233</v>
      </c>
      <c r="B250" s="17" t="s">
        <v>65</v>
      </c>
      <c r="C250" s="7" t="s">
        <v>293</v>
      </c>
      <c r="D250" s="6"/>
      <c r="E250" s="6">
        <v>254</v>
      </c>
      <c r="F250" s="19">
        <v>25.472000000000001</v>
      </c>
      <c r="G250" s="19">
        <v>26.247</v>
      </c>
      <c r="H250" s="19">
        <v>26.891999999999999</v>
      </c>
      <c r="I250" s="19">
        <v>27.465</v>
      </c>
      <c r="J250" s="19">
        <v>27.986999999999998</v>
      </c>
      <c r="K250" s="19">
        <v>28.49</v>
      </c>
      <c r="L250" s="19">
        <v>29.027000000000001</v>
      </c>
      <c r="M250" s="19">
        <v>29.620999999999999</v>
      </c>
      <c r="N250" s="19">
        <v>30.303000000000001</v>
      </c>
      <c r="O250" s="19">
        <v>31.094999999999999</v>
      </c>
      <c r="P250" s="19">
        <v>32.031999999999996</v>
      </c>
      <c r="Q250" s="19">
        <v>33.121000000000002</v>
      </c>
      <c r="R250" s="19">
        <v>34.377000000000002</v>
      </c>
      <c r="S250" s="19">
        <v>35.765000000000001</v>
      </c>
      <c r="T250" s="19">
        <v>37.286999999999999</v>
      </c>
      <c r="U250" s="19">
        <v>38.892000000000003</v>
      </c>
      <c r="V250" s="19">
        <v>40.622999999999998</v>
      </c>
      <c r="W250" s="19">
        <v>42.442999999999998</v>
      </c>
      <c r="X250" s="19">
        <v>44.31</v>
      </c>
      <c r="Y250" s="19">
        <v>46.152999999999999</v>
      </c>
      <c r="Z250" s="19">
        <v>47.93</v>
      </c>
      <c r="AA250" s="19">
        <v>49.628999999999998</v>
      </c>
      <c r="AB250" s="19">
        <v>51.268999999999998</v>
      </c>
      <c r="AC250" s="19">
        <v>52.88</v>
      </c>
      <c r="AD250" s="19">
        <v>54.52</v>
      </c>
      <c r="AE250" s="19">
        <v>56.222999999999999</v>
      </c>
      <c r="AF250" s="19">
        <v>57.994999999999997</v>
      </c>
      <c r="AG250" s="19">
        <v>59.872</v>
      </c>
      <c r="AH250" s="19">
        <v>61.930999999999997</v>
      </c>
      <c r="AI250" s="19">
        <v>64.281000000000006</v>
      </c>
      <c r="AJ250" s="19">
        <v>66.977000000000004</v>
      </c>
      <c r="AK250" s="19">
        <v>70.028999999999996</v>
      </c>
      <c r="AL250" s="19">
        <v>73.42</v>
      </c>
      <c r="AM250" s="19">
        <v>77.233000000000004</v>
      </c>
      <c r="AN250" s="19">
        <v>81.561999999999998</v>
      </c>
      <c r="AO250" s="19">
        <v>86.438999999999993</v>
      </c>
      <c r="AP250" s="19">
        <v>91.938999999999993</v>
      </c>
      <c r="AQ250" s="19">
        <v>97.977999999999994</v>
      </c>
      <c r="AR250" s="19">
        <v>104.226</v>
      </c>
      <c r="AS250" s="19">
        <v>110.26300000000001</v>
      </c>
      <c r="AT250" s="19">
        <v>115.78400000000001</v>
      </c>
      <c r="AU250" s="19">
        <v>120.681</v>
      </c>
      <c r="AV250" s="19">
        <v>125.083</v>
      </c>
      <c r="AW250" s="19">
        <v>129.16300000000001</v>
      </c>
      <c r="AX250" s="19">
        <v>133.18899999999999</v>
      </c>
      <c r="AY250" s="19">
        <v>137.4</v>
      </c>
      <c r="AZ250" s="19">
        <v>141.767</v>
      </c>
      <c r="BA250" s="19">
        <v>146.273</v>
      </c>
      <c r="BB250" s="19">
        <v>151.16999999999999</v>
      </c>
      <c r="BC250" s="19">
        <v>156.73500000000001</v>
      </c>
      <c r="BD250" s="19">
        <v>163.16499999999999</v>
      </c>
      <c r="BE250" s="19">
        <v>170.596</v>
      </c>
      <c r="BF250" s="19">
        <v>178.904</v>
      </c>
      <c r="BG250" s="19">
        <v>187.619</v>
      </c>
      <c r="BH250" s="19">
        <v>196.07900000000001</v>
      </c>
      <c r="BI250" s="19">
        <v>203.82599999999999</v>
      </c>
      <c r="BJ250" s="19">
        <v>210.673</v>
      </c>
      <c r="BK250" s="19">
        <v>216.785</v>
      </c>
      <c r="BL250" s="19">
        <v>222.452</v>
      </c>
      <c r="BM250" s="19">
        <v>228.13399999999999</v>
      </c>
      <c r="BN250" s="19">
        <v>234.18100000000001</v>
      </c>
      <c r="BO250" s="19">
        <v>240.654</v>
      </c>
      <c r="BP250" s="19">
        <v>247.46299999999999</v>
      </c>
      <c r="BQ250" s="19">
        <v>254.50299999999999</v>
      </c>
      <c r="BR250" s="19">
        <v>261.62299999999999</v>
      </c>
      <c r="BS250" s="19">
        <v>268.69099999999997</v>
      </c>
    </row>
    <row r="251" spans="1:71" ht="11.4" x14ac:dyDescent="0.2">
      <c r="A251" s="16">
        <v>234</v>
      </c>
      <c r="B251" s="17" t="s">
        <v>65</v>
      </c>
      <c r="C251" s="7" t="s">
        <v>294</v>
      </c>
      <c r="D251" s="6"/>
      <c r="E251" s="6">
        <v>328</v>
      </c>
      <c r="F251" s="19">
        <v>406.55900000000003</v>
      </c>
      <c r="G251" s="19">
        <v>418.67399999999998</v>
      </c>
      <c r="H251" s="19">
        <v>432.81799999999998</v>
      </c>
      <c r="I251" s="19">
        <v>448.464</v>
      </c>
      <c r="J251" s="19">
        <v>465.17200000000003</v>
      </c>
      <c r="K251" s="19">
        <v>482.55500000000001</v>
      </c>
      <c r="L251" s="19">
        <v>500.32400000000001</v>
      </c>
      <c r="M251" s="19">
        <v>518.25900000000001</v>
      </c>
      <c r="N251" s="19">
        <v>536.21799999999996</v>
      </c>
      <c r="O251" s="19">
        <v>554.09199999999998</v>
      </c>
      <c r="P251" s="19">
        <v>571.81899999999996</v>
      </c>
      <c r="Q251" s="19">
        <v>589.274</v>
      </c>
      <c r="R251" s="19">
        <v>606.28499999999997</v>
      </c>
      <c r="S251" s="19">
        <v>622.57500000000005</v>
      </c>
      <c r="T251" s="19">
        <v>637.84500000000003</v>
      </c>
      <c r="U251" s="19">
        <v>651.86800000000005</v>
      </c>
      <c r="V251" s="19">
        <v>664.52099999999996</v>
      </c>
      <c r="W251" s="19">
        <v>675.87099999999998</v>
      </c>
      <c r="X251" s="19">
        <v>686.14599999999996</v>
      </c>
      <c r="Y251" s="19">
        <v>695.745</v>
      </c>
      <c r="Z251" s="19">
        <v>704.93399999999997</v>
      </c>
      <c r="AA251" s="19">
        <v>713.68399999999997</v>
      </c>
      <c r="AB251" s="19">
        <v>721.94799999999998</v>
      </c>
      <c r="AC251" s="19">
        <v>729.91600000000005</v>
      </c>
      <c r="AD251" s="19">
        <v>737.84699999999998</v>
      </c>
      <c r="AE251" s="19">
        <v>745.84100000000001</v>
      </c>
      <c r="AF251" s="19">
        <v>754.101</v>
      </c>
      <c r="AG251" s="19">
        <v>762.42399999999998</v>
      </c>
      <c r="AH251" s="19">
        <v>770.125</v>
      </c>
      <c r="AI251" s="19">
        <v>776.25400000000002</v>
      </c>
      <c r="AJ251" s="19">
        <v>780.15300000000002</v>
      </c>
      <c r="AK251" s="19">
        <v>781.73199999999997</v>
      </c>
      <c r="AL251" s="19">
        <v>781.24599999999998</v>
      </c>
      <c r="AM251" s="19">
        <v>778.94799999999998</v>
      </c>
      <c r="AN251" s="19">
        <v>775.21900000000005</v>
      </c>
      <c r="AO251" s="19">
        <v>770.43499999999995</v>
      </c>
      <c r="AP251" s="19">
        <v>764.45899999999995</v>
      </c>
      <c r="AQ251" s="19">
        <v>757.50599999999997</v>
      </c>
      <c r="AR251" s="19">
        <v>750.73099999999999</v>
      </c>
      <c r="AS251" s="19">
        <v>745.66499999999996</v>
      </c>
      <c r="AT251" s="19">
        <v>743.30899999999997</v>
      </c>
      <c r="AU251" s="19">
        <v>744.28899999999999</v>
      </c>
      <c r="AV251" s="19">
        <v>748.13400000000001</v>
      </c>
      <c r="AW251" s="19">
        <v>753.48400000000004</v>
      </c>
      <c r="AX251" s="19">
        <v>758.34199999999998</v>
      </c>
      <c r="AY251" s="19">
        <v>761.29100000000005</v>
      </c>
      <c r="AZ251" s="19">
        <v>761.86099999999999</v>
      </c>
      <c r="BA251" s="19">
        <v>760.51</v>
      </c>
      <c r="BB251" s="19">
        <v>757.952</v>
      </c>
      <c r="BC251" s="19">
        <v>755.27800000000002</v>
      </c>
      <c r="BD251" s="19">
        <v>753.30100000000004</v>
      </c>
      <c r="BE251" s="19">
        <v>752.26300000000003</v>
      </c>
      <c r="BF251" s="19">
        <v>751.88400000000001</v>
      </c>
      <c r="BG251" s="19">
        <v>751.85699999999997</v>
      </c>
      <c r="BH251" s="19">
        <v>751.65200000000004</v>
      </c>
      <c r="BI251" s="19">
        <v>750.94600000000003</v>
      </c>
      <c r="BJ251" s="19">
        <v>749.601</v>
      </c>
      <c r="BK251" s="19">
        <v>747.86900000000003</v>
      </c>
      <c r="BL251" s="19">
        <v>746.31399999999996</v>
      </c>
      <c r="BM251" s="19">
        <v>745.69299999999998</v>
      </c>
      <c r="BN251" s="19">
        <v>746.55600000000004</v>
      </c>
      <c r="BO251" s="19">
        <v>749.1</v>
      </c>
      <c r="BP251" s="19">
        <v>753.09100000000001</v>
      </c>
      <c r="BQ251" s="19">
        <v>758.08100000000002</v>
      </c>
      <c r="BR251" s="19">
        <v>763.39300000000003</v>
      </c>
      <c r="BS251" s="19">
        <v>768.51400000000001</v>
      </c>
    </row>
    <row r="252" spans="1:71" ht="11.4" x14ac:dyDescent="0.2">
      <c r="A252" s="16">
        <v>235</v>
      </c>
      <c r="B252" s="17" t="s">
        <v>65</v>
      </c>
      <c r="C252" s="7" t="s">
        <v>295</v>
      </c>
      <c r="D252" s="6"/>
      <c r="E252" s="6">
        <v>600</v>
      </c>
      <c r="F252" s="19">
        <v>1473.2529999999999</v>
      </c>
      <c r="G252" s="19">
        <v>1511.7670000000001</v>
      </c>
      <c r="H252" s="19">
        <v>1550.7570000000001</v>
      </c>
      <c r="I252" s="19">
        <v>1590.4970000000001</v>
      </c>
      <c r="J252" s="19">
        <v>1631.1859999999999</v>
      </c>
      <c r="K252" s="19">
        <v>1673.009</v>
      </c>
      <c r="L252" s="19">
        <v>1716.1079999999999</v>
      </c>
      <c r="M252" s="19">
        <v>1760.578</v>
      </c>
      <c r="N252" s="19">
        <v>1806.519</v>
      </c>
      <c r="O252" s="19">
        <v>1853.9390000000001</v>
      </c>
      <c r="P252" s="19">
        <v>1902.875</v>
      </c>
      <c r="Q252" s="19">
        <v>1953.328</v>
      </c>
      <c r="R252" s="19">
        <v>2005.337</v>
      </c>
      <c r="S252" s="19">
        <v>2058.915</v>
      </c>
      <c r="T252" s="19">
        <v>2114.0949999999998</v>
      </c>
      <c r="U252" s="19">
        <v>2170.8589999999999</v>
      </c>
      <c r="V252" s="19">
        <v>2229.3760000000002</v>
      </c>
      <c r="W252" s="19">
        <v>2289.5819999999999</v>
      </c>
      <c r="X252" s="19">
        <v>2350.9009999999998</v>
      </c>
      <c r="Y252" s="19">
        <v>2412.5659999999998</v>
      </c>
      <c r="Z252" s="19">
        <v>2474.1060000000002</v>
      </c>
      <c r="AA252" s="19">
        <v>2535.3589999999999</v>
      </c>
      <c r="AB252" s="19">
        <v>2596.739</v>
      </c>
      <c r="AC252" s="19">
        <v>2659.0880000000002</v>
      </c>
      <c r="AD252" s="19">
        <v>2723.5230000000001</v>
      </c>
      <c r="AE252" s="19">
        <v>2790.962</v>
      </c>
      <c r="AF252" s="19">
        <v>2861.5810000000001</v>
      </c>
      <c r="AG252" s="19">
        <v>2935.375</v>
      </c>
      <c r="AH252" s="19">
        <v>3012.8290000000002</v>
      </c>
      <c r="AI252" s="19">
        <v>3094.482</v>
      </c>
      <c r="AJ252" s="19">
        <v>3180.63</v>
      </c>
      <c r="AK252" s="19">
        <v>3271.4560000000001</v>
      </c>
      <c r="AL252" s="19">
        <v>3366.7190000000001</v>
      </c>
      <c r="AM252" s="19">
        <v>3465.7930000000001</v>
      </c>
      <c r="AN252" s="19">
        <v>3567.752</v>
      </c>
      <c r="AO252" s="19">
        <v>3671.826</v>
      </c>
      <c r="AP252" s="19">
        <v>3777.7629999999999</v>
      </c>
      <c r="AQ252" s="19">
        <v>3885.4360000000001</v>
      </c>
      <c r="AR252" s="19">
        <v>3994.3310000000001</v>
      </c>
      <c r="AS252" s="19">
        <v>4103.9110000000001</v>
      </c>
      <c r="AT252" s="19">
        <v>4213.7420000000002</v>
      </c>
      <c r="AU252" s="19">
        <v>4323.41</v>
      </c>
      <c r="AV252" s="19">
        <v>4432.7359999999999</v>
      </c>
      <c r="AW252" s="19">
        <v>4541.902</v>
      </c>
      <c r="AX252" s="19">
        <v>4651.2250000000004</v>
      </c>
      <c r="AY252" s="19">
        <v>4760.8500000000004</v>
      </c>
      <c r="AZ252" s="19">
        <v>4870.6940000000004</v>
      </c>
      <c r="BA252" s="19">
        <v>4980.3440000000001</v>
      </c>
      <c r="BB252" s="19">
        <v>5089.3100000000004</v>
      </c>
      <c r="BC252" s="19">
        <v>5196.9369999999999</v>
      </c>
      <c r="BD252" s="19">
        <v>5302.7</v>
      </c>
      <c r="BE252" s="19">
        <v>5406.6239999999998</v>
      </c>
      <c r="BF252" s="19">
        <v>5508.6109999999999</v>
      </c>
      <c r="BG252" s="19">
        <v>5607.95</v>
      </c>
      <c r="BH252" s="19">
        <v>5703.74</v>
      </c>
      <c r="BI252" s="19">
        <v>5795.4939999999997</v>
      </c>
      <c r="BJ252" s="19">
        <v>5882.7960000000003</v>
      </c>
      <c r="BK252" s="19">
        <v>5966.1589999999997</v>
      </c>
      <c r="BL252" s="19">
        <v>6047.1170000000002</v>
      </c>
      <c r="BM252" s="19">
        <v>6127.8370000000004</v>
      </c>
      <c r="BN252" s="19">
        <v>6209.8770000000004</v>
      </c>
      <c r="BO252" s="19">
        <v>6293.7830000000004</v>
      </c>
      <c r="BP252" s="19">
        <v>6379.2190000000001</v>
      </c>
      <c r="BQ252" s="19">
        <v>6465.74</v>
      </c>
      <c r="BR252" s="19">
        <v>6552.5839999999998</v>
      </c>
      <c r="BS252" s="19">
        <v>6639.1189999999997</v>
      </c>
    </row>
    <row r="253" spans="1:71" ht="11.4" x14ac:dyDescent="0.2">
      <c r="A253" s="16">
        <v>236</v>
      </c>
      <c r="B253" s="17" t="s">
        <v>65</v>
      </c>
      <c r="C253" s="7" t="s">
        <v>296</v>
      </c>
      <c r="D253" s="6"/>
      <c r="E253" s="6">
        <v>604</v>
      </c>
      <c r="F253" s="19">
        <v>7727.7340000000004</v>
      </c>
      <c r="G253" s="19">
        <v>7924.21</v>
      </c>
      <c r="H253" s="19">
        <v>8128.5230000000001</v>
      </c>
      <c r="I253" s="19">
        <v>8340.3770000000004</v>
      </c>
      <c r="J253" s="19">
        <v>8559.7180000000008</v>
      </c>
      <c r="K253" s="19">
        <v>8786.7569999999996</v>
      </c>
      <c r="L253" s="19">
        <v>9021.9609999999993</v>
      </c>
      <c r="M253" s="19">
        <v>9266.0789999999997</v>
      </c>
      <c r="N253" s="19">
        <v>9520.0470000000005</v>
      </c>
      <c r="O253" s="19">
        <v>9784.91</v>
      </c>
      <c r="P253" s="19">
        <v>10061.514999999999</v>
      </c>
      <c r="Q253" s="19">
        <v>10350.242</v>
      </c>
      <c r="R253" s="19">
        <v>10650.666999999999</v>
      </c>
      <c r="S253" s="19">
        <v>10961.54</v>
      </c>
      <c r="T253" s="19">
        <v>11281.014999999999</v>
      </c>
      <c r="U253" s="19">
        <v>11607.681</v>
      </c>
      <c r="V253" s="19">
        <v>11941.325000000001</v>
      </c>
      <c r="W253" s="19">
        <v>12282.082</v>
      </c>
      <c r="X253" s="19">
        <v>12629.329</v>
      </c>
      <c r="Y253" s="19">
        <v>12982.449000000001</v>
      </c>
      <c r="Z253" s="19">
        <v>13341.069</v>
      </c>
      <c r="AA253" s="19">
        <v>13704.334999999999</v>
      </c>
      <c r="AB253" s="19">
        <v>14072.476000000001</v>
      </c>
      <c r="AC253" s="19">
        <v>14447.647999999999</v>
      </c>
      <c r="AD253" s="19">
        <v>14832.841</v>
      </c>
      <c r="AE253" s="19">
        <v>15229.947</v>
      </c>
      <c r="AF253" s="19">
        <v>15639.901</v>
      </c>
      <c r="AG253" s="19">
        <v>16061.323</v>
      </c>
      <c r="AH253" s="19">
        <v>16491.082999999999</v>
      </c>
      <c r="AI253" s="19">
        <v>16924.753000000001</v>
      </c>
      <c r="AJ253" s="19">
        <v>17359.12</v>
      </c>
      <c r="AK253" s="19">
        <v>17792.548999999999</v>
      </c>
      <c r="AL253" s="19">
        <v>18225.73</v>
      </c>
      <c r="AM253" s="19">
        <v>18660.438999999998</v>
      </c>
      <c r="AN253" s="19">
        <v>19099.583999999999</v>
      </c>
      <c r="AO253" s="19">
        <v>19544.955999999998</v>
      </c>
      <c r="AP253" s="19">
        <v>19996.253000000001</v>
      </c>
      <c r="AQ253" s="19">
        <v>20451.71</v>
      </c>
      <c r="AR253" s="19">
        <v>20909.895</v>
      </c>
      <c r="AS253" s="19">
        <v>21368.859</v>
      </c>
      <c r="AT253" s="19">
        <v>21826.657999999999</v>
      </c>
      <c r="AU253" s="19">
        <v>22283.128000000001</v>
      </c>
      <c r="AV253" s="19">
        <v>22737.056</v>
      </c>
      <c r="AW253" s="19">
        <v>23184.227999999999</v>
      </c>
      <c r="AX253" s="19">
        <v>23619.356</v>
      </c>
      <c r="AY253" s="19">
        <v>24038.76</v>
      </c>
      <c r="AZ253" s="19">
        <v>24441.074000000001</v>
      </c>
      <c r="BA253" s="19">
        <v>24827.405999999999</v>
      </c>
      <c r="BB253" s="19">
        <v>25199.748</v>
      </c>
      <c r="BC253" s="19">
        <v>25561.298999999999</v>
      </c>
      <c r="BD253" s="19">
        <v>25914.879000000001</v>
      </c>
      <c r="BE253" s="19">
        <v>26261.363000000001</v>
      </c>
      <c r="BF253" s="19">
        <v>26601.467000000001</v>
      </c>
      <c r="BG253" s="19">
        <v>26937.738000000001</v>
      </c>
      <c r="BH253" s="19">
        <v>27273.194</v>
      </c>
      <c r="BI253" s="19">
        <v>27610.41</v>
      </c>
      <c r="BJ253" s="19">
        <v>27949.944</v>
      </c>
      <c r="BK253" s="19">
        <v>28292.723999999998</v>
      </c>
      <c r="BL253" s="19">
        <v>28641.98</v>
      </c>
      <c r="BM253" s="19">
        <v>29001.507000000001</v>
      </c>
      <c r="BN253" s="19">
        <v>29373.646000000001</v>
      </c>
      <c r="BO253" s="19">
        <v>29759.989000000001</v>
      </c>
      <c r="BP253" s="19">
        <v>30158.966</v>
      </c>
      <c r="BQ253" s="19">
        <v>30565.716</v>
      </c>
      <c r="BR253" s="19">
        <v>30973.353999999999</v>
      </c>
      <c r="BS253" s="19">
        <v>31376.670999999998</v>
      </c>
    </row>
    <row r="254" spans="1:71" ht="11.4" x14ac:dyDescent="0.2">
      <c r="A254" s="16">
        <v>237</v>
      </c>
      <c r="B254" s="17" t="s">
        <v>65</v>
      </c>
      <c r="C254" s="7" t="s">
        <v>297</v>
      </c>
      <c r="D254" s="6"/>
      <c r="E254" s="6">
        <v>740</v>
      </c>
      <c r="F254" s="19">
        <v>215.00200000000001</v>
      </c>
      <c r="G254" s="19">
        <v>222.679</v>
      </c>
      <c r="H254" s="19">
        <v>229.65199999999999</v>
      </c>
      <c r="I254" s="19">
        <v>236.34700000000001</v>
      </c>
      <c r="J254" s="19">
        <v>243.08799999999999</v>
      </c>
      <c r="K254" s="19">
        <v>250.08799999999999</v>
      </c>
      <c r="L254" s="19">
        <v>257.48500000000001</v>
      </c>
      <c r="M254" s="19">
        <v>265.27300000000002</v>
      </c>
      <c r="N254" s="19">
        <v>273.38200000000001</v>
      </c>
      <c r="O254" s="19">
        <v>281.66800000000001</v>
      </c>
      <c r="P254" s="19">
        <v>289.96600000000001</v>
      </c>
      <c r="Q254" s="19">
        <v>298.18799999999999</v>
      </c>
      <c r="R254" s="19">
        <v>306.32799999999997</v>
      </c>
      <c r="S254" s="19">
        <v>314.52800000000002</v>
      </c>
      <c r="T254" s="19">
        <v>322.99700000000001</v>
      </c>
      <c r="U254" s="19">
        <v>331.79300000000001</v>
      </c>
      <c r="V254" s="19">
        <v>341.13299999999998</v>
      </c>
      <c r="W254" s="19">
        <v>350.75099999999998</v>
      </c>
      <c r="X254" s="19">
        <v>359.733</v>
      </c>
      <c r="Y254" s="19">
        <v>366.84800000000001</v>
      </c>
      <c r="Z254" s="19">
        <v>371.27300000000002</v>
      </c>
      <c r="AA254" s="19">
        <v>372.62299999999999</v>
      </c>
      <c r="AB254" s="19">
        <v>371.32400000000001</v>
      </c>
      <c r="AC254" s="19">
        <v>368.34399999999999</v>
      </c>
      <c r="AD254" s="19">
        <v>365.09899999999999</v>
      </c>
      <c r="AE254" s="19">
        <v>362.654</v>
      </c>
      <c r="AF254" s="19">
        <v>361.36399999999998</v>
      </c>
      <c r="AG254" s="19">
        <v>361.04300000000001</v>
      </c>
      <c r="AH254" s="19">
        <v>361.45699999999999</v>
      </c>
      <c r="AI254" s="19">
        <v>362.125</v>
      </c>
      <c r="AJ254" s="19">
        <v>362.77699999999999</v>
      </c>
      <c r="AK254" s="19">
        <v>363.32499999999999</v>
      </c>
      <c r="AL254" s="19">
        <v>364.03199999999998</v>
      </c>
      <c r="AM254" s="19">
        <v>365.3</v>
      </c>
      <c r="AN254" s="19">
        <v>367.66</v>
      </c>
      <c r="AO254" s="19">
        <v>371.47</v>
      </c>
      <c r="AP254" s="19">
        <v>376.86700000000002</v>
      </c>
      <c r="AQ254" s="19">
        <v>383.654</v>
      </c>
      <c r="AR254" s="19">
        <v>391.39100000000002</v>
      </c>
      <c r="AS254" s="19">
        <v>399.49200000000002</v>
      </c>
      <c r="AT254" s="19">
        <v>407.47199999999998</v>
      </c>
      <c r="AU254" s="19">
        <v>415.21600000000001</v>
      </c>
      <c r="AV254" s="19">
        <v>422.76299999999998</v>
      </c>
      <c r="AW254" s="19">
        <v>430.03899999999999</v>
      </c>
      <c r="AX254" s="19">
        <v>437.03699999999998</v>
      </c>
      <c r="AY254" s="19">
        <v>443.72399999999999</v>
      </c>
      <c r="AZ254" s="19">
        <v>450.036</v>
      </c>
      <c r="BA254" s="19">
        <v>455.95400000000001</v>
      </c>
      <c r="BB254" s="19">
        <v>461.56</v>
      </c>
      <c r="BC254" s="19">
        <v>467.00299999999999</v>
      </c>
      <c r="BD254" s="19">
        <v>472.39</v>
      </c>
      <c r="BE254" s="19">
        <v>477.74</v>
      </c>
      <c r="BF254" s="19">
        <v>483.04399999999998</v>
      </c>
      <c r="BG254" s="19">
        <v>488.33199999999999</v>
      </c>
      <c r="BH254" s="19">
        <v>493.63</v>
      </c>
      <c r="BI254" s="19">
        <v>498.94600000000003</v>
      </c>
      <c r="BJ254" s="19">
        <v>504.30700000000002</v>
      </c>
      <c r="BK254" s="19">
        <v>509.70499999999998</v>
      </c>
      <c r="BL254" s="19">
        <v>515.14800000000002</v>
      </c>
      <c r="BM254" s="19">
        <v>520.61900000000003</v>
      </c>
      <c r="BN254" s="19">
        <v>526.10299999999995</v>
      </c>
      <c r="BO254" s="19">
        <v>531.58900000000006</v>
      </c>
      <c r="BP254" s="19">
        <v>537.077</v>
      </c>
      <c r="BQ254" s="19">
        <v>542.54</v>
      </c>
      <c r="BR254" s="19">
        <v>547.928</v>
      </c>
      <c r="BS254" s="19">
        <v>553.20799999999997</v>
      </c>
    </row>
    <row r="255" spans="1:71" ht="11.4" x14ac:dyDescent="0.2">
      <c r="A255" s="16">
        <v>238</v>
      </c>
      <c r="B255" s="17" t="s">
        <v>65</v>
      </c>
      <c r="C255" s="7" t="s">
        <v>298</v>
      </c>
      <c r="D255" s="6"/>
      <c r="E255" s="6">
        <v>858</v>
      </c>
      <c r="F255" s="19">
        <v>2238.5070000000001</v>
      </c>
      <c r="G255" s="19">
        <v>2261.3420000000001</v>
      </c>
      <c r="H255" s="19">
        <v>2286.2649999999999</v>
      </c>
      <c r="I255" s="19">
        <v>2313.2130000000002</v>
      </c>
      <c r="J255" s="19">
        <v>2342.0419999999999</v>
      </c>
      <c r="K255" s="19">
        <v>2372.5680000000002</v>
      </c>
      <c r="L255" s="19">
        <v>2404.4989999999998</v>
      </c>
      <c r="M255" s="19">
        <v>2437.4989999999998</v>
      </c>
      <c r="N255" s="19">
        <v>2471.1529999999998</v>
      </c>
      <c r="O255" s="19">
        <v>2505.0149999999999</v>
      </c>
      <c r="P255" s="19">
        <v>2538.6509999999998</v>
      </c>
      <c r="Q255" s="19">
        <v>2571.69</v>
      </c>
      <c r="R255" s="19">
        <v>2603.8870000000002</v>
      </c>
      <c r="S255" s="19">
        <v>2635.1289999999999</v>
      </c>
      <c r="T255" s="19">
        <v>2665.39</v>
      </c>
      <c r="U255" s="19">
        <v>2694.5369999999998</v>
      </c>
      <c r="V255" s="19">
        <v>2722.877</v>
      </c>
      <c r="W255" s="19">
        <v>2750.0929999999998</v>
      </c>
      <c r="X255" s="19">
        <v>2774.7739999999999</v>
      </c>
      <c r="Y255" s="19">
        <v>2795.0459999999998</v>
      </c>
      <c r="Z255" s="19">
        <v>2809.8029999999999</v>
      </c>
      <c r="AA255" s="19">
        <v>2818.27</v>
      </c>
      <c r="AB255" s="19">
        <v>2821.4389999999999</v>
      </c>
      <c r="AC255" s="19">
        <v>2822.0810000000001</v>
      </c>
      <c r="AD255" s="19">
        <v>2824.069</v>
      </c>
      <c r="AE255" s="19">
        <v>2830.172</v>
      </c>
      <c r="AF255" s="19">
        <v>2841.4290000000001</v>
      </c>
      <c r="AG255" s="19">
        <v>2857.105</v>
      </c>
      <c r="AH255" s="19">
        <v>2875.9659999999999</v>
      </c>
      <c r="AI255" s="19">
        <v>2896.0230000000001</v>
      </c>
      <c r="AJ255" s="19">
        <v>2915.7779999999998</v>
      </c>
      <c r="AK255" s="19">
        <v>2935.0360000000001</v>
      </c>
      <c r="AL255" s="19">
        <v>2954.2820000000002</v>
      </c>
      <c r="AM255" s="19">
        <v>2973.4630000000002</v>
      </c>
      <c r="AN255" s="19">
        <v>2992.645</v>
      </c>
      <c r="AO255" s="19">
        <v>3011.9079999999999</v>
      </c>
      <c r="AP255" s="19">
        <v>3031.038</v>
      </c>
      <c r="AQ255" s="19">
        <v>3049.9659999999999</v>
      </c>
      <c r="AR255" s="19">
        <v>3069.0990000000002</v>
      </c>
      <c r="AS255" s="19">
        <v>3088.9839999999999</v>
      </c>
      <c r="AT255" s="19">
        <v>3109.989</v>
      </c>
      <c r="AU255" s="19">
        <v>3132.05</v>
      </c>
      <c r="AV255" s="19">
        <v>3154.855</v>
      </c>
      <c r="AW255" s="19">
        <v>3178.1550000000002</v>
      </c>
      <c r="AX255" s="19">
        <v>3201.607</v>
      </c>
      <c r="AY255" s="19">
        <v>3224.8040000000001</v>
      </c>
      <c r="AZ255" s="19">
        <v>3248.0349999999999</v>
      </c>
      <c r="BA255" s="19">
        <v>3271.01</v>
      </c>
      <c r="BB255" s="19">
        <v>3292.1379999999999</v>
      </c>
      <c r="BC255" s="19">
        <v>3309.3180000000002</v>
      </c>
      <c r="BD255" s="19">
        <v>3321.2449999999999</v>
      </c>
      <c r="BE255" s="19">
        <v>3327.1030000000001</v>
      </c>
      <c r="BF255" s="19">
        <v>3327.7730000000001</v>
      </c>
      <c r="BG255" s="19">
        <v>3325.6370000000002</v>
      </c>
      <c r="BH255" s="19">
        <v>3324.096</v>
      </c>
      <c r="BI255" s="19">
        <v>3325.6120000000001</v>
      </c>
      <c r="BJ255" s="19">
        <v>3331.0430000000001</v>
      </c>
      <c r="BK255" s="19">
        <v>3339.741</v>
      </c>
      <c r="BL255" s="19">
        <v>3350.8240000000001</v>
      </c>
      <c r="BM255" s="19">
        <v>3362.7550000000001</v>
      </c>
      <c r="BN255" s="19">
        <v>3374.415</v>
      </c>
      <c r="BO255" s="19">
        <v>3385.6239999999998</v>
      </c>
      <c r="BP255" s="19">
        <v>3396.777</v>
      </c>
      <c r="BQ255" s="19">
        <v>3408.0050000000001</v>
      </c>
      <c r="BR255" s="19">
        <v>3419.5459999999998</v>
      </c>
      <c r="BS255" s="19">
        <v>3431.5520000000001</v>
      </c>
    </row>
    <row r="256" spans="1:71" ht="11.4" x14ac:dyDescent="0.2">
      <c r="A256" s="16">
        <v>239</v>
      </c>
      <c r="B256" s="17" t="s">
        <v>65</v>
      </c>
      <c r="C256" s="7" t="s">
        <v>299</v>
      </c>
      <c r="D256" s="6"/>
      <c r="E256" s="6">
        <v>862</v>
      </c>
      <c r="F256" s="19">
        <v>5481.9780000000001</v>
      </c>
      <c r="G256" s="19">
        <v>5735.1689999999999</v>
      </c>
      <c r="H256" s="19">
        <v>5989.5510000000004</v>
      </c>
      <c r="I256" s="19">
        <v>6244.652</v>
      </c>
      <c r="J256" s="19">
        <v>6500.6409999999996</v>
      </c>
      <c r="K256" s="19">
        <v>6758.3729999999996</v>
      </c>
      <c r="L256" s="19">
        <v>7019.4110000000001</v>
      </c>
      <c r="M256" s="19">
        <v>7285.973</v>
      </c>
      <c r="N256" s="19">
        <v>7560.8190000000004</v>
      </c>
      <c r="O256" s="19">
        <v>7846.9539999999997</v>
      </c>
      <c r="P256" s="19">
        <v>8146.8469999999998</v>
      </c>
      <c r="Q256" s="19">
        <v>8461.6849999999995</v>
      </c>
      <c r="R256" s="19">
        <v>8790.5889999999999</v>
      </c>
      <c r="S256" s="19">
        <v>9130.3490000000002</v>
      </c>
      <c r="T256" s="19">
        <v>9476.2520000000004</v>
      </c>
      <c r="U256" s="19">
        <v>9824.6919999999991</v>
      </c>
      <c r="V256" s="19">
        <v>10175.14</v>
      </c>
      <c r="W256" s="19">
        <v>10528.054</v>
      </c>
      <c r="X256" s="19">
        <v>10881.995000000001</v>
      </c>
      <c r="Y256" s="19">
        <v>11235.491</v>
      </c>
      <c r="Z256" s="19">
        <v>11587.761</v>
      </c>
      <c r="AA256" s="19">
        <v>11937.805</v>
      </c>
      <c r="AB256" s="19">
        <v>12286.439</v>
      </c>
      <c r="AC256" s="19">
        <v>12636.968999999999</v>
      </c>
      <c r="AD256" s="19">
        <v>12994.025</v>
      </c>
      <c r="AE256" s="19">
        <v>13360.986999999999</v>
      </c>
      <c r="AF256" s="19">
        <v>13739.142</v>
      </c>
      <c r="AG256" s="19">
        <v>14127.787</v>
      </c>
      <c r="AH256" s="19">
        <v>14525.931</v>
      </c>
      <c r="AI256" s="19">
        <v>14931.739</v>
      </c>
      <c r="AJ256" s="19">
        <v>15343.915999999999</v>
      </c>
      <c r="AK256" s="19">
        <v>15761.799000000001</v>
      </c>
      <c r="AL256" s="19">
        <v>16185.894</v>
      </c>
      <c r="AM256" s="19">
        <v>16617.346000000001</v>
      </c>
      <c r="AN256" s="19">
        <v>17057.785</v>
      </c>
      <c r="AO256" s="19">
        <v>17508.059000000001</v>
      </c>
      <c r="AP256" s="19">
        <v>17968.552</v>
      </c>
      <c r="AQ256" s="19">
        <v>18437.794000000002</v>
      </c>
      <c r="AR256" s="19">
        <v>18912.526000000002</v>
      </c>
      <c r="AS256" s="19">
        <v>19388.342000000001</v>
      </c>
      <c r="AT256" s="19">
        <v>19861.955999999998</v>
      </c>
      <c r="AU256" s="19">
        <v>20332.079000000002</v>
      </c>
      <c r="AV256" s="19">
        <v>20799.075000000001</v>
      </c>
      <c r="AW256" s="19">
        <v>21263.442999999999</v>
      </c>
      <c r="AX256" s="19">
        <v>21726.351999999999</v>
      </c>
      <c r="AY256" s="19">
        <v>22188.667000000001</v>
      </c>
      <c r="AZ256" s="19">
        <v>22650.101999999999</v>
      </c>
      <c r="BA256" s="19">
        <v>23110.178</v>
      </c>
      <c r="BB256" s="19">
        <v>23569.454000000002</v>
      </c>
      <c r="BC256" s="19">
        <v>24028.688999999998</v>
      </c>
      <c r="BD256" s="19">
        <v>24488.34</v>
      </c>
      <c r="BE256" s="19">
        <v>24948.475999999999</v>
      </c>
      <c r="BF256" s="19">
        <v>25408.7</v>
      </c>
      <c r="BG256" s="19">
        <v>25868.523000000001</v>
      </c>
      <c r="BH256" s="19">
        <v>26327.224999999999</v>
      </c>
      <c r="BI256" s="19">
        <v>26784.161</v>
      </c>
      <c r="BJ256" s="19">
        <v>27239.168000000001</v>
      </c>
      <c r="BK256" s="19">
        <v>27691.965</v>
      </c>
      <c r="BL256" s="19">
        <v>28141.701000000001</v>
      </c>
      <c r="BM256" s="19">
        <v>28587.323</v>
      </c>
      <c r="BN256" s="19">
        <v>29028.032999999999</v>
      </c>
      <c r="BO256" s="19">
        <v>29463.291000000001</v>
      </c>
      <c r="BP256" s="19">
        <v>29893.08</v>
      </c>
      <c r="BQ256" s="19">
        <v>30317.848000000002</v>
      </c>
      <c r="BR256" s="19">
        <v>30738.378000000001</v>
      </c>
      <c r="BS256" s="19">
        <v>31155.133999999998</v>
      </c>
    </row>
    <row r="257" spans="1:71" ht="12" x14ac:dyDescent="0.25">
      <c r="A257" s="16">
        <v>240</v>
      </c>
      <c r="B257" s="17" t="s">
        <v>65</v>
      </c>
      <c r="C257" s="18" t="s">
        <v>337</v>
      </c>
      <c r="D257" s="6"/>
      <c r="E257" s="6">
        <v>905</v>
      </c>
      <c r="F257" s="19">
        <v>172602.62400000001</v>
      </c>
      <c r="G257" s="19">
        <v>175069.6</v>
      </c>
      <c r="H257" s="19">
        <v>177873.95699999999</v>
      </c>
      <c r="I257" s="19">
        <v>180940.68900000001</v>
      </c>
      <c r="J257" s="19">
        <v>184201.25200000001</v>
      </c>
      <c r="K257" s="19">
        <v>187593.52799999999</v>
      </c>
      <c r="L257" s="19">
        <v>191061.864</v>
      </c>
      <c r="M257" s="19">
        <v>194557.057</v>
      </c>
      <c r="N257" s="19">
        <v>198036.25099999999</v>
      </c>
      <c r="O257" s="19">
        <v>201462.9</v>
      </c>
      <c r="P257" s="19">
        <v>204806.56700000001</v>
      </c>
      <c r="Q257" s="19">
        <v>208042.55</v>
      </c>
      <c r="R257" s="19">
        <v>211151.75</v>
      </c>
      <c r="S257" s="19">
        <v>214120.51699999999</v>
      </c>
      <c r="T257" s="19">
        <v>216940.935</v>
      </c>
      <c r="U257" s="19">
        <v>219611.69200000001</v>
      </c>
      <c r="V257" s="19">
        <v>222121.85800000001</v>
      </c>
      <c r="W257" s="19">
        <v>224480.144</v>
      </c>
      <c r="X257" s="19">
        <v>226731.32199999999</v>
      </c>
      <c r="Y257" s="19">
        <v>228937.02600000001</v>
      </c>
      <c r="Z257" s="19">
        <v>231144.70600000001</v>
      </c>
      <c r="AA257" s="19">
        <v>233371.459</v>
      </c>
      <c r="AB257" s="19">
        <v>235615.13</v>
      </c>
      <c r="AC257" s="19">
        <v>237880.386</v>
      </c>
      <c r="AD257" s="19">
        <v>240166.13800000001</v>
      </c>
      <c r="AE257" s="19">
        <v>242471.96400000001</v>
      </c>
      <c r="AF257" s="19">
        <v>244806.85800000001</v>
      </c>
      <c r="AG257" s="19">
        <v>247177.28099999999</v>
      </c>
      <c r="AH257" s="19">
        <v>249575.80499999999</v>
      </c>
      <c r="AI257" s="19">
        <v>251990.47399999999</v>
      </c>
      <c r="AJ257" s="19">
        <v>254413.64600000001</v>
      </c>
      <c r="AK257" s="19">
        <v>256844.07699999999</v>
      </c>
      <c r="AL257" s="19">
        <v>259288.52600000001</v>
      </c>
      <c r="AM257" s="19">
        <v>261756.859</v>
      </c>
      <c r="AN257" s="19">
        <v>264262.66899999999</v>
      </c>
      <c r="AO257" s="19">
        <v>266816.288</v>
      </c>
      <c r="AP257" s="19">
        <v>269426.27600000001</v>
      </c>
      <c r="AQ257" s="19">
        <v>272092.91399999999</v>
      </c>
      <c r="AR257" s="19">
        <v>274808.65399999998</v>
      </c>
      <c r="AS257" s="19">
        <v>277561.43699999998</v>
      </c>
      <c r="AT257" s="19">
        <v>280345.44</v>
      </c>
      <c r="AU257" s="19">
        <v>283142.82</v>
      </c>
      <c r="AV257" s="19">
        <v>285962.467</v>
      </c>
      <c r="AW257" s="19">
        <v>288855.67499999999</v>
      </c>
      <c r="AX257" s="19">
        <v>291892.25699999998</v>
      </c>
      <c r="AY257" s="19">
        <v>295113.73300000001</v>
      </c>
      <c r="AZ257" s="19">
        <v>298550.67499999999</v>
      </c>
      <c r="BA257" s="19">
        <v>302165.13199999998</v>
      </c>
      <c r="BB257" s="19">
        <v>305846.48100000003</v>
      </c>
      <c r="BC257" s="19">
        <v>309442.255</v>
      </c>
      <c r="BD257" s="19">
        <v>312845.02600000001</v>
      </c>
      <c r="BE257" s="19">
        <v>316004.04100000003</v>
      </c>
      <c r="BF257" s="19">
        <v>318955.12599999999</v>
      </c>
      <c r="BG257" s="19">
        <v>321783.26299999998</v>
      </c>
      <c r="BH257" s="19">
        <v>324616.92599999998</v>
      </c>
      <c r="BI257" s="19">
        <v>327545.82299999997</v>
      </c>
      <c r="BJ257" s="19">
        <v>330601.13299999997</v>
      </c>
      <c r="BK257" s="19">
        <v>333743.18699999998</v>
      </c>
      <c r="BL257" s="19">
        <v>336906.35</v>
      </c>
      <c r="BM257" s="19">
        <v>339993.50099999999</v>
      </c>
      <c r="BN257" s="19">
        <v>342936.92700000003</v>
      </c>
      <c r="BO257" s="19">
        <v>345716.402</v>
      </c>
      <c r="BP257" s="19">
        <v>348362.05300000001</v>
      </c>
      <c r="BQ257" s="19">
        <v>350917.62900000002</v>
      </c>
      <c r="BR257" s="19">
        <v>353448.54800000001</v>
      </c>
      <c r="BS257" s="19">
        <v>356003.54100000003</v>
      </c>
    </row>
    <row r="258" spans="1:71" ht="11.4" x14ac:dyDescent="0.2">
      <c r="A258" s="16">
        <v>241</v>
      </c>
      <c r="B258" s="17" t="s">
        <v>65</v>
      </c>
      <c r="C258" s="7" t="s">
        <v>300</v>
      </c>
      <c r="D258" s="6"/>
      <c r="E258" s="6">
        <v>60</v>
      </c>
      <c r="F258" s="19">
        <v>37.26</v>
      </c>
      <c r="G258" s="19">
        <v>37.814</v>
      </c>
      <c r="H258" s="19">
        <v>38.478000000000002</v>
      </c>
      <c r="I258" s="19">
        <v>39.198</v>
      </c>
      <c r="J258" s="19">
        <v>39.966000000000001</v>
      </c>
      <c r="K258" s="19">
        <v>40.755000000000003</v>
      </c>
      <c r="L258" s="19">
        <v>41.561999999999998</v>
      </c>
      <c r="M258" s="19">
        <v>42.393999999999998</v>
      </c>
      <c r="N258" s="19">
        <v>43.232999999999997</v>
      </c>
      <c r="O258" s="19">
        <v>44.075000000000003</v>
      </c>
      <c r="P258" s="19">
        <v>44.945999999999998</v>
      </c>
      <c r="Q258" s="19">
        <v>45.834000000000003</v>
      </c>
      <c r="R258" s="19">
        <v>46.725000000000001</v>
      </c>
      <c r="S258" s="19">
        <v>47.603000000000002</v>
      </c>
      <c r="T258" s="19">
        <v>48.435000000000002</v>
      </c>
      <c r="U258" s="19">
        <v>49.209000000000003</v>
      </c>
      <c r="V258" s="19">
        <v>49.914000000000001</v>
      </c>
      <c r="W258" s="19">
        <v>50.558</v>
      </c>
      <c r="X258" s="19">
        <v>51.146999999999998</v>
      </c>
      <c r="Y258" s="19">
        <v>51.72</v>
      </c>
      <c r="Z258" s="19">
        <v>52.286000000000001</v>
      </c>
      <c r="AA258" s="19">
        <v>52.856000000000002</v>
      </c>
      <c r="AB258" s="19">
        <v>53.43</v>
      </c>
      <c r="AC258" s="19">
        <v>53.978000000000002</v>
      </c>
      <c r="AD258" s="19">
        <v>54.508000000000003</v>
      </c>
      <c r="AE258" s="19">
        <v>54.99</v>
      </c>
      <c r="AF258" s="19">
        <v>55.430999999999997</v>
      </c>
      <c r="AG258" s="19">
        <v>55.848999999999997</v>
      </c>
      <c r="AH258" s="19">
        <v>56.235999999999997</v>
      </c>
      <c r="AI258" s="19">
        <v>56.616</v>
      </c>
      <c r="AJ258" s="19">
        <v>56.991999999999997</v>
      </c>
      <c r="AK258" s="19">
        <v>57.371000000000002</v>
      </c>
      <c r="AL258" s="19">
        <v>57.746000000000002</v>
      </c>
      <c r="AM258" s="19">
        <v>58.134</v>
      </c>
      <c r="AN258" s="19">
        <v>58.524999999999999</v>
      </c>
      <c r="AO258" s="19">
        <v>58.92</v>
      </c>
      <c r="AP258" s="19">
        <v>59.323999999999998</v>
      </c>
      <c r="AQ258" s="19">
        <v>59.731000000000002</v>
      </c>
      <c r="AR258" s="19">
        <v>60.14</v>
      </c>
      <c r="AS258" s="19">
        <v>60.537999999999997</v>
      </c>
      <c r="AT258" s="19">
        <v>60.93</v>
      </c>
      <c r="AU258" s="19">
        <v>61.311999999999998</v>
      </c>
      <c r="AV258" s="19">
        <v>61.677</v>
      </c>
      <c r="AW258" s="19">
        <v>62.033999999999999</v>
      </c>
      <c r="AX258" s="19">
        <v>62.381</v>
      </c>
      <c r="AY258" s="19">
        <v>62.695999999999998</v>
      </c>
      <c r="AZ258" s="19">
        <v>62.985999999999997</v>
      </c>
      <c r="BA258" s="19">
        <v>63.259</v>
      </c>
      <c r="BB258" s="19">
        <v>63.511000000000003</v>
      </c>
      <c r="BC258" s="19">
        <v>63.767000000000003</v>
      </c>
      <c r="BD258" s="19">
        <v>64.028000000000006</v>
      </c>
      <c r="BE258" s="19">
        <v>64.322999999999993</v>
      </c>
      <c r="BF258" s="19">
        <v>64.61</v>
      </c>
      <c r="BG258" s="19">
        <v>64.87</v>
      </c>
      <c r="BH258" s="19">
        <v>65.064999999999998</v>
      </c>
      <c r="BI258" s="19">
        <v>65.13</v>
      </c>
      <c r="BJ258" s="19">
        <v>65.063000000000002</v>
      </c>
      <c r="BK258" s="19">
        <v>64.891999999999996</v>
      </c>
      <c r="BL258" s="19">
        <v>64.625</v>
      </c>
      <c r="BM258" s="19">
        <v>64.302999999999997</v>
      </c>
      <c r="BN258" s="19">
        <v>63.956000000000003</v>
      </c>
      <c r="BO258" s="19">
        <v>63.581000000000003</v>
      </c>
      <c r="BP258" s="19">
        <v>63.179000000000002</v>
      </c>
      <c r="BQ258" s="19">
        <v>62.771000000000001</v>
      </c>
      <c r="BR258" s="19">
        <v>62.381999999999998</v>
      </c>
      <c r="BS258" s="19">
        <v>62.003</v>
      </c>
    </row>
    <row r="259" spans="1:71" ht="11.4" x14ac:dyDescent="0.2">
      <c r="A259" s="16">
        <v>242</v>
      </c>
      <c r="B259" s="17" t="s">
        <v>65</v>
      </c>
      <c r="C259" s="7" t="s">
        <v>301</v>
      </c>
      <c r="D259" s="6"/>
      <c r="E259" s="6">
        <v>124</v>
      </c>
      <c r="F259" s="19">
        <v>13733.402</v>
      </c>
      <c r="G259" s="19">
        <v>14098.674999999999</v>
      </c>
      <c r="H259" s="19">
        <v>14482.057000000001</v>
      </c>
      <c r="I259" s="19">
        <v>14884.172</v>
      </c>
      <c r="J259" s="19">
        <v>15303.888999999999</v>
      </c>
      <c r="K259" s="19">
        <v>15738.361999999999</v>
      </c>
      <c r="L259" s="19">
        <v>16182.877</v>
      </c>
      <c r="M259" s="19">
        <v>16630.975999999999</v>
      </c>
      <c r="N259" s="19">
        <v>17074.868999999999</v>
      </c>
      <c r="O259" s="19">
        <v>17506.053</v>
      </c>
      <c r="P259" s="19">
        <v>17917.236000000001</v>
      </c>
      <c r="Q259" s="19">
        <v>18304.386999999999</v>
      </c>
      <c r="R259" s="19">
        <v>18668.576000000001</v>
      </c>
      <c r="S259" s="19">
        <v>19016.654999999999</v>
      </c>
      <c r="T259" s="19">
        <v>19359.165000000001</v>
      </c>
      <c r="U259" s="19">
        <v>19703.883000000002</v>
      </c>
      <c r="V259" s="19">
        <v>20051.96</v>
      </c>
      <c r="W259" s="19">
        <v>20401.081999999999</v>
      </c>
      <c r="X259" s="19">
        <v>20751.373</v>
      </c>
      <c r="Y259" s="19">
        <v>21102.23</v>
      </c>
      <c r="Z259" s="19">
        <v>21452.737000000001</v>
      </c>
      <c r="AA259" s="19">
        <v>21804.269</v>
      </c>
      <c r="AB259" s="19">
        <v>22156.207999999999</v>
      </c>
      <c r="AC259" s="19">
        <v>22503.242999999999</v>
      </c>
      <c r="AD259" s="19">
        <v>22838.19</v>
      </c>
      <c r="AE259" s="19">
        <v>23156.208999999999</v>
      </c>
      <c r="AF259" s="19">
        <v>23456.507000000001</v>
      </c>
      <c r="AG259" s="19">
        <v>23741.589</v>
      </c>
      <c r="AH259" s="19">
        <v>24014.081999999999</v>
      </c>
      <c r="AI259" s="19">
        <v>24278.046999999999</v>
      </c>
      <c r="AJ259" s="19">
        <v>24537.421999999999</v>
      </c>
      <c r="AK259" s="19">
        <v>24791.138999999999</v>
      </c>
      <c r="AL259" s="19">
        <v>25040.948</v>
      </c>
      <c r="AM259" s="19">
        <v>25296.84</v>
      </c>
      <c r="AN259" s="19">
        <v>25571.672999999999</v>
      </c>
      <c r="AO259" s="19">
        <v>25873.949000000001</v>
      </c>
      <c r="AP259" s="19">
        <v>26208.080000000002</v>
      </c>
      <c r="AQ259" s="19">
        <v>26569.766</v>
      </c>
      <c r="AR259" s="19">
        <v>26947.842000000001</v>
      </c>
      <c r="AS259" s="19">
        <v>27326.166000000001</v>
      </c>
      <c r="AT259" s="19">
        <v>27692.68</v>
      </c>
      <c r="AU259" s="19">
        <v>28044.606</v>
      </c>
      <c r="AV259" s="19">
        <v>28384.35</v>
      </c>
      <c r="AW259" s="19">
        <v>28711.303</v>
      </c>
      <c r="AX259" s="19">
        <v>29026.187999999998</v>
      </c>
      <c r="AY259" s="19">
        <v>29330.073</v>
      </c>
      <c r="AZ259" s="19">
        <v>29622.132000000001</v>
      </c>
      <c r="BA259" s="19">
        <v>29903.15</v>
      </c>
      <c r="BB259" s="19">
        <v>30178.133999999998</v>
      </c>
      <c r="BC259" s="19">
        <v>30453.883999999998</v>
      </c>
      <c r="BD259" s="19">
        <v>30735.773000000001</v>
      </c>
      <c r="BE259" s="19">
        <v>31024.732</v>
      </c>
      <c r="BF259" s="19">
        <v>31320.888999999999</v>
      </c>
      <c r="BG259" s="19">
        <v>31627.806</v>
      </c>
      <c r="BH259" s="19">
        <v>31949.417000000001</v>
      </c>
      <c r="BI259" s="19">
        <v>32287.98</v>
      </c>
      <c r="BJ259" s="19">
        <v>32645.483</v>
      </c>
      <c r="BK259" s="19">
        <v>33019.932000000001</v>
      </c>
      <c r="BL259" s="19">
        <v>33404.548000000003</v>
      </c>
      <c r="BM259" s="19">
        <v>33789.830999999998</v>
      </c>
      <c r="BN259" s="19">
        <v>34168.667999999998</v>
      </c>
      <c r="BO259" s="19">
        <v>34538.622000000003</v>
      </c>
      <c r="BP259" s="19">
        <v>34900.705000000002</v>
      </c>
      <c r="BQ259" s="19">
        <v>35255.495000000003</v>
      </c>
      <c r="BR259" s="19">
        <v>35604.728000000003</v>
      </c>
      <c r="BS259" s="19">
        <v>35949.709000000003</v>
      </c>
    </row>
    <row r="260" spans="1:71" ht="11.4" x14ac:dyDescent="0.2">
      <c r="A260" s="16">
        <v>243</v>
      </c>
      <c r="B260" s="17" t="s">
        <v>65</v>
      </c>
      <c r="C260" s="7" t="s">
        <v>302</v>
      </c>
      <c r="D260" s="6"/>
      <c r="E260" s="6">
        <v>304</v>
      </c>
      <c r="F260" s="19">
        <v>22.995999999999999</v>
      </c>
      <c r="G260" s="19">
        <v>23.472999999999999</v>
      </c>
      <c r="H260" s="19">
        <v>23.937999999999999</v>
      </c>
      <c r="I260" s="19">
        <v>24.469000000000001</v>
      </c>
      <c r="J260" s="19">
        <v>25.093</v>
      </c>
      <c r="K260" s="19">
        <v>25.846</v>
      </c>
      <c r="L260" s="19">
        <v>26.718</v>
      </c>
      <c r="M260" s="19">
        <v>27.731000000000002</v>
      </c>
      <c r="N260" s="19">
        <v>28.85</v>
      </c>
      <c r="O260" s="19">
        <v>30.016999999999999</v>
      </c>
      <c r="P260" s="19">
        <v>31.239000000000001</v>
      </c>
      <c r="Q260" s="19">
        <v>32.470999999999997</v>
      </c>
      <c r="R260" s="19">
        <v>33.729999999999997</v>
      </c>
      <c r="S260" s="19">
        <v>35.042999999999999</v>
      </c>
      <c r="T260" s="19">
        <v>36.445</v>
      </c>
      <c r="U260" s="19">
        <v>37.963999999999999</v>
      </c>
      <c r="V260" s="19">
        <v>39.61</v>
      </c>
      <c r="W260" s="19">
        <v>41.360999999999997</v>
      </c>
      <c r="X260" s="19">
        <v>43.097000000000001</v>
      </c>
      <c r="Y260" s="19">
        <v>44.698999999999998</v>
      </c>
      <c r="Z260" s="19">
        <v>46.073999999999998</v>
      </c>
      <c r="AA260" s="19">
        <v>47.186</v>
      </c>
      <c r="AB260" s="19">
        <v>48.076999999999998</v>
      </c>
      <c r="AC260" s="19">
        <v>48.738</v>
      </c>
      <c r="AD260" s="19">
        <v>49.234000000000002</v>
      </c>
      <c r="AE260" s="19">
        <v>49.585999999999999</v>
      </c>
      <c r="AF260" s="19">
        <v>49.78</v>
      </c>
      <c r="AG260" s="19">
        <v>49.844000000000001</v>
      </c>
      <c r="AH260" s="19">
        <v>49.86</v>
      </c>
      <c r="AI260" s="19">
        <v>49.945999999999998</v>
      </c>
      <c r="AJ260" s="19">
        <v>50.179000000000002</v>
      </c>
      <c r="AK260" s="19">
        <v>50.584000000000003</v>
      </c>
      <c r="AL260" s="19">
        <v>51.156999999999996</v>
      </c>
      <c r="AM260" s="19">
        <v>51.829000000000001</v>
      </c>
      <c r="AN260" s="19">
        <v>52.533999999999999</v>
      </c>
      <c r="AO260" s="19">
        <v>53.19</v>
      </c>
      <c r="AP260" s="19">
        <v>53.796999999999997</v>
      </c>
      <c r="AQ260" s="19">
        <v>54.372999999999998</v>
      </c>
      <c r="AR260" s="19">
        <v>54.878</v>
      </c>
      <c r="AS260" s="19">
        <v>55.295000000000002</v>
      </c>
      <c r="AT260" s="19">
        <v>55.603999999999999</v>
      </c>
      <c r="AU260" s="19">
        <v>55.789000000000001</v>
      </c>
      <c r="AV260" s="19">
        <v>55.860999999999997</v>
      </c>
      <c r="AW260" s="19">
        <v>55.847999999999999</v>
      </c>
      <c r="AX260" s="19">
        <v>55.814999999999998</v>
      </c>
      <c r="AY260" s="19">
        <v>55.811</v>
      </c>
      <c r="AZ260" s="19">
        <v>55.837000000000003</v>
      </c>
      <c r="BA260" s="19">
        <v>55.881</v>
      </c>
      <c r="BB260" s="19">
        <v>55.948</v>
      </c>
      <c r="BC260" s="19">
        <v>56.045999999999999</v>
      </c>
      <c r="BD260" s="19">
        <v>56.174999999999997</v>
      </c>
      <c r="BE260" s="19">
        <v>56.326999999999998</v>
      </c>
      <c r="BF260" s="19">
        <v>56.518000000000001</v>
      </c>
      <c r="BG260" s="19">
        <v>56.707999999999998</v>
      </c>
      <c r="BH260" s="19">
        <v>56.860999999999997</v>
      </c>
      <c r="BI260" s="19">
        <v>56.951000000000001</v>
      </c>
      <c r="BJ260" s="19">
        <v>56.970999999999997</v>
      </c>
      <c r="BK260" s="19">
        <v>56.927</v>
      </c>
      <c r="BL260" s="19">
        <v>56.841000000000001</v>
      </c>
      <c r="BM260" s="19">
        <v>56.728000000000002</v>
      </c>
      <c r="BN260" s="19">
        <v>56.637999999999998</v>
      </c>
      <c r="BO260" s="19">
        <v>56.552</v>
      </c>
      <c r="BP260" s="19">
        <v>56.47</v>
      </c>
      <c r="BQ260" s="19">
        <v>56.414000000000001</v>
      </c>
      <c r="BR260" s="19">
        <v>56.381999999999998</v>
      </c>
      <c r="BS260" s="19">
        <v>56.377000000000002</v>
      </c>
    </row>
    <row r="261" spans="1:71" ht="11.4" x14ac:dyDescent="0.2">
      <c r="A261" s="16">
        <v>244</v>
      </c>
      <c r="B261" s="17" t="s">
        <v>65</v>
      </c>
      <c r="C261" s="7" t="s">
        <v>303</v>
      </c>
      <c r="D261" s="6"/>
      <c r="E261" s="6">
        <v>666</v>
      </c>
      <c r="F261" s="19">
        <v>4.5709999999999997</v>
      </c>
      <c r="G261" s="19">
        <v>4.6029999999999998</v>
      </c>
      <c r="H261" s="19">
        <v>4.633</v>
      </c>
      <c r="I261" s="19">
        <v>4.66</v>
      </c>
      <c r="J261" s="19">
        <v>4.6909999999999998</v>
      </c>
      <c r="K261" s="19">
        <v>4.7229999999999999</v>
      </c>
      <c r="L261" s="19">
        <v>4.766</v>
      </c>
      <c r="M261" s="19">
        <v>4.8</v>
      </c>
      <c r="N261" s="19">
        <v>4.8410000000000002</v>
      </c>
      <c r="O261" s="19">
        <v>4.8819999999999997</v>
      </c>
      <c r="P261" s="19">
        <v>4.9180000000000001</v>
      </c>
      <c r="Q261" s="19">
        <v>4.9530000000000003</v>
      </c>
      <c r="R261" s="19">
        <v>4.9779999999999998</v>
      </c>
      <c r="S261" s="19">
        <v>5.0049999999999999</v>
      </c>
      <c r="T261" s="19">
        <v>5.0460000000000003</v>
      </c>
      <c r="U261" s="19">
        <v>5.0960000000000001</v>
      </c>
      <c r="V261" s="19">
        <v>5.1520000000000001</v>
      </c>
      <c r="W261" s="19">
        <v>5.2149999999999999</v>
      </c>
      <c r="X261" s="19">
        <v>5.2869999999999999</v>
      </c>
      <c r="Y261" s="19">
        <v>5.3730000000000002</v>
      </c>
      <c r="Z261" s="19">
        <v>5.4589999999999996</v>
      </c>
      <c r="AA261" s="19">
        <v>5.55</v>
      </c>
      <c r="AB261" s="19">
        <v>5.6420000000000003</v>
      </c>
      <c r="AC261" s="19">
        <v>5.74</v>
      </c>
      <c r="AD261" s="19">
        <v>5.8129999999999997</v>
      </c>
      <c r="AE261" s="19">
        <v>5.883</v>
      </c>
      <c r="AF261" s="19">
        <v>5.9249999999999998</v>
      </c>
      <c r="AG261" s="19">
        <v>5.9569999999999999</v>
      </c>
      <c r="AH261" s="19">
        <v>5.97</v>
      </c>
      <c r="AI261" s="19">
        <v>5.9870000000000001</v>
      </c>
      <c r="AJ261" s="19">
        <v>6.0010000000000003</v>
      </c>
      <c r="AK261" s="19">
        <v>6.02</v>
      </c>
      <c r="AL261" s="19">
        <v>6.0430000000000001</v>
      </c>
      <c r="AM261" s="19">
        <v>6.0519999999999996</v>
      </c>
      <c r="AN261" s="19">
        <v>6.0759999999999996</v>
      </c>
      <c r="AO261" s="19">
        <v>6.109</v>
      </c>
      <c r="AP261" s="19">
        <v>6.14</v>
      </c>
      <c r="AQ261" s="19">
        <v>6.18</v>
      </c>
      <c r="AR261" s="19">
        <v>6.2119999999999997</v>
      </c>
      <c r="AS261" s="19">
        <v>6.2510000000000003</v>
      </c>
      <c r="AT261" s="19">
        <v>6.2759999999999998</v>
      </c>
      <c r="AU261" s="19">
        <v>6.2939999999999996</v>
      </c>
      <c r="AV261" s="19">
        <v>6.306</v>
      </c>
      <c r="AW261" s="19">
        <v>6.3040000000000003</v>
      </c>
      <c r="AX261" s="19">
        <v>6.3070000000000004</v>
      </c>
      <c r="AY261" s="19">
        <v>6.3040000000000003</v>
      </c>
      <c r="AZ261" s="19">
        <v>6.2960000000000003</v>
      </c>
      <c r="BA261" s="19">
        <v>6.2910000000000004</v>
      </c>
      <c r="BB261" s="19">
        <v>6.2850000000000001</v>
      </c>
      <c r="BC261" s="19">
        <v>6.2809999999999997</v>
      </c>
      <c r="BD261" s="19">
        <v>6.2720000000000002</v>
      </c>
      <c r="BE261" s="19">
        <v>6.2679999999999998</v>
      </c>
      <c r="BF261" s="19">
        <v>6.2619999999999996</v>
      </c>
      <c r="BG261" s="19">
        <v>6.2549999999999999</v>
      </c>
      <c r="BH261" s="19">
        <v>6.2590000000000003</v>
      </c>
      <c r="BI261" s="19">
        <v>6.2610000000000001</v>
      </c>
      <c r="BJ261" s="19">
        <v>6.26</v>
      </c>
      <c r="BK261" s="19">
        <v>6.2610000000000001</v>
      </c>
      <c r="BL261" s="19">
        <v>6.2690000000000001</v>
      </c>
      <c r="BM261" s="19">
        <v>6.2770000000000001</v>
      </c>
      <c r="BN261" s="19">
        <v>6.274</v>
      </c>
      <c r="BO261" s="19">
        <v>6.274</v>
      </c>
      <c r="BP261" s="19">
        <v>6.2759999999999998</v>
      </c>
      <c r="BQ261" s="19">
        <v>6.2729999999999997</v>
      </c>
      <c r="BR261" s="19">
        <v>6.2770000000000001</v>
      </c>
      <c r="BS261" s="19">
        <v>6.29</v>
      </c>
    </row>
    <row r="262" spans="1:71" ht="11.4" x14ac:dyDescent="0.2">
      <c r="A262" s="16">
        <v>245</v>
      </c>
      <c r="B262" s="17" t="s">
        <v>65</v>
      </c>
      <c r="C262" s="7" t="s">
        <v>304</v>
      </c>
      <c r="D262" s="6"/>
      <c r="E262" s="6">
        <v>840</v>
      </c>
      <c r="F262" s="19">
        <v>158804.39499999999</v>
      </c>
      <c r="G262" s="19">
        <v>160905.035</v>
      </c>
      <c r="H262" s="19">
        <v>163324.851</v>
      </c>
      <c r="I262" s="19">
        <v>165988.19</v>
      </c>
      <c r="J262" s="19">
        <v>168827.61300000001</v>
      </c>
      <c r="K262" s="19">
        <v>171783.842</v>
      </c>
      <c r="L262" s="19">
        <v>174805.94099999999</v>
      </c>
      <c r="M262" s="19">
        <v>177851.15599999999</v>
      </c>
      <c r="N262" s="19">
        <v>180884.45800000001</v>
      </c>
      <c r="O262" s="19">
        <v>183877.87299999999</v>
      </c>
      <c r="P262" s="19">
        <v>186808.228</v>
      </c>
      <c r="Q262" s="19">
        <v>189654.905</v>
      </c>
      <c r="R262" s="19">
        <v>192397.74100000001</v>
      </c>
      <c r="S262" s="19">
        <v>195016.21100000001</v>
      </c>
      <c r="T262" s="19">
        <v>197491.84400000001</v>
      </c>
      <c r="U262" s="19">
        <v>199815.54</v>
      </c>
      <c r="V262" s="19">
        <v>201975.22200000001</v>
      </c>
      <c r="W262" s="19">
        <v>203981.92800000001</v>
      </c>
      <c r="X262" s="19">
        <v>205880.41800000001</v>
      </c>
      <c r="Y262" s="19">
        <v>207733.00399999999</v>
      </c>
      <c r="Z262" s="19">
        <v>209588.15</v>
      </c>
      <c r="AA262" s="19">
        <v>211461.598</v>
      </c>
      <c r="AB262" s="19">
        <v>213351.77299999999</v>
      </c>
      <c r="AC262" s="19">
        <v>215268.68700000001</v>
      </c>
      <c r="AD262" s="19">
        <v>217218.39300000001</v>
      </c>
      <c r="AE262" s="19">
        <v>219205.296</v>
      </c>
      <c r="AF262" s="19">
        <v>221239.215</v>
      </c>
      <c r="AG262" s="19">
        <v>223324.04199999999</v>
      </c>
      <c r="AH262" s="19">
        <v>225449.65700000001</v>
      </c>
      <c r="AI262" s="19">
        <v>227599.878</v>
      </c>
      <c r="AJ262" s="19">
        <v>229763.052</v>
      </c>
      <c r="AK262" s="19">
        <v>231938.96299999999</v>
      </c>
      <c r="AL262" s="19">
        <v>234132.63200000001</v>
      </c>
      <c r="AM262" s="19">
        <v>236344.00399999999</v>
      </c>
      <c r="AN262" s="19">
        <v>238573.861</v>
      </c>
      <c r="AO262" s="19">
        <v>240824.12</v>
      </c>
      <c r="AP262" s="19">
        <v>243098.935</v>
      </c>
      <c r="AQ262" s="19">
        <v>245402.864</v>
      </c>
      <c r="AR262" s="19">
        <v>247739.58199999999</v>
      </c>
      <c r="AS262" s="19">
        <v>250113.18700000001</v>
      </c>
      <c r="AT262" s="19">
        <v>252529.95</v>
      </c>
      <c r="AU262" s="19">
        <v>254974.81899999999</v>
      </c>
      <c r="AV262" s="19">
        <v>257454.27299999999</v>
      </c>
      <c r="AW262" s="19">
        <v>260020.18599999999</v>
      </c>
      <c r="AX262" s="19">
        <v>262741.56599999999</v>
      </c>
      <c r="AY262" s="19">
        <v>265658.84899999999</v>
      </c>
      <c r="AZ262" s="19">
        <v>268803.424</v>
      </c>
      <c r="BA262" s="19">
        <v>272136.55099999998</v>
      </c>
      <c r="BB262" s="19">
        <v>275542.603</v>
      </c>
      <c r="BC262" s="19">
        <v>278862.277</v>
      </c>
      <c r="BD262" s="19">
        <v>281982.77799999999</v>
      </c>
      <c r="BE262" s="19">
        <v>284852.391</v>
      </c>
      <c r="BF262" s="19">
        <v>287506.84700000001</v>
      </c>
      <c r="BG262" s="19">
        <v>290027.62400000001</v>
      </c>
      <c r="BH262" s="19">
        <v>292539.32400000002</v>
      </c>
      <c r="BI262" s="19">
        <v>295129.50099999999</v>
      </c>
      <c r="BJ262" s="19">
        <v>297827.35600000003</v>
      </c>
      <c r="BK262" s="19">
        <v>300595.17499999999</v>
      </c>
      <c r="BL262" s="19">
        <v>303374.06699999998</v>
      </c>
      <c r="BM262" s="19">
        <v>306076.36200000002</v>
      </c>
      <c r="BN262" s="19">
        <v>308641.391</v>
      </c>
      <c r="BO262" s="19">
        <v>311051.37300000002</v>
      </c>
      <c r="BP262" s="19">
        <v>313335.42300000001</v>
      </c>
      <c r="BQ262" s="19">
        <v>315536.67599999998</v>
      </c>
      <c r="BR262" s="19">
        <v>317718.77899999998</v>
      </c>
      <c r="BS262" s="19">
        <v>319929.16200000001</v>
      </c>
    </row>
    <row r="263" spans="1:71" ht="12" x14ac:dyDescent="0.25">
      <c r="A263" s="16">
        <v>246</v>
      </c>
      <c r="B263" s="17" t="s">
        <v>65</v>
      </c>
      <c r="C263" s="18" t="s">
        <v>338</v>
      </c>
      <c r="D263" s="6"/>
      <c r="E263" s="6">
        <v>909</v>
      </c>
      <c r="F263" s="19">
        <v>12647.776</v>
      </c>
      <c r="G263" s="19">
        <v>12971.297</v>
      </c>
      <c r="H263" s="19">
        <v>13275.573</v>
      </c>
      <c r="I263" s="19">
        <v>13572.460999999999</v>
      </c>
      <c r="J263" s="19">
        <v>13870.902</v>
      </c>
      <c r="K263" s="19">
        <v>14176.713</v>
      </c>
      <c r="L263" s="19">
        <v>14492.817999999999</v>
      </c>
      <c r="M263" s="19">
        <v>14819.081</v>
      </c>
      <c r="N263" s="19">
        <v>15152.85</v>
      </c>
      <c r="O263" s="19">
        <v>15489.65</v>
      </c>
      <c r="P263" s="19">
        <v>15825.224</v>
      </c>
      <c r="Q263" s="19">
        <v>16157.867</v>
      </c>
      <c r="R263" s="19">
        <v>16490.164000000001</v>
      </c>
      <c r="S263" s="19">
        <v>16829.986000000001</v>
      </c>
      <c r="T263" s="19">
        <v>17188.133000000002</v>
      </c>
      <c r="U263" s="19">
        <v>17571.233</v>
      </c>
      <c r="V263" s="19">
        <v>17982.612000000001</v>
      </c>
      <c r="W263" s="19">
        <v>18416.989000000001</v>
      </c>
      <c r="X263" s="19">
        <v>18861.859</v>
      </c>
      <c r="Y263" s="19">
        <v>19299.805</v>
      </c>
      <c r="Z263" s="19">
        <v>19718.034</v>
      </c>
      <c r="AA263" s="19">
        <v>20113.704000000002</v>
      </c>
      <c r="AB263" s="19">
        <v>20489.704000000002</v>
      </c>
      <c r="AC263" s="19">
        <v>20846.064999999999</v>
      </c>
      <c r="AD263" s="19">
        <v>21184.323</v>
      </c>
      <c r="AE263" s="19">
        <v>21506.855</v>
      </c>
      <c r="AF263" s="19">
        <v>21811.919999999998</v>
      </c>
      <c r="AG263" s="19">
        <v>22101.728999999999</v>
      </c>
      <c r="AH263" s="19">
        <v>22387.772000000001</v>
      </c>
      <c r="AI263" s="19">
        <v>22685.175999999999</v>
      </c>
      <c r="AJ263" s="19">
        <v>23005.067999999999</v>
      </c>
      <c r="AK263" s="19">
        <v>23351.573</v>
      </c>
      <c r="AL263" s="19">
        <v>23722.342000000001</v>
      </c>
      <c r="AM263" s="19">
        <v>24113.312999999998</v>
      </c>
      <c r="AN263" s="19">
        <v>24517.511999999999</v>
      </c>
      <c r="AO263" s="19">
        <v>24929.397000000001</v>
      </c>
      <c r="AP263" s="19">
        <v>25348.398000000001</v>
      </c>
      <c r="AQ263" s="19">
        <v>25775.162</v>
      </c>
      <c r="AR263" s="19">
        <v>26206.73</v>
      </c>
      <c r="AS263" s="19">
        <v>26639.715</v>
      </c>
      <c r="AT263" s="19">
        <v>27071.460999999999</v>
      </c>
      <c r="AU263" s="19">
        <v>27501.305</v>
      </c>
      <c r="AV263" s="19">
        <v>27929.030999999999</v>
      </c>
      <c r="AW263" s="19">
        <v>28353.141</v>
      </c>
      <c r="AX263" s="19">
        <v>28772.098999999998</v>
      </c>
      <c r="AY263" s="19">
        <v>29185.313999999998</v>
      </c>
      <c r="AZ263" s="19">
        <v>29593.027999999998</v>
      </c>
      <c r="BA263" s="19">
        <v>29997.105</v>
      </c>
      <c r="BB263" s="19">
        <v>30401.381000000001</v>
      </c>
      <c r="BC263" s="19">
        <v>30810.664000000001</v>
      </c>
      <c r="BD263" s="19">
        <v>31229.421999999999</v>
      </c>
      <c r="BE263" s="19">
        <v>31656.848999999998</v>
      </c>
      <c r="BF263" s="19">
        <v>32094.472000000002</v>
      </c>
      <c r="BG263" s="19">
        <v>32551.66</v>
      </c>
      <c r="BH263" s="19">
        <v>33040.245999999999</v>
      </c>
      <c r="BI263" s="19">
        <v>33567.637000000002</v>
      </c>
      <c r="BJ263" s="19">
        <v>34138.499000000003</v>
      </c>
      <c r="BK263" s="19">
        <v>34747.498</v>
      </c>
      <c r="BL263" s="19">
        <v>35379.766000000003</v>
      </c>
      <c r="BM263" s="19">
        <v>36014.267999999996</v>
      </c>
      <c r="BN263" s="19">
        <v>36635.565999999999</v>
      </c>
      <c r="BO263" s="19">
        <v>37237.877</v>
      </c>
      <c r="BP263" s="19">
        <v>37824.446000000004</v>
      </c>
      <c r="BQ263" s="19">
        <v>38399.398000000001</v>
      </c>
      <c r="BR263" s="19">
        <v>38970.389000000003</v>
      </c>
      <c r="BS263" s="19">
        <v>39542.980000000003</v>
      </c>
    </row>
    <row r="264" spans="1:71" ht="12" x14ac:dyDescent="0.25">
      <c r="A264" s="16">
        <v>247</v>
      </c>
      <c r="B264" s="17" t="s">
        <v>65</v>
      </c>
      <c r="C264" s="21" t="s">
        <v>305</v>
      </c>
      <c r="D264" s="6"/>
      <c r="E264" s="6">
        <v>927</v>
      </c>
      <c r="F264" s="19">
        <v>10085.342000000001</v>
      </c>
      <c r="G264" s="19">
        <v>10360.535</v>
      </c>
      <c r="H264" s="19">
        <v>10613.768</v>
      </c>
      <c r="I264" s="19">
        <v>10857.134</v>
      </c>
      <c r="J264" s="19">
        <v>11099.673000000001</v>
      </c>
      <c r="K264" s="19">
        <v>11347.299000000001</v>
      </c>
      <c r="L264" s="19">
        <v>11602.73</v>
      </c>
      <c r="M264" s="19">
        <v>11865.654</v>
      </c>
      <c r="N264" s="19">
        <v>12133.082</v>
      </c>
      <c r="O264" s="19">
        <v>12400.154</v>
      </c>
      <c r="P264" s="19">
        <v>12662.300999999999</v>
      </c>
      <c r="Q264" s="19">
        <v>12917.620999999999</v>
      </c>
      <c r="R264" s="19">
        <v>13168.888000000001</v>
      </c>
      <c r="S264" s="19">
        <v>13424.442999999999</v>
      </c>
      <c r="T264" s="19">
        <v>13695.741</v>
      </c>
      <c r="U264" s="19">
        <v>13989.958000000001</v>
      </c>
      <c r="V264" s="19">
        <v>14310.532999999999</v>
      </c>
      <c r="W264" s="19">
        <v>14652.032999999999</v>
      </c>
      <c r="X264" s="19">
        <v>15001.914000000001</v>
      </c>
      <c r="Y264" s="19">
        <v>15342.666999999999</v>
      </c>
      <c r="Z264" s="19">
        <v>15661.294</v>
      </c>
      <c r="AA264" s="19">
        <v>15954.978999999999</v>
      </c>
      <c r="AB264" s="19">
        <v>16226.558000000001</v>
      </c>
      <c r="AC264" s="19">
        <v>16475.847000000002</v>
      </c>
      <c r="AD264" s="19">
        <v>16704.224999999999</v>
      </c>
      <c r="AE264" s="19">
        <v>16913.839</v>
      </c>
      <c r="AF264" s="19">
        <v>17103.192999999999</v>
      </c>
      <c r="AG264" s="19">
        <v>17274.471000000001</v>
      </c>
      <c r="AH264" s="19">
        <v>17438.254000000001</v>
      </c>
      <c r="AI264" s="19">
        <v>17608.539000000001</v>
      </c>
      <c r="AJ264" s="19">
        <v>17795.733</v>
      </c>
      <c r="AK264" s="19">
        <v>18003.322</v>
      </c>
      <c r="AL264" s="19">
        <v>18229.603999999999</v>
      </c>
      <c r="AM264" s="19">
        <v>18473.087</v>
      </c>
      <c r="AN264" s="19">
        <v>18730.25</v>
      </c>
      <c r="AO264" s="19">
        <v>18997.879000000001</v>
      </c>
      <c r="AP264" s="19">
        <v>19276.468000000001</v>
      </c>
      <c r="AQ264" s="19">
        <v>19565.678</v>
      </c>
      <c r="AR264" s="19">
        <v>19860.222000000002</v>
      </c>
      <c r="AS264" s="19">
        <v>20153.251</v>
      </c>
      <c r="AT264" s="19">
        <v>20439.602999999999</v>
      </c>
      <c r="AU264" s="19">
        <v>20718.044000000002</v>
      </c>
      <c r="AV264" s="19">
        <v>20989.129000000001</v>
      </c>
      <c r="AW264" s="19">
        <v>21251.942999999999</v>
      </c>
      <c r="AX264" s="19">
        <v>21506.016</v>
      </c>
      <c r="AY264" s="19">
        <v>21751.679</v>
      </c>
      <c r="AZ264" s="19">
        <v>21989.034</v>
      </c>
      <c r="BA264" s="19">
        <v>22219.95</v>
      </c>
      <c r="BB264" s="19">
        <v>22449.019</v>
      </c>
      <c r="BC264" s="19">
        <v>22682.242999999999</v>
      </c>
      <c r="BD264" s="19">
        <v>22924.835999999999</v>
      </c>
      <c r="BE264" s="19">
        <v>23176.466</v>
      </c>
      <c r="BF264" s="19">
        <v>23438.397000000001</v>
      </c>
      <c r="BG264" s="19">
        <v>23719.041000000001</v>
      </c>
      <c r="BH264" s="19">
        <v>24028.866999999998</v>
      </c>
      <c r="BI264" s="19">
        <v>24374.258000000002</v>
      </c>
      <c r="BJ264" s="19">
        <v>24759.523000000001</v>
      </c>
      <c r="BK264" s="19">
        <v>25179.814999999999</v>
      </c>
      <c r="BL264" s="19">
        <v>25620.817999999999</v>
      </c>
      <c r="BM264" s="19">
        <v>26062.522000000001</v>
      </c>
      <c r="BN264" s="19">
        <v>26490.126</v>
      </c>
      <c r="BO264" s="19">
        <v>26898.164000000001</v>
      </c>
      <c r="BP264" s="19">
        <v>27289.592000000001</v>
      </c>
      <c r="BQ264" s="19">
        <v>27668.256000000001</v>
      </c>
      <c r="BR264" s="19">
        <v>28041.367999999999</v>
      </c>
      <c r="BS264" s="19">
        <v>28414.088</v>
      </c>
    </row>
    <row r="265" spans="1:71" ht="11.4" x14ac:dyDescent="0.2">
      <c r="A265" s="16">
        <v>248</v>
      </c>
      <c r="B265" s="17" t="s">
        <v>65</v>
      </c>
      <c r="C265" s="7" t="s">
        <v>306</v>
      </c>
      <c r="D265" s="6">
        <v>24</v>
      </c>
      <c r="E265" s="6">
        <v>36</v>
      </c>
      <c r="F265" s="19">
        <v>8177.3419999999996</v>
      </c>
      <c r="G265" s="19">
        <v>8412.6039999999994</v>
      </c>
      <c r="H265" s="19">
        <v>8620.9699999999993</v>
      </c>
      <c r="I265" s="19">
        <v>8816.902</v>
      </c>
      <c r="J265" s="19">
        <v>9011.19</v>
      </c>
      <c r="K265" s="19">
        <v>9210.9079999999994</v>
      </c>
      <c r="L265" s="19">
        <v>9419.268</v>
      </c>
      <c r="M265" s="19">
        <v>9635.8279999999995</v>
      </c>
      <c r="N265" s="19">
        <v>9856.9490000000005</v>
      </c>
      <c r="O265" s="19">
        <v>10076.741</v>
      </c>
      <c r="P265" s="19">
        <v>10289.707</v>
      </c>
      <c r="Q265" s="19">
        <v>10493.555</v>
      </c>
      <c r="R265" s="19">
        <v>10691.689</v>
      </c>
      <c r="S265" s="19">
        <v>10894.27</v>
      </c>
      <c r="T265" s="19">
        <v>11115.210999999999</v>
      </c>
      <c r="U265" s="19">
        <v>11363.313</v>
      </c>
      <c r="V265" s="19">
        <v>11643.450999999999</v>
      </c>
      <c r="W265" s="19">
        <v>11949.357</v>
      </c>
      <c r="X265" s="19">
        <v>12265.087</v>
      </c>
      <c r="Y265" s="19">
        <v>12568.3</v>
      </c>
      <c r="Z265" s="19">
        <v>12842.906999999999</v>
      </c>
      <c r="AA265" s="19">
        <v>13084.156999999999</v>
      </c>
      <c r="AB265" s="19">
        <v>13296.871999999999</v>
      </c>
      <c r="AC265" s="19">
        <v>13486.438</v>
      </c>
      <c r="AD265" s="19">
        <v>13662.048000000001</v>
      </c>
      <c r="AE265" s="19">
        <v>13831.206</v>
      </c>
      <c r="AF265" s="19">
        <v>13994.623</v>
      </c>
      <c r="AG265" s="19">
        <v>14152.065000000001</v>
      </c>
      <c r="AH265" s="19">
        <v>14309.298000000001</v>
      </c>
      <c r="AI265" s="19">
        <v>14473.242</v>
      </c>
      <c r="AJ265" s="19">
        <v>14649.114</v>
      </c>
      <c r="AK265" s="19">
        <v>14838.494000000001</v>
      </c>
      <c r="AL265" s="19">
        <v>15041.065000000001</v>
      </c>
      <c r="AM265" s="19">
        <v>15257.358</v>
      </c>
      <c r="AN265" s="19">
        <v>15487.214</v>
      </c>
      <c r="AO265" s="19">
        <v>15729.643</v>
      </c>
      <c r="AP265" s="19">
        <v>15986.164000000001</v>
      </c>
      <c r="AQ265" s="19">
        <v>16254.934999999999</v>
      </c>
      <c r="AR265" s="19">
        <v>16527.43</v>
      </c>
      <c r="AS265" s="19">
        <v>16792.294000000002</v>
      </c>
      <c r="AT265" s="19">
        <v>17041.431</v>
      </c>
      <c r="AU265" s="19">
        <v>17271.874</v>
      </c>
      <c r="AV265" s="19">
        <v>17485.948</v>
      </c>
      <c r="AW265" s="19">
        <v>17687.478999999999</v>
      </c>
      <c r="AX265" s="19">
        <v>17882.737000000001</v>
      </c>
      <c r="AY265" s="19">
        <v>18076.742999999999</v>
      </c>
      <c r="AZ265" s="19">
        <v>18271.685000000001</v>
      </c>
      <c r="BA265" s="19">
        <v>18467.588</v>
      </c>
      <c r="BB265" s="19">
        <v>18665.044999999998</v>
      </c>
      <c r="BC265" s="19">
        <v>18864.112000000001</v>
      </c>
      <c r="BD265" s="19">
        <v>19065.837</v>
      </c>
      <c r="BE265" s="19">
        <v>19268.532999999999</v>
      </c>
      <c r="BF265" s="19">
        <v>19475.190999999999</v>
      </c>
      <c r="BG265" s="19">
        <v>19696.972000000002</v>
      </c>
      <c r="BH265" s="19">
        <v>19948.429</v>
      </c>
      <c r="BI265" s="19">
        <v>20238.902999999998</v>
      </c>
      <c r="BJ265" s="19">
        <v>20573.606</v>
      </c>
      <c r="BK265" s="19">
        <v>20946.664000000001</v>
      </c>
      <c r="BL265" s="19">
        <v>21342.492999999999</v>
      </c>
      <c r="BM265" s="19">
        <v>21739.040000000001</v>
      </c>
      <c r="BN265" s="19">
        <v>22120.063999999998</v>
      </c>
      <c r="BO265" s="19">
        <v>22479.798999999999</v>
      </c>
      <c r="BP265" s="19">
        <v>22821.848999999998</v>
      </c>
      <c r="BQ265" s="19">
        <v>23150.728999999999</v>
      </c>
      <c r="BR265" s="19">
        <v>23474.668000000001</v>
      </c>
      <c r="BS265" s="19">
        <v>23799.556</v>
      </c>
    </row>
    <row r="266" spans="1:71" ht="11.4" x14ac:dyDescent="0.2">
      <c r="A266" s="16">
        <v>249</v>
      </c>
      <c r="B266" s="17" t="s">
        <v>65</v>
      </c>
      <c r="C266" s="7" t="s">
        <v>307</v>
      </c>
      <c r="D266" s="6"/>
      <c r="E266" s="6">
        <v>554</v>
      </c>
      <c r="F266" s="19">
        <v>1908</v>
      </c>
      <c r="G266" s="19">
        <v>1947.931</v>
      </c>
      <c r="H266" s="19">
        <v>1992.798</v>
      </c>
      <c r="I266" s="19">
        <v>2040.232</v>
      </c>
      <c r="J266" s="19">
        <v>2088.4830000000002</v>
      </c>
      <c r="K266" s="19">
        <v>2136.3910000000001</v>
      </c>
      <c r="L266" s="19">
        <v>2183.462</v>
      </c>
      <c r="M266" s="19">
        <v>2229.826</v>
      </c>
      <c r="N266" s="19">
        <v>2276.1329999999998</v>
      </c>
      <c r="O266" s="19">
        <v>2323.413</v>
      </c>
      <c r="P266" s="19">
        <v>2372.5940000000001</v>
      </c>
      <c r="Q266" s="19">
        <v>2424.0659999999998</v>
      </c>
      <c r="R266" s="19">
        <v>2477.1990000000001</v>
      </c>
      <c r="S266" s="19">
        <v>2530.1729999999998</v>
      </c>
      <c r="T266" s="19">
        <v>2580.5300000000002</v>
      </c>
      <c r="U266" s="19">
        <v>2626.645</v>
      </c>
      <c r="V266" s="19">
        <v>2667.0819999999999</v>
      </c>
      <c r="W266" s="19">
        <v>2702.6759999999999</v>
      </c>
      <c r="X266" s="19">
        <v>2736.8270000000002</v>
      </c>
      <c r="Y266" s="19">
        <v>2774.3670000000002</v>
      </c>
      <c r="Z266" s="19">
        <v>2818.3870000000002</v>
      </c>
      <c r="AA266" s="19">
        <v>2870.8220000000001</v>
      </c>
      <c r="AB266" s="19">
        <v>2929.6860000000001</v>
      </c>
      <c r="AC266" s="19">
        <v>2989.4090000000001</v>
      </c>
      <c r="AD266" s="19">
        <v>3042.1770000000001</v>
      </c>
      <c r="AE266" s="19">
        <v>3082.6329999999998</v>
      </c>
      <c r="AF266" s="19">
        <v>3108.57</v>
      </c>
      <c r="AG266" s="19">
        <v>3122.4059999999999</v>
      </c>
      <c r="AH266" s="19">
        <v>3128.9560000000001</v>
      </c>
      <c r="AI266" s="19">
        <v>3135.297</v>
      </c>
      <c r="AJ266" s="19">
        <v>3146.6190000000001</v>
      </c>
      <c r="AK266" s="19">
        <v>3164.828</v>
      </c>
      <c r="AL266" s="19">
        <v>3188.5390000000002</v>
      </c>
      <c r="AM266" s="19">
        <v>3215.7289999999998</v>
      </c>
      <c r="AN266" s="19">
        <v>3243.0360000000001</v>
      </c>
      <c r="AO266" s="19">
        <v>3268.2359999999999</v>
      </c>
      <c r="AP266" s="19">
        <v>3290.3040000000001</v>
      </c>
      <c r="AQ266" s="19">
        <v>3310.7429999999999</v>
      </c>
      <c r="AR266" s="19">
        <v>3332.7919999999999</v>
      </c>
      <c r="AS266" s="19">
        <v>3360.9569999999999</v>
      </c>
      <c r="AT266" s="19">
        <v>3398.172</v>
      </c>
      <c r="AU266" s="19">
        <v>3446.17</v>
      </c>
      <c r="AV266" s="19">
        <v>3503.181</v>
      </c>
      <c r="AW266" s="19">
        <v>3564.4639999999999</v>
      </c>
      <c r="AX266" s="19">
        <v>3623.279</v>
      </c>
      <c r="AY266" s="19">
        <v>3674.9360000000001</v>
      </c>
      <c r="AZ266" s="19">
        <v>3717.3490000000002</v>
      </c>
      <c r="BA266" s="19">
        <v>3752.3620000000001</v>
      </c>
      <c r="BB266" s="19">
        <v>3783.9740000000002</v>
      </c>
      <c r="BC266" s="19">
        <v>3818.1309999999999</v>
      </c>
      <c r="BD266" s="19">
        <v>3858.9989999999998</v>
      </c>
      <c r="BE266" s="19">
        <v>3907.933</v>
      </c>
      <c r="BF266" s="19">
        <v>3963.2060000000001</v>
      </c>
      <c r="BG266" s="19">
        <v>4022.069</v>
      </c>
      <c r="BH266" s="19">
        <v>4080.4380000000001</v>
      </c>
      <c r="BI266" s="19">
        <v>4135.3549999999996</v>
      </c>
      <c r="BJ266" s="19">
        <v>4185.9170000000004</v>
      </c>
      <c r="BK266" s="19">
        <v>4233.1509999999998</v>
      </c>
      <c r="BL266" s="19">
        <v>4278.3249999999998</v>
      </c>
      <c r="BM266" s="19">
        <v>4323.482</v>
      </c>
      <c r="BN266" s="19">
        <v>4370.0619999999999</v>
      </c>
      <c r="BO266" s="19">
        <v>4418.3649999999998</v>
      </c>
      <c r="BP266" s="19">
        <v>4467.7430000000004</v>
      </c>
      <c r="BQ266" s="19">
        <v>4517.527</v>
      </c>
      <c r="BR266" s="19">
        <v>4566.7</v>
      </c>
      <c r="BS266" s="19">
        <v>4614.5320000000002</v>
      </c>
    </row>
    <row r="267" spans="1:71" ht="12" x14ac:dyDescent="0.25">
      <c r="A267" s="16">
        <v>250</v>
      </c>
      <c r="B267" s="17" t="s">
        <v>65</v>
      </c>
      <c r="C267" s="21" t="s">
        <v>308</v>
      </c>
      <c r="D267" s="6"/>
      <c r="E267" s="6">
        <v>928</v>
      </c>
      <c r="F267" s="19">
        <v>2165.34</v>
      </c>
      <c r="G267" s="19">
        <v>2203.567</v>
      </c>
      <c r="H267" s="19">
        <v>2244.826</v>
      </c>
      <c r="I267" s="19">
        <v>2288.8580000000002</v>
      </c>
      <c r="J267" s="19">
        <v>2335.4450000000002</v>
      </c>
      <c r="K267" s="19">
        <v>2384.384</v>
      </c>
      <c r="L267" s="19">
        <v>2435.627</v>
      </c>
      <c r="M267" s="19">
        <v>2489.1370000000002</v>
      </c>
      <c r="N267" s="19">
        <v>2544.9189999999999</v>
      </c>
      <c r="O267" s="19">
        <v>2603.0819999999999</v>
      </c>
      <c r="P267" s="19">
        <v>2663.6840000000002</v>
      </c>
      <c r="Q267" s="19">
        <v>2726.7959999999998</v>
      </c>
      <c r="R267" s="19">
        <v>2792.3539999999998</v>
      </c>
      <c r="S267" s="19">
        <v>2860.2460000000001</v>
      </c>
      <c r="T267" s="19">
        <v>2930.2820000000002</v>
      </c>
      <c r="U267" s="19">
        <v>3002.4250000000002</v>
      </c>
      <c r="V267" s="19">
        <v>3076.558</v>
      </c>
      <c r="W267" s="19">
        <v>3152.8339999999998</v>
      </c>
      <c r="X267" s="19">
        <v>3231.69</v>
      </c>
      <c r="Y267" s="19">
        <v>3313.6410000000001</v>
      </c>
      <c r="Z267" s="19">
        <v>3399.1179999999999</v>
      </c>
      <c r="AA267" s="19">
        <v>3488.2930000000001</v>
      </c>
      <c r="AB267" s="19">
        <v>3581.07</v>
      </c>
      <c r="AC267" s="19">
        <v>3677.2330000000002</v>
      </c>
      <c r="AD267" s="19">
        <v>3776.4009999999998</v>
      </c>
      <c r="AE267" s="19">
        <v>3878.3319999999999</v>
      </c>
      <c r="AF267" s="19">
        <v>3982.6979999999999</v>
      </c>
      <c r="AG267" s="19">
        <v>4089.5450000000001</v>
      </c>
      <c r="AH267" s="19">
        <v>4199.42</v>
      </c>
      <c r="AI267" s="19">
        <v>4313.1350000000002</v>
      </c>
      <c r="AJ267" s="19">
        <v>4431.1109999999999</v>
      </c>
      <c r="AK267" s="19">
        <v>4553.8980000000001</v>
      </c>
      <c r="AL267" s="19">
        <v>4680.8850000000002</v>
      </c>
      <c r="AM267" s="19">
        <v>4809.8950000000004</v>
      </c>
      <c r="AN267" s="19">
        <v>4937.9780000000001</v>
      </c>
      <c r="AO267" s="19">
        <v>5063.1909999999998</v>
      </c>
      <c r="AP267" s="19">
        <v>5184.5889999999999</v>
      </c>
      <c r="AQ267" s="19">
        <v>5303.2030000000004</v>
      </c>
      <c r="AR267" s="19">
        <v>5421.46</v>
      </c>
      <c r="AS267" s="19">
        <v>5542.8450000000003</v>
      </c>
      <c r="AT267" s="19">
        <v>5669.9480000000003</v>
      </c>
      <c r="AU267" s="19">
        <v>5803.4989999999998</v>
      </c>
      <c r="AV267" s="19">
        <v>5942.7719999999999</v>
      </c>
      <c r="AW267" s="19">
        <v>6087.29</v>
      </c>
      <c r="AX267" s="19">
        <v>6235.97</v>
      </c>
      <c r="AY267" s="19">
        <v>6387.9660000000003</v>
      </c>
      <c r="AZ267" s="19">
        <v>6543.3990000000003</v>
      </c>
      <c r="BA267" s="19">
        <v>6702.4309999999996</v>
      </c>
      <c r="BB267" s="19">
        <v>6864.3940000000002</v>
      </c>
      <c r="BC267" s="19">
        <v>7028.4380000000001</v>
      </c>
      <c r="BD267" s="19">
        <v>7193.9880000000003</v>
      </c>
      <c r="BE267" s="19">
        <v>7360.5529999999999</v>
      </c>
      <c r="BF267" s="19">
        <v>7528.3130000000001</v>
      </c>
      <c r="BG267" s="19">
        <v>7698.1109999999999</v>
      </c>
      <c r="BH267" s="19">
        <v>7871.2209999999995</v>
      </c>
      <c r="BI267" s="19">
        <v>8048.4669999999996</v>
      </c>
      <c r="BJ267" s="19">
        <v>8230.1740000000009</v>
      </c>
      <c r="BK267" s="19">
        <v>8415.7559999999994</v>
      </c>
      <c r="BL267" s="19">
        <v>8604.1299999999992</v>
      </c>
      <c r="BM267" s="19">
        <v>8793.6910000000007</v>
      </c>
      <c r="BN267" s="19">
        <v>8983.3109999999997</v>
      </c>
      <c r="BO267" s="19">
        <v>9172.5759999999991</v>
      </c>
      <c r="BP267" s="19">
        <v>9361.723</v>
      </c>
      <c r="BQ267" s="19">
        <v>9551.1239999999998</v>
      </c>
      <c r="BR267" s="19">
        <v>9741.4419999999991</v>
      </c>
      <c r="BS267" s="19">
        <v>9933.15</v>
      </c>
    </row>
    <row r="268" spans="1:71" ht="11.4" x14ac:dyDescent="0.2">
      <c r="A268" s="16">
        <v>251</v>
      </c>
      <c r="B268" s="17" t="s">
        <v>65</v>
      </c>
      <c r="C268" s="7" t="s">
        <v>309</v>
      </c>
      <c r="D268" s="6"/>
      <c r="E268" s="6">
        <v>242</v>
      </c>
      <c r="F268" s="19">
        <v>288.988</v>
      </c>
      <c r="G268" s="19">
        <v>296.209</v>
      </c>
      <c r="H268" s="19">
        <v>304.81400000000002</v>
      </c>
      <c r="I268" s="19">
        <v>314.351</v>
      </c>
      <c r="J268" s="19">
        <v>324.48200000000003</v>
      </c>
      <c r="K268" s="19">
        <v>334.976</v>
      </c>
      <c r="L268" s="19">
        <v>345.74400000000003</v>
      </c>
      <c r="M268" s="19">
        <v>356.82</v>
      </c>
      <c r="N268" s="19">
        <v>368.31900000000002</v>
      </c>
      <c r="O268" s="19">
        <v>380.45100000000002</v>
      </c>
      <c r="P268" s="19">
        <v>393.38600000000002</v>
      </c>
      <c r="Q268" s="19">
        <v>407.15600000000001</v>
      </c>
      <c r="R268" s="19">
        <v>421.577</v>
      </c>
      <c r="S268" s="19">
        <v>436.20800000000003</v>
      </c>
      <c r="T268" s="19">
        <v>450.45</v>
      </c>
      <c r="U268" s="19">
        <v>463.88299999999998</v>
      </c>
      <c r="V268" s="19">
        <v>476.32400000000001</v>
      </c>
      <c r="W268" s="19">
        <v>487.91300000000001</v>
      </c>
      <c r="X268" s="19">
        <v>498.892</v>
      </c>
      <c r="Y268" s="19">
        <v>509.65800000000002</v>
      </c>
      <c r="Z268" s="19">
        <v>520.529</v>
      </c>
      <c r="AA268" s="19">
        <v>531.601</v>
      </c>
      <c r="AB268" s="19">
        <v>542.81399999999996</v>
      </c>
      <c r="AC268" s="19">
        <v>554.10699999999997</v>
      </c>
      <c r="AD268" s="19">
        <v>565.38800000000003</v>
      </c>
      <c r="AE268" s="19">
        <v>576.59500000000003</v>
      </c>
      <c r="AF268" s="19">
        <v>587.52</v>
      </c>
      <c r="AG268" s="19">
        <v>598.25900000000001</v>
      </c>
      <c r="AH268" s="19">
        <v>609.34500000000003</v>
      </c>
      <c r="AI268" s="19">
        <v>621.53800000000001</v>
      </c>
      <c r="AJ268" s="19">
        <v>635.255</v>
      </c>
      <c r="AK268" s="19">
        <v>650.95500000000004</v>
      </c>
      <c r="AL268" s="19">
        <v>668.19799999999998</v>
      </c>
      <c r="AM268" s="19">
        <v>685.39099999999996</v>
      </c>
      <c r="AN268" s="19">
        <v>700.36599999999999</v>
      </c>
      <c r="AO268" s="19">
        <v>711.66099999999994</v>
      </c>
      <c r="AP268" s="19">
        <v>718.548</v>
      </c>
      <c r="AQ268" s="19">
        <v>721.72500000000002</v>
      </c>
      <c r="AR268" s="19">
        <v>722.91700000000003</v>
      </c>
      <c r="AS268" s="19">
        <v>724.62400000000002</v>
      </c>
      <c r="AT268" s="19">
        <v>728.62800000000004</v>
      </c>
      <c r="AU268" s="19">
        <v>735.47299999999996</v>
      </c>
      <c r="AV268" s="19">
        <v>744.53099999999995</v>
      </c>
      <c r="AW268" s="19">
        <v>755.02599999999995</v>
      </c>
      <c r="AX268" s="19">
        <v>765.66700000000003</v>
      </c>
      <c r="AY268" s="19">
        <v>775.49800000000005</v>
      </c>
      <c r="AZ268" s="19">
        <v>784.476</v>
      </c>
      <c r="BA268" s="19">
        <v>792.86</v>
      </c>
      <c r="BB268" s="19">
        <v>800.31500000000005</v>
      </c>
      <c r="BC268" s="19">
        <v>806.49400000000003</v>
      </c>
      <c r="BD268" s="19">
        <v>811.22299999999996</v>
      </c>
      <c r="BE268" s="19">
        <v>814.21799999999996</v>
      </c>
      <c r="BF268" s="19">
        <v>815.69100000000003</v>
      </c>
      <c r="BG268" s="19">
        <v>816.62800000000004</v>
      </c>
      <c r="BH268" s="19">
        <v>818.35400000000004</v>
      </c>
      <c r="BI268" s="19">
        <v>821.81700000000001</v>
      </c>
      <c r="BJ268" s="19">
        <v>827.41099999999994</v>
      </c>
      <c r="BK268" s="19">
        <v>834.81200000000001</v>
      </c>
      <c r="BL268" s="19">
        <v>843.34</v>
      </c>
      <c r="BM268" s="19">
        <v>851.96699999999998</v>
      </c>
      <c r="BN268" s="19">
        <v>859.95</v>
      </c>
      <c r="BO268" s="19">
        <v>867.08600000000001</v>
      </c>
      <c r="BP268" s="19">
        <v>873.596</v>
      </c>
      <c r="BQ268" s="19">
        <v>879.71500000000003</v>
      </c>
      <c r="BR268" s="19">
        <v>885.80600000000004</v>
      </c>
      <c r="BS268" s="19">
        <v>892.149</v>
      </c>
    </row>
    <row r="269" spans="1:71" ht="11.4" x14ac:dyDescent="0.2">
      <c r="A269" s="16">
        <v>252</v>
      </c>
      <c r="B269" s="17" t="s">
        <v>65</v>
      </c>
      <c r="C269" s="7" t="s">
        <v>310</v>
      </c>
      <c r="D269" s="6"/>
      <c r="E269" s="6">
        <v>540</v>
      </c>
      <c r="F269" s="19">
        <v>64.825000000000003</v>
      </c>
      <c r="G269" s="19">
        <v>64.256</v>
      </c>
      <c r="H269" s="19">
        <v>64.408000000000001</v>
      </c>
      <c r="I269" s="19">
        <v>65.126000000000005</v>
      </c>
      <c r="J269" s="19">
        <v>66.278000000000006</v>
      </c>
      <c r="K269" s="19">
        <v>67.748000000000005</v>
      </c>
      <c r="L269" s="19">
        <v>69.468000000000004</v>
      </c>
      <c r="M269" s="19">
        <v>71.376000000000005</v>
      </c>
      <c r="N269" s="19">
        <v>73.448999999999998</v>
      </c>
      <c r="O269" s="19">
        <v>75.677999999999997</v>
      </c>
      <c r="P269" s="19">
        <v>78.055999999999997</v>
      </c>
      <c r="Q269" s="19">
        <v>80.584000000000003</v>
      </c>
      <c r="R269" s="19">
        <v>83.218000000000004</v>
      </c>
      <c r="S269" s="19">
        <v>85.905000000000001</v>
      </c>
      <c r="T269" s="19">
        <v>88.578999999999994</v>
      </c>
      <c r="U269" s="19">
        <v>91.2</v>
      </c>
      <c r="V269" s="19">
        <v>93.686000000000007</v>
      </c>
      <c r="W269" s="19">
        <v>96.070999999999998</v>
      </c>
      <c r="X269" s="19">
        <v>98.608999999999995</v>
      </c>
      <c r="Y269" s="19">
        <v>101.62</v>
      </c>
      <c r="Z269" s="19">
        <v>105.324</v>
      </c>
      <c r="AA269" s="19">
        <v>109.83</v>
      </c>
      <c r="AB269" s="19">
        <v>114.98399999999999</v>
      </c>
      <c r="AC269" s="19">
        <v>120.432</v>
      </c>
      <c r="AD269" s="19">
        <v>125.642</v>
      </c>
      <c r="AE269" s="19">
        <v>130.26400000000001</v>
      </c>
      <c r="AF269" s="19">
        <v>134.17099999999999</v>
      </c>
      <c r="AG269" s="19">
        <v>137.46700000000001</v>
      </c>
      <c r="AH269" s="19">
        <v>140.26499999999999</v>
      </c>
      <c r="AI269" s="19">
        <v>142.76</v>
      </c>
      <c r="AJ269" s="19">
        <v>145.14400000000001</v>
      </c>
      <c r="AK269" s="19">
        <v>147.41499999999999</v>
      </c>
      <c r="AL269" s="19">
        <v>149.56</v>
      </c>
      <c r="AM269" s="19">
        <v>151.655</v>
      </c>
      <c r="AN269" s="19">
        <v>153.77000000000001</v>
      </c>
      <c r="AO269" s="19">
        <v>155.982</v>
      </c>
      <c r="AP269" s="19">
        <v>158.31299999999999</v>
      </c>
      <c r="AQ269" s="19">
        <v>160.78800000000001</v>
      </c>
      <c r="AR269" s="19">
        <v>163.48400000000001</v>
      </c>
      <c r="AS269" s="19">
        <v>166.465</v>
      </c>
      <c r="AT269" s="19">
        <v>169.78700000000001</v>
      </c>
      <c r="AU269" s="19">
        <v>173.488</v>
      </c>
      <c r="AV269" s="19">
        <v>177.52500000000001</v>
      </c>
      <c r="AW269" s="19">
        <v>181.82499999999999</v>
      </c>
      <c r="AX269" s="19">
        <v>186.26400000000001</v>
      </c>
      <c r="AY269" s="19">
        <v>190.732</v>
      </c>
      <c r="AZ269" s="19">
        <v>195.21600000000001</v>
      </c>
      <c r="BA269" s="19">
        <v>199.715</v>
      </c>
      <c r="BB269" s="19">
        <v>204.18</v>
      </c>
      <c r="BC269" s="19">
        <v>208.58199999999999</v>
      </c>
      <c r="BD269" s="19">
        <v>212.87100000000001</v>
      </c>
      <c r="BE269" s="19">
        <v>217.04</v>
      </c>
      <c r="BF269" s="19">
        <v>221.08799999999999</v>
      </c>
      <c r="BG269" s="19">
        <v>225.02600000000001</v>
      </c>
      <c r="BH269" s="19">
        <v>228.88300000000001</v>
      </c>
      <c r="BI269" s="19">
        <v>232.68600000000001</v>
      </c>
      <c r="BJ269" s="19">
        <v>236.435</v>
      </c>
      <c r="BK269" s="19">
        <v>240.12899999999999</v>
      </c>
      <c r="BL269" s="19">
        <v>243.786</v>
      </c>
      <c r="BM269" s="19">
        <v>247.41300000000001</v>
      </c>
      <c r="BN269" s="19">
        <v>251.03700000000001</v>
      </c>
      <c r="BO269" s="19">
        <v>254.65700000000001</v>
      </c>
      <c r="BP269" s="19">
        <v>258.27499999999998</v>
      </c>
      <c r="BQ269" s="19">
        <v>261.88900000000001</v>
      </c>
      <c r="BR269" s="19">
        <v>265.49700000000001</v>
      </c>
      <c r="BS269" s="19">
        <v>269.09100000000001</v>
      </c>
    </row>
    <row r="270" spans="1:71" ht="11.4" x14ac:dyDescent="0.2">
      <c r="A270" s="16">
        <v>253</v>
      </c>
      <c r="B270" s="17" t="s">
        <v>65</v>
      </c>
      <c r="C270" s="7" t="s">
        <v>311</v>
      </c>
      <c r="D270" s="6"/>
      <c r="E270" s="6">
        <v>598</v>
      </c>
      <c r="F270" s="19">
        <v>1674.0360000000001</v>
      </c>
      <c r="G270" s="19">
        <v>1702.37</v>
      </c>
      <c r="H270" s="19">
        <v>1731.23</v>
      </c>
      <c r="I270" s="19">
        <v>1761.05</v>
      </c>
      <c r="J270" s="19">
        <v>1792.14</v>
      </c>
      <c r="K270" s="19">
        <v>1824.712</v>
      </c>
      <c r="L270" s="19">
        <v>1858.885</v>
      </c>
      <c r="M270" s="19">
        <v>1894.6780000000001</v>
      </c>
      <c r="N270" s="19">
        <v>1931.9860000000001</v>
      </c>
      <c r="O270" s="19">
        <v>1970.694</v>
      </c>
      <c r="P270" s="19">
        <v>2010.6769999999999</v>
      </c>
      <c r="Q270" s="19">
        <v>2051.9470000000001</v>
      </c>
      <c r="R270" s="19">
        <v>2094.6869999999999</v>
      </c>
      <c r="S270" s="19">
        <v>2139.3029999999999</v>
      </c>
      <c r="T270" s="19">
        <v>2186.34</v>
      </c>
      <c r="U270" s="19">
        <v>2236.2060000000001</v>
      </c>
      <c r="V270" s="19">
        <v>2289.1089999999999</v>
      </c>
      <c r="W270" s="19">
        <v>2344.9769999999999</v>
      </c>
      <c r="X270" s="19">
        <v>2403.5949999999998</v>
      </c>
      <c r="Y270" s="19">
        <v>2464.5479999999998</v>
      </c>
      <c r="Z270" s="19">
        <v>2527.5859999999998</v>
      </c>
      <c r="AA270" s="19">
        <v>2592.6280000000002</v>
      </c>
      <c r="AB270" s="19">
        <v>2659.8510000000001</v>
      </c>
      <c r="AC270" s="19">
        <v>2729.58</v>
      </c>
      <c r="AD270" s="19">
        <v>2802.2429999999999</v>
      </c>
      <c r="AE270" s="19">
        <v>2878.1559999999999</v>
      </c>
      <c r="AF270" s="19">
        <v>2957.3389999999999</v>
      </c>
      <c r="AG270" s="19">
        <v>3039.66</v>
      </c>
      <c r="AH270" s="19">
        <v>3125.0340000000001</v>
      </c>
      <c r="AI270" s="19">
        <v>3213.36</v>
      </c>
      <c r="AJ270" s="19">
        <v>3304.473</v>
      </c>
      <c r="AK270" s="19">
        <v>3398.4690000000001</v>
      </c>
      <c r="AL270" s="19">
        <v>3495.1990000000001</v>
      </c>
      <c r="AM270" s="19">
        <v>3594.0039999999999</v>
      </c>
      <c r="AN270" s="19">
        <v>3694.0410000000002</v>
      </c>
      <c r="AO270" s="19">
        <v>3794.72</v>
      </c>
      <c r="AP270" s="19">
        <v>3895.8519999999999</v>
      </c>
      <c r="AQ270" s="19">
        <v>3997.7020000000002</v>
      </c>
      <c r="AR270" s="19">
        <v>4100.7290000000003</v>
      </c>
      <c r="AS270" s="19">
        <v>4205.6540000000005</v>
      </c>
      <c r="AT270" s="19">
        <v>4313.0590000000002</v>
      </c>
      <c r="AU270" s="19">
        <v>4423.0069999999996</v>
      </c>
      <c r="AV270" s="19">
        <v>4535.5200000000004</v>
      </c>
      <c r="AW270" s="19">
        <v>4651.1689999999999</v>
      </c>
      <c r="AX270" s="19">
        <v>4770.6059999999998</v>
      </c>
      <c r="AY270" s="19">
        <v>4894.2759999999998</v>
      </c>
      <c r="AZ270" s="19">
        <v>5022.4369999999999</v>
      </c>
      <c r="BA270" s="19">
        <v>5154.91</v>
      </c>
      <c r="BB270" s="19">
        <v>5291.1779999999999</v>
      </c>
      <c r="BC270" s="19">
        <v>5430.4790000000003</v>
      </c>
      <c r="BD270" s="19">
        <v>5572.2219999999998</v>
      </c>
      <c r="BE270" s="19">
        <v>5716.152</v>
      </c>
      <c r="BF270" s="19">
        <v>5862.3159999999998</v>
      </c>
      <c r="BG270" s="19">
        <v>6010.7240000000002</v>
      </c>
      <c r="BH270" s="19">
        <v>6161.5169999999998</v>
      </c>
      <c r="BI270" s="19">
        <v>6314.7089999999998</v>
      </c>
      <c r="BJ270" s="19">
        <v>6470.2719999999999</v>
      </c>
      <c r="BK270" s="19">
        <v>6627.9219999999996</v>
      </c>
      <c r="BL270" s="19">
        <v>6787.1869999999999</v>
      </c>
      <c r="BM270" s="19">
        <v>6947.4470000000001</v>
      </c>
      <c r="BN270" s="19">
        <v>7108.2389999999996</v>
      </c>
      <c r="BO270" s="19">
        <v>7269.348</v>
      </c>
      <c r="BP270" s="19">
        <v>7430.8360000000002</v>
      </c>
      <c r="BQ270" s="19">
        <v>7592.8649999999998</v>
      </c>
      <c r="BR270" s="19">
        <v>7755.7849999999999</v>
      </c>
      <c r="BS270" s="19">
        <v>7919.8249999999998</v>
      </c>
    </row>
    <row r="271" spans="1:71" ht="11.4" x14ac:dyDescent="0.2">
      <c r="A271" s="16">
        <v>254</v>
      </c>
      <c r="B271" s="17" t="s">
        <v>65</v>
      </c>
      <c r="C271" s="7" t="s">
        <v>312</v>
      </c>
      <c r="D271" s="6"/>
      <c r="E271" s="6">
        <v>90</v>
      </c>
      <c r="F271" s="19">
        <v>89.793999999999997</v>
      </c>
      <c r="G271" s="19">
        <v>91.808999999999997</v>
      </c>
      <c r="H271" s="19">
        <v>94.076999999999998</v>
      </c>
      <c r="I271" s="19">
        <v>96.56</v>
      </c>
      <c r="J271" s="19">
        <v>99.215000000000003</v>
      </c>
      <c r="K271" s="19">
        <v>102.024</v>
      </c>
      <c r="L271" s="19">
        <v>104.965</v>
      </c>
      <c r="M271" s="19">
        <v>108.018</v>
      </c>
      <c r="N271" s="19">
        <v>111.182</v>
      </c>
      <c r="O271" s="19">
        <v>114.465</v>
      </c>
      <c r="P271" s="19">
        <v>117.866</v>
      </c>
      <c r="Q271" s="19">
        <v>121.396</v>
      </c>
      <c r="R271" s="19">
        <v>125.06399999999999</v>
      </c>
      <c r="S271" s="19">
        <v>128.86600000000001</v>
      </c>
      <c r="T271" s="19">
        <v>132.78200000000001</v>
      </c>
      <c r="U271" s="19">
        <v>136.84700000000001</v>
      </c>
      <c r="V271" s="19">
        <v>141.02600000000001</v>
      </c>
      <c r="W271" s="19">
        <v>145.351</v>
      </c>
      <c r="X271" s="19">
        <v>149.92099999999999</v>
      </c>
      <c r="Y271" s="19">
        <v>154.875</v>
      </c>
      <c r="Z271" s="19">
        <v>160.29</v>
      </c>
      <c r="AA271" s="19">
        <v>166.21199999999999</v>
      </c>
      <c r="AB271" s="19">
        <v>172.59800000000001</v>
      </c>
      <c r="AC271" s="19">
        <v>179.34899999999999</v>
      </c>
      <c r="AD271" s="19">
        <v>186.33199999999999</v>
      </c>
      <c r="AE271" s="19">
        <v>193.44499999999999</v>
      </c>
      <c r="AF271" s="19">
        <v>200.64</v>
      </c>
      <c r="AG271" s="19">
        <v>207.93700000000001</v>
      </c>
      <c r="AH271" s="19">
        <v>215.34700000000001</v>
      </c>
      <c r="AI271" s="19">
        <v>222.89699999999999</v>
      </c>
      <c r="AJ271" s="19">
        <v>230.607</v>
      </c>
      <c r="AK271" s="19">
        <v>238.47900000000001</v>
      </c>
      <c r="AL271" s="19">
        <v>246.49299999999999</v>
      </c>
      <c r="AM271" s="19">
        <v>254.596</v>
      </c>
      <c r="AN271" s="19">
        <v>262.709</v>
      </c>
      <c r="AO271" s="19">
        <v>270.80099999999999</v>
      </c>
      <c r="AP271" s="19">
        <v>278.83800000000002</v>
      </c>
      <c r="AQ271" s="19">
        <v>286.863</v>
      </c>
      <c r="AR271" s="19">
        <v>294.964</v>
      </c>
      <c r="AS271" s="19">
        <v>303.25299999999999</v>
      </c>
      <c r="AT271" s="19">
        <v>311.83999999999997</v>
      </c>
      <c r="AU271" s="19">
        <v>320.75299999999999</v>
      </c>
      <c r="AV271" s="19">
        <v>329.95299999999997</v>
      </c>
      <c r="AW271" s="19">
        <v>339.45600000000002</v>
      </c>
      <c r="AX271" s="19">
        <v>349.22500000000002</v>
      </c>
      <c r="AY271" s="19">
        <v>359.22500000000002</v>
      </c>
      <c r="AZ271" s="19">
        <v>369.46899999999999</v>
      </c>
      <c r="BA271" s="19">
        <v>379.947</v>
      </c>
      <c r="BB271" s="19">
        <v>390.64299999999997</v>
      </c>
      <c r="BC271" s="19">
        <v>401.53800000000001</v>
      </c>
      <c r="BD271" s="19">
        <v>412.60899999999998</v>
      </c>
      <c r="BE271" s="19">
        <v>423.85300000000001</v>
      </c>
      <c r="BF271" s="19">
        <v>435.262</v>
      </c>
      <c r="BG271" s="19">
        <v>446.76900000000001</v>
      </c>
      <c r="BH271" s="19">
        <v>458.32400000000001</v>
      </c>
      <c r="BI271" s="19">
        <v>469.88499999999999</v>
      </c>
      <c r="BJ271" s="19">
        <v>481.42200000000003</v>
      </c>
      <c r="BK271" s="19">
        <v>492.94</v>
      </c>
      <c r="BL271" s="19">
        <v>504.47699999999998</v>
      </c>
      <c r="BM271" s="19">
        <v>516.07899999999995</v>
      </c>
      <c r="BN271" s="19">
        <v>527.79</v>
      </c>
      <c r="BO271" s="19">
        <v>539.61400000000003</v>
      </c>
      <c r="BP271" s="19">
        <v>551.53099999999995</v>
      </c>
      <c r="BQ271" s="19">
        <v>563.51300000000003</v>
      </c>
      <c r="BR271" s="19">
        <v>575.50400000000002</v>
      </c>
      <c r="BS271" s="19">
        <v>587.48199999999997</v>
      </c>
    </row>
    <row r="272" spans="1:71" ht="11.4" x14ac:dyDescent="0.2">
      <c r="A272" s="16">
        <v>255</v>
      </c>
      <c r="B272" s="17" t="s">
        <v>65</v>
      </c>
      <c r="C272" s="7" t="s">
        <v>313</v>
      </c>
      <c r="D272" s="6"/>
      <c r="E272" s="6">
        <v>548</v>
      </c>
      <c r="F272" s="19">
        <v>47.697000000000003</v>
      </c>
      <c r="G272" s="19">
        <v>48.923000000000002</v>
      </c>
      <c r="H272" s="19">
        <v>50.296999999999997</v>
      </c>
      <c r="I272" s="19">
        <v>51.771000000000001</v>
      </c>
      <c r="J272" s="19">
        <v>53.33</v>
      </c>
      <c r="K272" s="19">
        <v>54.923999999999999</v>
      </c>
      <c r="L272" s="19">
        <v>56.564999999999998</v>
      </c>
      <c r="M272" s="19">
        <v>58.244999999999997</v>
      </c>
      <c r="N272" s="19">
        <v>59.982999999999997</v>
      </c>
      <c r="O272" s="19">
        <v>61.793999999999997</v>
      </c>
      <c r="P272" s="19">
        <v>63.698999999999998</v>
      </c>
      <c r="Q272" s="19">
        <v>65.712999999999994</v>
      </c>
      <c r="R272" s="19">
        <v>67.808000000000007</v>
      </c>
      <c r="S272" s="19">
        <v>69.963999999999999</v>
      </c>
      <c r="T272" s="19">
        <v>72.131</v>
      </c>
      <c r="U272" s="19">
        <v>74.289000000000001</v>
      </c>
      <c r="V272" s="19">
        <v>76.412999999999997</v>
      </c>
      <c r="W272" s="19">
        <v>78.522000000000006</v>
      </c>
      <c r="X272" s="19">
        <v>80.673000000000002</v>
      </c>
      <c r="Y272" s="19">
        <v>82.94</v>
      </c>
      <c r="Z272" s="19">
        <v>85.388999999999996</v>
      </c>
      <c r="AA272" s="19">
        <v>88.022000000000006</v>
      </c>
      <c r="AB272" s="19">
        <v>90.822999999999993</v>
      </c>
      <c r="AC272" s="19">
        <v>93.765000000000001</v>
      </c>
      <c r="AD272" s="19">
        <v>96.796000000000006</v>
      </c>
      <c r="AE272" s="19">
        <v>99.872</v>
      </c>
      <c r="AF272" s="19">
        <v>103.02800000000001</v>
      </c>
      <c r="AG272" s="19">
        <v>106.22199999999999</v>
      </c>
      <c r="AH272" s="19">
        <v>109.429</v>
      </c>
      <c r="AI272" s="19">
        <v>112.58</v>
      </c>
      <c r="AJ272" s="19">
        <v>115.63200000000001</v>
      </c>
      <c r="AK272" s="19">
        <v>118.58</v>
      </c>
      <c r="AL272" s="19">
        <v>121.435</v>
      </c>
      <c r="AM272" s="19">
        <v>124.249</v>
      </c>
      <c r="AN272" s="19">
        <v>127.092</v>
      </c>
      <c r="AO272" s="19">
        <v>130.02699999999999</v>
      </c>
      <c r="AP272" s="19">
        <v>133.03800000000001</v>
      </c>
      <c r="AQ272" s="19">
        <v>136.125</v>
      </c>
      <c r="AR272" s="19">
        <v>139.36600000000001</v>
      </c>
      <c r="AS272" s="19">
        <v>142.84899999999999</v>
      </c>
      <c r="AT272" s="19">
        <v>146.63399999999999</v>
      </c>
      <c r="AU272" s="19">
        <v>150.77799999999999</v>
      </c>
      <c r="AV272" s="19">
        <v>155.24299999999999</v>
      </c>
      <c r="AW272" s="19">
        <v>159.81399999999999</v>
      </c>
      <c r="AX272" s="19">
        <v>164.208</v>
      </c>
      <c r="AY272" s="19">
        <v>168.23500000000001</v>
      </c>
      <c r="AZ272" s="19">
        <v>171.80099999999999</v>
      </c>
      <c r="BA272" s="19">
        <v>174.999</v>
      </c>
      <c r="BB272" s="19">
        <v>178.078</v>
      </c>
      <c r="BC272" s="19">
        <v>181.345</v>
      </c>
      <c r="BD272" s="19">
        <v>185.06299999999999</v>
      </c>
      <c r="BE272" s="19">
        <v>189.29</v>
      </c>
      <c r="BF272" s="19">
        <v>193.95599999999999</v>
      </c>
      <c r="BG272" s="19">
        <v>198.964</v>
      </c>
      <c r="BH272" s="19">
        <v>204.143</v>
      </c>
      <c r="BI272" s="19">
        <v>209.37</v>
      </c>
      <c r="BJ272" s="19">
        <v>214.63399999999999</v>
      </c>
      <c r="BK272" s="19">
        <v>219.953</v>
      </c>
      <c r="BL272" s="19">
        <v>225.34</v>
      </c>
      <c r="BM272" s="19">
        <v>230.785</v>
      </c>
      <c r="BN272" s="19">
        <v>236.29499999999999</v>
      </c>
      <c r="BO272" s="19">
        <v>241.87100000000001</v>
      </c>
      <c r="BP272" s="19">
        <v>247.48500000000001</v>
      </c>
      <c r="BQ272" s="19">
        <v>253.142</v>
      </c>
      <c r="BR272" s="19">
        <v>258.85000000000002</v>
      </c>
      <c r="BS272" s="19">
        <v>264.60300000000001</v>
      </c>
    </row>
    <row r="273" spans="1:71" ht="12" x14ac:dyDescent="0.25">
      <c r="A273" s="16">
        <v>256</v>
      </c>
      <c r="B273" s="17" t="s">
        <v>65</v>
      </c>
      <c r="C273" s="21" t="s">
        <v>314</v>
      </c>
      <c r="D273" s="6"/>
      <c r="E273" s="6">
        <v>954</v>
      </c>
      <c r="F273" s="19">
        <v>155.095</v>
      </c>
      <c r="G273" s="19">
        <v>158.15</v>
      </c>
      <c r="H273" s="19">
        <v>161.22300000000001</v>
      </c>
      <c r="I273" s="19">
        <v>164.33199999999999</v>
      </c>
      <c r="J273" s="19">
        <v>167.56</v>
      </c>
      <c r="K273" s="19">
        <v>170.90799999999999</v>
      </c>
      <c r="L273" s="19">
        <v>174.48599999999999</v>
      </c>
      <c r="M273" s="19">
        <v>178.26499999999999</v>
      </c>
      <c r="N273" s="19">
        <v>182.31800000000001</v>
      </c>
      <c r="O273" s="19">
        <v>186.655</v>
      </c>
      <c r="P273" s="19">
        <v>191.28399999999999</v>
      </c>
      <c r="Q273" s="19">
        <v>196.21299999999999</v>
      </c>
      <c r="R273" s="19">
        <v>201.43899999999999</v>
      </c>
      <c r="S273" s="19">
        <v>206.91200000000001</v>
      </c>
      <c r="T273" s="19">
        <v>212.62299999999999</v>
      </c>
      <c r="U273" s="19">
        <v>218.43600000000001</v>
      </c>
      <c r="V273" s="19">
        <v>224.42099999999999</v>
      </c>
      <c r="W273" s="19">
        <v>230.554</v>
      </c>
      <c r="X273" s="19">
        <v>236.66800000000001</v>
      </c>
      <c r="Y273" s="19">
        <v>242.51900000000001</v>
      </c>
      <c r="Z273" s="19">
        <v>247.98400000000001</v>
      </c>
      <c r="AA273" s="19">
        <v>253.012</v>
      </c>
      <c r="AB273" s="19">
        <v>257.685</v>
      </c>
      <c r="AC273" s="19">
        <v>262.19799999999998</v>
      </c>
      <c r="AD273" s="19">
        <v>266.79199999999997</v>
      </c>
      <c r="AE273" s="19">
        <v>271.70400000000001</v>
      </c>
      <c r="AF273" s="19">
        <v>276.96899999999999</v>
      </c>
      <c r="AG273" s="19">
        <v>282.57</v>
      </c>
      <c r="AH273" s="19">
        <v>288.75299999999999</v>
      </c>
      <c r="AI273" s="19">
        <v>295.70100000000002</v>
      </c>
      <c r="AJ273" s="19">
        <v>303.61399999999998</v>
      </c>
      <c r="AK273" s="19">
        <v>312.55599999999998</v>
      </c>
      <c r="AL273" s="19">
        <v>322.45100000000002</v>
      </c>
      <c r="AM273" s="19">
        <v>333.10899999999998</v>
      </c>
      <c r="AN273" s="19">
        <v>344.20600000000002</v>
      </c>
      <c r="AO273" s="19">
        <v>355.55500000000001</v>
      </c>
      <c r="AP273" s="19">
        <v>367.04199999999997</v>
      </c>
      <c r="AQ273" s="19">
        <v>378.62700000000001</v>
      </c>
      <c r="AR273" s="19">
        <v>390.23399999999998</v>
      </c>
      <c r="AS273" s="19">
        <v>401.80599999999998</v>
      </c>
      <c r="AT273" s="19">
        <v>413.30399999999997</v>
      </c>
      <c r="AU273" s="19">
        <v>424.60300000000001</v>
      </c>
      <c r="AV273" s="19">
        <v>435.61099999999999</v>
      </c>
      <c r="AW273" s="19">
        <v>446.18200000000002</v>
      </c>
      <c r="AX273" s="19">
        <v>456.14800000000002</v>
      </c>
      <c r="AY273" s="19">
        <v>465.36200000000002</v>
      </c>
      <c r="AZ273" s="19">
        <v>473.79599999999999</v>
      </c>
      <c r="BA273" s="19">
        <v>481.38900000000001</v>
      </c>
      <c r="BB273" s="19">
        <v>488.03399999999999</v>
      </c>
      <c r="BC273" s="19">
        <v>493.488</v>
      </c>
      <c r="BD273" s="19">
        <v>497.63200000000001</v>
      </c>
      <c r="BE273" s="19">
        <v>500.45100000000002</v>
      </c>
      <c r="BF273" s="19">
        <v>502.07600000000002</v>
      </c>
      <c r="BG273" s="19">
        <v>502.76900000000001</v>
      </c>
      <c r="BH273" s="19">
        <v>502.88499999999999</v>
      </c>
      <c r="BI273" s="19">
        <v>502.74200000000002</v>
      </c>
      <c r="BJ273" s="19">
        <v>502.44099999999997</v>
      </c>
      <c r="BK273" s="19">
        <v>502.012</v>
      </c>
      <c r="BL273" s="19">
        <v>501.77699999999999</v>
      </c>
      <c r="BM273" s="19">
        <v>502.04</v>
      </c>
      <c r="BN273" s="19">
        <v>503.05599999999998</v>
      </c>
      <c r="BO273" s="19">
        <v>504.93700000000001</v>
      </c>
      <c r="BP273" s="19">
        <v>507.70600000000002</v>
      </c>
      <c r="BQ273" s="19">
        <v>511.15100000000001</v>
      </c>
      <c r="BR273" s="19">
        <v>514.97</v>
      </c>
      <c r="BS273" s="19">
        <v>518.995</v>
      </c>
    </row>
    <row r="274" spans="1:71" ht="11.4" x14ac:dyDescent="0.2">
      <c r="A274" s="16">
        <v>257</v>
      </c>
      <c r="B274" s="17" t="s">
        <v>65</v>
      </c>
      <c r="C274" s="7" t="s">
        <v>315</v>
      </c>
      <c r="D274" s="6"/>
      <c r="E274" s="6">
        <v>316</v>
      </c>
      <c r="F274" s="19">
        <v>59.651000000000003</v>
      </c>
      <c r="G274" s="19">
        <v>60.262</v>
      </c>
      <c r="H274" s="19">
        <v>60.877000000000002</v>
      </c>
      <c r="I274" s="19">
        <v>61.470999999999997</v>
      </c>
      <c r="J274" s="19">
        <v>62.052999999999997</v>
      </c>
      <c r="K274" s="19">
        <v>62.640999999999998</v>
      </c>
      <c r="L274" s="19">
        <v>63.258000000000003</v>
      </c>
      <c r="M274" s="19">
        <v>63.926000000000002</v>
      </c>
      <c r="N274" s="19">
        <v>64.697000000000003</v>
      </c>
      <c r="O274" s="19">
        <v>65.619</v>
      </c>
      <c r="P274" s="19">
        <v>66.742000000000004</v>
      </c>
      <c r="Q274" s="19">
        <v>68.072000000000003</v>
      </c>
      <c r="R274" s="19">
        <v>69.603999999999999</v>
      </c>
      <c r="S274" s="19">
        <v>71.286000000000001</v>
      </c>
      <c r="T274" s="19">
        <v>73.051000000000002</v>
      </c>
      <c r="U274" s="19">
        <v>74.83</v>
      </c>
      <c r="V274" s="19">
        <v>76.606999999999999</v>
      </c>
      <c r="W274" s="19">
        <v>78.403999999999996</v>
      </c>
      <c r="X274" s="19">
        <v>80.216999999999999</v>
      </c>
      <c r="Y274" s="19">
        <v>82.04</v>
      </c>
      <c r="Z274" s="19">
        <v>83.876999999999995</v>
      </c>
      <c r="AA274" s="19">
        <v>85.725999999999999</v>
      </c>
      <c r="AB274" s="19">
        <v>87.587000000000003</v>
      </c>
      <c r="AC274" s="19">
        <v>89.463999999999999</v>
      </c>
      <c r="AD274" s="19">
        <v>91.376999999999995</v>
      </c>
      <c r="AE274" s="19">
        <v>93.352000000000004</v>
      </c>
      <c r="AF274" s="19">
        <v>95.385000000000005</v>
      </c>
      <c r="AG274" s="19">
        <v>97.477000000000004</v>
      </c>
      <c r="AH274" s="19">
        <v>99.63</v>
      </c>
      <c r="AI274" s="19">
        <v>101.84399999999999</v>
      </c>
      <c r="AJ274" s="19">
        <v>104.133</v>
      </c>
      <c r="AK274" s="19">
        <v>106.485</v>
      </c>
      <c r="AL274" s="19">
        <v>108.90600000000001</v>
      </c>
      <c r="AM274" s="19">
        <v>111.402</v>
      </c>
      <c r="AN274" s="19">
        <v>113.961</v>
      </c>
      <c r="AO274" s="19">
        <v>116.572</v>
      </c>
      <c r="AP274" s="19">
        <v>119.232</v>
      </c>
      <c r="AQ274" s="19">
        <v>121.919</v>
      </c>
      <c r="AR274" s="19">
        <v>124.673</v>
      </c>
      <c r="AS274" s="19">
        <v>127.52200000000001</v>
      </c>
      <c r="AT274" s="19">
        <v>130.482</v>
      </c>
      <c r="AU274" s="19">
        <v>133.55799999999999</v>
      </c>
      <c r="AV274" s="19">
        <v>136.69200000000001</v>
      </c>
      <c r="AW274" s="19">
        <v>139.81800000000001</v>
      </c>
      <c r="AX274" s="19">
        <v>142.80199999999999</v>
      </c>
      <c r="AY274" s="19">
        <v>145.56100000000001</v>
      </c>
      <c r="AZ274" s="19">
        <v>148.06</v>
      </c>
      <c r="BA274" s="19">
        <v>150.303</v>
      </c>
      <c r="BB274" s="19">
        <v>152.27699999999999</v>
      </c>
      <c r="BC274" s="19">
        <v>153.953</v>
      </c>
      <c r="BD274" s="19">
        <v>155.32900000000001</v>
      </c>
      <c r="BE274" s="19">
        <v>156.40100000000001</v>
      </c>
      <c r="BF274" s="19">
        <v>157.17500000000001</v>
      </c>
      <c r="BG274" s="19">
        <v>157.714</v>
      </c>
      <c r="BH274" s="19">
        <v>158.09899999999999</v>
      </c>
      <c r="BI274" s="19">
        <v>158.40199999999999</v>
      </c>
      <c r="BJ274" s="19">
        <v>158.648</v>
      </c>
      <c r="BK274" s="19">
        <v>158.85499999999999</v>
      </c>
      <c r="BL274" s="19">
        <v>159.035</v>
      </c>
      <c r="BM274" s="19">
        <v>159.23099999999999</v>
      </c>
      <c r="BN274" s="19">
        <v>159.44399999999999</v>
      </c>
      <c r="BO274" s="19">
        <v>159.678</v>
      </c>
      <c r="BP274" s="19">
        <v>159.97300000000001</v>
      </c>
      <c r="BQ274" s="19">
        <v>160.375</v>
      </c>
      <c r="BR274" s="19">
        <v>160.96700000000001</v>
      </c>
      <c r="BS274" s="19">
        <v>161.797</v>
      </c>
    </row>
    <row r="275" spans="1:71" ht="11.4" x14ac:dyDescent="0.2">
      <c r="A275" s="16">
        <v>258</v>
      </c>
      <c r="B275" s="17" t="s">
        <v>65</v>
      </c>
      <c r="C275" s="7" t="s">
        <v>316</v>
      </c>
      <c r="D275" s="6"/>
      <c r="E275" s="6">
        <v>296</v>
      </c>
      <c r="F275" s="19">
        <v>33.048000000000002</v>
      </c>
      <c r="G275" s="19">
        <v>33.622999999999998</v>
      </c>
      <c r="H275" s="19">
        <v>34.286000000000001</v>
      </c>
      <c r="I275" s="19">
        <v>35.006999999999998</v>
      </c>
      <c r="J275" s="19">
        <v>35.777000000000001</v>
      </c>
      <c r="K275" s="19">
        <v>36.595999999999997</v>
      </c>
      <c r="L275" s="19">
        <v>37.454999999999998</v>
      </c>
      <c r="M275" s="19">
        <v>38.345999999999997</v>
      </c>
      <c r="N275" s="19">
        <v>39.268000000000001</v>
      </c>
      <c r="O275" s="19">
        <v>40.24</v>
      </c>
      <c r="P275" s="19">
        <v>41.232999999999997</v>
      </c>
      <c r="Q275" s="19">
        <v>42.256999999999998</v>
      </c>
      <c r="R275" s="19">
        <v>43.302</v>
      </c>
      <c r="S275" s="19">
        <v>44.363</v>
      </c>
      <c r="T275" s="19">
        <v>45.424999999999997</v>
      </c>
      <c r="U275" s="19">
        <v>46.453000000000003</v>
      </c>
      <c r="V275" s="19">
        <v>47.459000000000003</v>
      </c>
      <c r="W275" s="19">
        <v>48.436999999999998</v>
      </c>
      <c r="X275" s="19">
        <v>49.387999999999998</v>
      </c>
      <c r="Y275" s="19">
        <v>50.293999999999997</v>
      </c>
      <c r="Z275" s="19">
        <v>51.177999999999997</v>
      </c>
      <c r="AA275" s="19">
        <v>52.024999999999999</v>
      </c>
      <c r="AB275" s="19">
        <v>52.823999999999998</v>
      </c>
      <c r="AC275" s="19">
        <v>53.603999999999999</v>
      </c>
      <c r="AD275" s="19">
        <v>54.38</v>
      </c>
      <c r="AE275" s="19">
        <v>55.168999999999997</v>
      </c>
      <c r="AF275" s="19">
        <v>55.976999999999997</v>
      </c>
      <c r="AG275" s="19">
        <v>56.81</v>
      </c>
      <c r="AH275" s="19">
        <v>57.661999999999999</v>
      </c>
      <c r="AI275" s="19">
        <v>58.506</v>
      </c>
      <c r="AJ275" s="19">
        <v>59.338999999999999</v>
      </c>
      <c r="AK275" s="19">
        <v>60.133000000000003</v>
      </c>
      <c r="AL275" s="19">
        <v>60.92</v>
      </c>
      <c r="AM275" s="19">
        <v>61.768000000000001</v>
      </c>
      <c r="AN275" s="19">
        <v>62.765000000000001</v>
      </c>
      <c r="AO275" s="19">
        <v>64.003</v>
      </c>
      <c r="AP275" s="19">
        <v>65.518000000000001</v>
      </c>
      <c r="AQ275" s="19">
        <v>67.260999999999996</v>
      </c>
      <c r="AR275" s="19">
        <v>69.097999999999999</v>
      </c>
      <c r="AS275" s="19">
        <v>70.86</v>
      </c>
      <c r="AT275" s="19">
        <v>72.412000000000006</v>
      </c>
      <c r="AU275" s="19">
        <v>73.7</v>
      </c>
      <c r="AV275" s="19">
        <v>74.769000000000005</v>
      </c>
      <c r="AW275" s="19">
        <v>75.718999999999994</v>
      </c>
      <c r="AX275" s="19">
        <v>76.671000000000006</v>
      </c>
      <c r="AY275" s="19">
        <v>77.73</v>
      </c>
      <c r="AZ275" s="19">
        <v>78.906999999999996</v>
      </c>
      <c r="BA275" s="19">
        <v>80.183999999999997</v>
      </c>
      <c r="BB275" s="19">
        <v>81.55</v>
      </c>
      <c r="BC275" s="19">
        <v>82.965999999999994</v>
      </c>
      <c r="BD275" s="19">
        <v>84.406000000000006</v>
      </c>
      <c r="BE275" s="19">
        <v>85.858000000000004</v>
      </c>
      <c r="BF275" s="19">
        <v>87.343000000000004</v>
      </c>
      <c r="BG275" s="19">
        <v>88.894999999999996</v>
      </c>
      <c r="BH275" s="19">
        <v>90.542000000000002</v>
      </c>
      <c r="BI275" s="19">
        <v>92.325000000000003</v>
      </c>
      <c r="BJ275" s="19">
        <v>94.26</v>
      </c>
      <c r="BK275" s="19">
        <v>96.311000000000007</v>
      </c>
      <c r="BL275" s="19">
        <v>98.44</v>
      </c>
      <c r="BM275" s="19">
        <v>100.568</v>
      </c>
      <c r="BN275" s="19">
        <v>102.652</v>
      </c>
      <c r="BO275" s="19">
        <v>104.65600000000001</v>
      </c>
      <c r="BP275" s="19">
        <v>106.613</v>
      </c>
      <c r="BQ275" s="19">
        <v>108.535</v>
      </c>
      <c r="BR275" s="19">
        <v>110.458</v>
      </c>
      <c r="BS275" s="19">
        <v>112.407</v>
      </c>
    </row>
    <row r="276" spans="1:71" ht="11.4" x14ac:dyDescent="0.2">
      <c r="A276" s="16">
        <v>259</v>
      </c>
      <c r="B276" s="17" t="s">
        <v>65</v>
      </c>
      <c r="C276" s="7" t="s">
        <v>317</v>
      </c>
      <c r="D276" s="6"/>
      <c r="E276" s="6">
        <v>584</v>
      </c>
      <c r="F276" s="19">
        <v>13.000999999999999</v>
      </c>
      <c r="G276" s="19">
        <v>13.222</v>
      </c>
      <c r="H276" s="19">
        <v>13.438000000000001</v>
      </c>
      <c r="I276" s="19">
        <v>13.624000000000001</v>
      </c>
      <c r="J276" s="19">
        <v>13.784000000000001</v>
      </c>
      <c r="K276" s="19">
        <v>13.894</v>
      </c>
      <c r="L276" s="19">
        <v>13.993</v>
      </c>
      <c r="M276" s="19">
        <v>14.083</v>
      </c>
      <c r="N276" s="19">
        <v>14.208</v>
      </c>
      <c r="O276" s="19">
        <v>14.39</v>
      </c>
      <c r="P276" s="19">
        <v>14.662000000000001</v>
      </c>
      <c r="Q276" s="19">
        <v>15.051</v>
      </c>
      <c r="R276" s="19">
        <v>15.547000000000001</v>
      </c>
      <c r="S276" s="19">
        <v>16.114000000000001</v>
      </c>
      <c r="T276" s="19">
        <v>16.71</v>
      </c>
      <c r="U276" s="19">
        <v>17.283999999999999</v>
      </c>
      <c r="V276" s="19">
        <v>17.841999999999999</v>
      </c>
      <c r="W276" s="19">
        <v>18.388000000000002</v>
      </c>
      <c r="X276" s="19">
        <v>18.960999999999999</v>
      </c>
      <c r="Y276" s="19">
        <v>19.622</v>
      </c>
      <c r="Z276" s="19">
        <v>20.395</v>
      </c>
      <c r="AA276" s="19">
        <v>21.312999999999999</v>
      </c>
      <c r="AB276" s="19">
        <v>22.341000000000001</v>
      </c>
      <c r="AC276" s="19">
        <v>23.439</v>
      </c>
      <c r="AD276" s="19">
        <v>24.530999999999999</v>
      </c>
      <c r="AE276" s="19">
        <v>25.576000000000001</v>
      </c>
      <c r="AF276" s="19">
        <v>26.552</v>
      </c>
      <c r="AG276" s="19">
        <v>27.47</v>
      </c>
      <c r="AH276" s="19">
        <v>28.405000000000001</v>
      </c>
      <c r="AI276" s="19">
        <v>29.417999999999999</v>
      </c>
      <c r="AJ276" s="19">
        <v>30.576000000000001</v>
      </c>
      <c r="AK276" s="19">
        <v>31.893000000000001</v>
      </c>
      <c r="AL276" s="19">
        <v>33.33</v>
      </c>
      <c r="AM276" s="19">
        <v>34.892000000000003</v>
      </c>
      <c r="AN276" s="19">
        <v>36.561</v>
      </c>
      <c r="AO276" s="19">
        <v>38.332999999999998</v>
      </c>
      <c r="AP276" s="19">
        <v>40.204000000000001</v>
      </c>
      <c r="AQ276" s="19">
        <v>42.152999999999999</v>
      </c>
      <c r="AR276" s="19">
        <v>44.063000000000002</v>
      </c>
      <c r="AS276" s="19">
        <v>45.814</v>
      </c>
      <c r="AT276" s="19">
        <v>47.298000000000002</v>
      </c>
      <c r="AU276" s="19">
        <v>48.475000000000001</v>
      </c>
      <c r="AV276" s="19">
        <v>49.378</v>
      </c>
      <c r="AW276" s="19">
        <v>50.048000000000002</v>
      </c>
      <c r="AX276" s="19">
        <v>50.575000000000003</v>
      </c>
      <c r="AY276" s="19">
        <v>51.015000000000001</v>
      </c>
      <c r="AZ276" s="19">
        <v>51.401000000000003</v>
      </c>
      <c r="BA276" s="19">
        <v>51.692</v>
      </c>
      <c r="BB276" s="19">
        <v>51.924999999999997</v>
      </c>
      <c r="BC276" s="19">
        <v>52.079000000000001</v>
      </c>
      <c r="BD276" s="19">
        <v>52.158999999999999</v>
      </c>
      <c r="BE276" s="19">
        <v>52.183</v>
      </c>
      <c r="BF276" s="19">
        <v>52.158000000000001</v>
      </c>
      <c r="BG276" s="19">
        <v>52.116</v>
      </c>
      <c r="BH276" s="19">
        <v>52.073999999999998</v>
      </c>
      <c r="BI276" s="19">
        <v>52.055</v>
      </c>
      <c r="BJ276" s="19">
        <v>52.078000000000003</v>
      </c>
      <c r="BK276" s="19">
        <v>52.137</v>
      </c>
      <c r="BL276" s="19">
        <v>52.218000000000004</v>
      </c>
      <c r="BM276" s="19">
        <v>52.32</v>
      </c>
      <c r="BN276" s="19">
        <v>52.424999999999997</v>
      </c>
      <c r="BO276" s="19">
        <v>52.542000000000002</v>
      </c>
      <c r="BP276" s="19">
        <v>52.662999999999997</v>
      </c>
      <c r="BQ276" s="19">
        <v>52.792999999999999</v>
      </c>
      <c r="BR276" s="19">
        <v>52.898000000000003</v>
      </c>
      <c r="BS276" s="19">
        <v>52.994</v>
      </c>
    </row>
    <row r="277" spans="1:71" ht="11.4" x14ac:dyDescent="0.2">
      <c r="A277" s="16">
        <v>260</v>
      </c>
      <c r="B277" s="17" t="s">
        <v>65</v>
      </c>
      <c r="C277" s="7" t="s">
        <v>318</v>
      </c>
      <c r="D277" s="6"/>
      <c r="E277" s="6">
        <v>583</v>
      </c>
      <c r="F277" s="19">
        <v>32.000999999999998</v>
      </c>
      <c r="G277" s="19">
        <v>33.408000000000001</v>
      </c>
      <c r="H277" s="19">
        <v>34.6</v>
      </c>
      <c r="I277" s="19">
        <v>35.692999999999998</v>
      </c>
      <c r="J277" s="19">
        <v>36.777000000000001</v>
      </c>
      <c r="K277" s="19">
        <v>37.893000000000001</v>
      </c>
      <c r="L277" s="19">
        <v>39.093000000000004</v>
      </c>
      <c r="M277" s="19">
        <v>40.372999999999998</v>
      </c>
      <c r="N277" s="19">
        <v>41.726999999999997</v>
      </c>
      <c r="O277" s="19">
        <v>43.125999999999998</v>
      </c>
      <c r="P277" s="19">
        <v>44.536999999999999</v>
      </c>
      <c r="Q277" s="19">
        <v>45.954999999999998</v>
      </c>
      <c r="R277" s="19">
        <v>47.387999999999998</v>
      </c>
      <c r="S277" s="19">
        <v>48.875999999999998</v>
      </c>
      <c r="T277" s="19">
        <v>50.487000000000002</v>
      </c>
      <c r="U277" s="19">
        <v>52.241999999999997</v>
      </c>
      <c r="V277" s="19">
        <v>54.198999999999998</v>
      </c>
      <c r="W277" s="19">
        <v>56.319000000000003</v>
      </c>
      <c r="X277" s="19">
        <v>58.402999999999999</v>
      </c>
      <c r="Y277" s="19">
        <v>60.17</v>
      </c>
      <c r="Z277" s="19">
        <v>61.430999999999997</v>
      </c>
      <c r="AA277" s="19">
        <v>62.107999999999997</v>
      </c>
      <c r="AB277" s="19">
        <v>62.298000000000002</v>
      </c>
      <c r="AC277" s="19">
        <v>62.29</v>
      </c>
      <c r="AD277" s="19">
        <v>62.475999999999999</v>
      </c>
      <c r="AE277" s="19">
        <v>63.143999999999998</v>
      </c>
      <c r="AF277" s="19">
        <v>64.385999999999996</v>
      </c>
      <c r="AG277" s="19">
        <v>66.105000000000004</v>
      </c>
      <c r="AH277" s="19">
        <v>68.221999999999994</v>
      </c>
      <c r="AI277" s="19">
        <v>70.55</v>
      </c>
      <c r="AJ277" s="19">
        <v>72.963999999999999</v>
      </c>
      <c r="AK277" s="19">
        <v>75.462000000000003</v>
      </c>
      <c r="AL277" s="19">
        <v>78.058999999999997</v>
      </c>
      <c r="AM277" s="19">
        <v>80.677999999999997</v>
      </c>
      <c r="AN277" s="19">
        <v>83.24</v>
      </c>
      <c r="AO277" s="19">
        <v>85.686000000000007</v>
      </c>
      <c r="AP277" s="19">
        <v>87.947999999999993</v>
      </c>
      <c r="AQ277" s="19">
        <v>90.02</v>
      </c>
      <c r="AR277" s="19">
        <v>92.021000000000001</v>
      </c>
      <c r="AS277" s="19">
        <v>94.090999999999994</v>
      </c>
      <c r="AT277" s="19">
        <v>96.331000000000003</v>
      </c>
      <c r="AU277" s="19">
        <v>98.799000000000007</v>
      </c>
      <c r="AV277" s="19">
        <v>101.413</v>
      </c>
      <c r="AW277" s="19">
        <v>103.934</v>
      </c>
      <c r="AX277" s="19">
        <v>106.057</v>
      </c>
      <c r="AY277" s="19">
        <v>107.556</v>
      </c>
      <c r="AZ277" s="19">
        <v>108.34399999999999</v>
      </c>
      <c r="BA277" s="19">
        <v>108.502</v>
      </c>
      <c r="BB277" s="19">
        <v>108.238</v>
      </c>
      <c r="BC277" s="19">
        <v>107.816</v>
      </c>
      <c r="BD277" s="19">
        <v>107.432</v>
      </c>
      <c r="BE277" s="19">
        <v>107.16500000000001</v>
      </c>
      <c r="BF277" s="19">
        <v>106.983</v>
      </c>
      <c r="BG277" s="19">
        <v>106.816</v>
      </c>
      <c r="BH277" s="19">
        <v>106.577</v>
      </c>
      <c r="BI277" s="19">
        <v>106.196</v>
      </c>
      <c r="BJ277" s="19">
        <v>105.684</v>
      </c>
      <c r="BK277" s="19">
        <v>105.078</v>
      </c>
      <c r="BL277" s="19">
        <v>104.47799999999999</v>
      </c>
      <c r="BM277" s="19">
        <v>103.96</v>
      </c>
      <c r="BN277" s="19">
        <v>103.616</v>
      </c>
      <c r="BO277" s="19">
        <v>103.468</v>
      </c>
      <c r="BP277" s="19">
        <v>103.503</v>
      </c>
      <c r="BQ277" s="19">
        <v>103.702</v>
      </c>
      <c r="BR277" s="19">
        <v>104.015</v>
      </c>
      <c r="BS277" s="19">
        <v>104.43300000000001</v>
      </c>
    </row>
    <row r="278" spans="1:71" ht="11.4" x14ac:dyDescent="0.2">
      <c r="A278" s="16">
        <v>261</v>
      </c>
      <c r="B278" s="17" t="s">
        <v>65</v>
      </c>
      <c r="C278" s="7" t="s">
        <v>319</v>
      </c>
      <c r="D278" s="6"/>
      <c r="E278" s="6">
        <v>520</v>
      </c>
      <c r="F278" s="19">
        <v>2.9540000000000002</v>
      </c>
      <c r="G278" s="19">
        <v>3.0569999999999999</v>
      </c>
      <c r="H278" s="19">
        <v>3.194</v>
      </c>
      <c r="I278" s="19">
        <v>3.3370000000000002</v>
      </c>
      <c r="J278" s="19">
        <v>3.4809999999999999</v>
      </c>
      <c r="K278" s="19">
        <v>3.6190000000000002</v>
      </c>
      <c r="L278" s="19">
        <v>3.7559999999999998</v>
      </c>
      <c r="M278" s="19">
        <v>3.9</v>
      </c>
      <c r="N278" s="19">
        <v>4.0510000000000002</v>
      </c>
      <c r="O278" s="19">
        <v>4.2320000000000002</v>
      </c>
      <c r="P278" s="19">
        <v>4.4329999999999998</v>
      </c>
      <c r="Q278" s="19">
        <v>4.6760000000000002</v>
      </c>
      <c r="R278" s="19">
        <v>4.9480000000000004</v>
      </c>
      <c r="S278" s="19">
        <v>5.2279999999999998</v>
      </c>
      <c r="T278" s="19">
        <v>5.5</v>
      </c>
      <c r="U278" s="19">
        <v>5.74</v>
      </c>
      <c r="V278" s="19">
        <v>5.9329999999999998</v>
      </c>
      <c r="W278" s="19">
        <v>6.1029999999999998</v>
      </c>
      <c r="X278" s="19">
        <v>6.2370000000000001</v>
      </c>
      <c r="Y278" s="19">
        <v>6.3710000000000004</v>
      </c>
      <c r="Z278" s="19">
        <v>6.4960000000000004</v>
      </c>
      <c r="AA278" s="19">
        <v>6.617</v>
      </c>
      <c r="AB278" s="19">
        <v>6.7430000000000003</v>
      </c>
      <c r="AC278" s="19">
        <v>6.8630000000000004</v>
      </c>
      <c r="AD278" s="19">
        <v>6.9720000000000004</v>
      </c>
      <c r="AE278" s="19">
        <v>7.0679999999999996</v>
      </c>
      <c r="AF278" s="19">
        <v>7.15</v>
      </c>
      <c r="AG278" s="19">
        <v>7.2320000000000002</v>
      </c>
      <c r="AH278" s="19">
        <v>7.3090000000000002</v>
      </c>
      <c r="AI278" s="19">
        <v>7.3970000000000002</v>
      </c>
      <c r="AJ278" s="19">
        <v>7.4880000000000004</v>
      </c>
      <c r="AK278" s="19">
        <v>7.5919999999999996</v>
      </c>
      <c r="AL278" s="19">
        <v>7.7169999999999996</v>
      </c>
      <c r="AM278" s="19">
        <v>7.8540000000000001</v>
      </c>
      <c r="AN278" s="19">
        <v>8.0050000000000008</v>
      </c>
      <c r="AO278" s="19">
        <v>8.173</v>
      </c>
      <c r="AP278" s="19">
        <v>8.3529999999999998</v>
      </c>
      <c r="AQ278" s="19">
        <v>8.5540000000000003</v>
      </c>
      <c r="AR278" s="19">
        <v>8.7550000000000008</v>
      </c>
      <c r="AS278" s="19">
        <v>8.9540000000000006</v>
      </c>
      <c r="AT278" s="19">
        <v>9.1549999999999994</v>
      </c>
      <c r="AU278" s="19">
        <v>9.3480000000000008</v>
      </c>
      <c r="AV278" s="19">
        <v>9.5459999999999994</v>
      </c>
      <c r="AW278" s="19">
        <v>9.7189999999999994</v>
      </c>
      <c r="AX278" s="19">
        <v>9.8569999999999993</v>
      </c>
      <c r="AY278" s="19">
        <v>9.9689999999999994</v>
      </c>
      <c r="AZ278" s="19">
        <v>10.029</v>
      </c>
      <c r="BA278" s="19">
        <v>10.057</v>
      </c>
      <c r="BB278" s="19">
        <v>10.045999999999999</v>
      </c>
      <c r="BC278" s="19">
        <v>10.039999999999999</v>
      </c>
      <c r="BD278" s="19">
        <v>10.037000000000001</v>
      </c>
      <c r="BE278" s="19">
        <v>10.052</v>
      </c>
      <c r="BF278" s="19">
        <v>10.08</v>
      </c>
      <c r="BG278" s="19">
        <v>10.106</v>
      </c>
      <c r="BH278" s="19">
        <v>10.125999999999999</v>
      </c>
      <c r="BI278" s="19">
        <v>10.114000000000001</v>
      </c>
      <c r="BJ278" s="19">
        <v>10.071</v>
      </c>
      <c r="BK278" s="19">
        <v>10.002000000000001</v>
      </c>
      <c r="BL278" s="19">
        <v>9.9469999999999992</v>
      </c>
      <c r="BM278" s="19">
        <v>9.9450000000000003</v>
      </c>
      <c r="BN278" s="19">
        <v>10.025</v>
      </c>
      <c r="BO278" s="19">
        <v>10.208</v>
      </c>
      <c r="BP278" s="19">
        <v>10.478</v>
      </c>
      <c r="BQ278" s="19">
        <v>10.79</v>
      </c>
      <c r="BR278" s="19">
        <v>11.07</v>
      </c>
      <c r="BS278" s="19">
        <v>11.26</v>
      </c>
    </row>
    <row r="279" spans="1:71" ht="11.4" x14ac:dyDescent="0.2">
      <c r="A279" s="16">
        <v>262</v>
      </c>
      <c r="B279" s="17" t="s">
        <v>65</v>
      </c>
      <c r="C279" s="7" t="s">
        <v>320</v>
      </c>
      <c r="D279" s="6"/>
      <c r="E279" s="6">
        <v>580</v>
      </c>
      <c r="F279" s="19">
        <v>6.9989999999999997</v>
      </c>
      <c r="G279" s="19">
        <v>7.0810000000000004</v>
      </c>
      <c r="H279" s="19">
        <v>7.2149999999999999</v>
      </c>
      <c r="I279" s="19">
        <v>7.4089999999999998</v>
      </c>
      <c r="J279" s="19">
        <v>7.6740000000000004</v>
      </c>
      <c r="K279" s="19">
        <v>8.01</v>
      </c>
      <c r="L279" s="19">
        <v>8.407</v>
      </c>
      <c r="M279" s="19">
        <v>8.8350000000000009</v>
      </c>
      <c r="N279" s="19">
        <v>9.2799999999999994</v>
      </c>
      <c r="O279" s="19">
        <v>9.6890000000000001</v>
      </c>
      <c r="P279" s="19">
        <v>10.035</v>
      </c>
      <c r="Q279" s="19">
        <v>10.302</v>
      </c>
      <c r="R279" s="19">
        <v>10.499000000000001</v>
      </c>
      <c r="S279" s="19">
        <v>10.667</v>
      </c>
      <c r="T279" s="19">
        <v>10.856999999999999</v>
      </c>
      <c r="U279" s="19">
        <v>11.105</v>
      </c>
      <c r="V279" s="19">
        <v>11.435</v>
      </c>
      <c r="W279" s="19">
        <v>11.823</v>
      </c>
      <c r="X279" s="19">
        <v>12.257</v>
      </c>
      <c r="Y279" s="19">
        <v>12.691000000000001</v>
      </c>
      <c r="Z279" s="19">
        <v>13.127000000000001</v>
      </c>
      <c r="AA279" s="19">
        <v>13.569000000000001</v>
      </c>
      <c r="AB279" s="19">
        <v>14.04</v>
      </c>
      <c r="AC279" s="19">
        <v>14.492000000000001</v>
      </c>
      <c r="AD279" s="19">
        <v>14.859</v>
      </c>
      <c r="AE279" s="19">
        <v>15.117000000000001</v>
      </c>
      <c r="AF279" s="19">
        <v>15.234</v>
      </c>
      <c r="AG279" s="19">
        <v>15.250999999999999</v>
      </c>
      <c r="AH279" s="19">
        <v>15.372</v>
      </c>
      <c r="AI279" s="19">
        <v>15.862</v>
      </c>
      <c r="AJ279" s="19">
        <v>16.920000000000002</v>
      </c>
      <c r="AK279" s="19">
        <v>18.603999999999999</v>
      </c>
      <c r="AL279" s="19">
        <v>20.856000000000002</v>
      </c>
      <c r="AM279" s="19">
        <v>23.503</v>
      </c>
      <c r="AN279" s="19">
        <v>26.302</v>
      </c>
      <c r="AO279" s="19">
        <v>29.091999999999999</v>
      </c>
      <c r="AP279" s="19">
        <v>31.802</v>
      </c>
      <c r="AQ279" s="19">
        <v>34.479999999999997</v>
      </c>
      <c r="AR279" s="19">
        <v>37.134</v>
      </c>
      <c r="AS279" s="19">
        <v>39.808</v>
      </c>
      <c r="AT279" s="19">
        <v>42.537999999999997</v>
      </c>
      <c r="AU279" s="19">
        <v>45.249000000000002</v>
      </c>
      <c r="AV279" s="19">
        <v>47.918999999999997</v>
      </c>
      <c r="AW279" s="19">
        <v>50.601999999999997</v>
      </c>
      <c r="AX279" s="19">
        <v>53.38</v>
      </c>
      <c r="AY279" s="19">
        <v>56.277999999999999</v>
      </c>
      <c r="AZ279" s="19">
        <v>59.363999999999997</v>
      </c>
      <c r="BA279" s="19">
        <v>62.527999999999999</v>
      </c>
      <c r="BB279" s="19">
        <v>65.474000000000004</v>
      </c>
      <c r="BC279" s="19">
        <v>67.754999999999995</v>
      </c>
      <c r="BD279" s="19">
        <v>69.093999999999994</v>
      </c>
      <c r="BE279" s="19">
        <v>69.388000000000005</v>
      </c>
      <c r="BF279" s="19">
        <v>68.763000000000005</v>
      </c>
      <c r="BG279" s="19">
        <v>67.421999999999997</v>
      </c>
      <c r="BH279" s="19">
        <v>65.662999999999997</v>
      </c>
      <c r="BI279" s="19">
        <v>63.744</v>
      </c>
      <c r="BJ279" s="19">
        <v>61.688000000000002</v>
      </c>
      <c r="BK279" s="19">
        <v>59.512999999999998</v>
      </c>
      <c r="BL279" s="19">
        <v>57.430999999999997</v>
      </c>
      <c r="BM279" s="19">
        <v>55.673999999999999</v>
      </c>
      <c r="BN279" s="19">
        <v>54.423999999999999</v>
      </c>
      <c r="BO279" s="19">
        <v>53.786000000000001</v>
      </c>
      <c r="BP279" s="19">
        <v>53.718000000000004</v>
      </c>
      <c r="BQ279" s="19">
        <v>54.036000000000001</v>
      </c>
      <c r="BR279" s="19">
        <v>54.468000000000004</v>
      </c>
      <c r="BS279" s="19">
        <v>54.816000000000003</v>
      </c>
    </row>
    <row r="280" spans="1:71" ht="11.4" x14ac:dyDescent="0.2">
      <c r="A280" s="16">
        <v>263</v>
      </c>
      <c r="B280" s="17" t="s">
        <v>65</v>
      </c>
      <c r="C280" s="7" t="s">
        <v>321</v>
      </c>
      <c r="D280" s="6"/>
      <c r="E280" s="6">
        <v>585</v>
      </c>
      <c r="F280" s="19">
        <v>7.4409999999999998</v>
      </c>
      <c r="G280" s="19">
        <v>7.4969999999999999</v>
      </c>
      <c r="H280" s="19">
        <v>7.6130000000000004</v>
      </c>
      <c r="I280" s="19">
        <v>7.7910000000000004</v>
      </c>
      <c r="J280" s="19">
        <v>8.0139999999999993</v>
      </c>
      <c r="K280" s="19">
        <v>8.2550000000000008</v>
      </c>
      <c r="L280" s="19">
        <v>8.5239999999999991</v>
      </c>
      <c r="M280" s="19">
        <v>8.8019999999999996</v>
      </c>
      <c r="N280" s="19">
        <v>9.0869999999999997</v>
      </c>
      <c r="O280" s="19">
        <v>9.359</v>
      </c>
      <c r="P280" s="19">
        <v>9.6419999999999995</v>
      </c>
      <c r="Q280" s="19">
        <v>9.9</v>
      </c>
      <c r="R280" s="19">
        <v>10.151</v>
      </c>
      <c r="S280" s="19">
        <v>10.378</v>
      </c>
      <c r="T280" s="19">
        <v>10.593</v>
      </c>
      <c r="U280" s="19">
        <v>10.782</v>
      </c>
      <c r="V280" s="19">
        <v>10.946</v>
      </c>
      <c r="W280" s="19">
        <v>11.08</v>
      </c>
      <c r="X280" s="19">
        <v>11.205</v>
      </c>
      <c r="Y280" s="19">
        <v>11.331</v>
      </c>
      <c r="Z280" s="19">
        <v>11.48</v>
      </c>
      <c r="AA280" s="19">
        <v>11.654</v>
      </c>
      <c r="AB280" s="19">
        <v>11.852</v>
      </c>
      <c r="AC280" s="19">
        <v>12.045999999999999</v>
      </c>
      <c r="AD280" s="19">
        <v>12.196999999999999</v>
      </c>
      <c r="AE280" s="19">
        <v>12.278</v>
      </c>
      <c r="AF280" s="19">
        <v>12.285</v>
      </c>
      <c r="AG280" s="19">
        <v>12.225</v>
      </c>
      <c r="AH280" s="19">
        <v>12.153</v>
      </c>
      <c r="AI280" s="19">
        <v>12.124000000000001</v>
      </c>
      <c r="AJ280" s="19">
        <v>12.194000000000001</v>
      </c>
      <c r="AK280" s="19">
        <v>12.387</v>
      </c>
      <c r="AL280" s="19">
        <v>12.663</v>
      </c>
      <c r="AM280" s="19">
        <v>13.012</v>
      </c>
      <c r="AN280" s="19">
        <v>13.372</v>
      </c>
      <c r="AO280" s="19">
        <v>13.696</v>
      </c>
      <c r="AP280" s="19">
        <v>13.984999999999999</v>
      </c>
      <c r="AQ280" s="19">
        <v>14.24</v>
      </c>
      <c r="AR280" s="19">
        <v>14.49</v>
      </c>
      <c r="AS280" s="19">
        <v>14.757</v>
      </c>
      <c r="AT280" s="19">
        <v>15.087999999999999</v>
      </c>
      <c r="AU280" s="19">
        <v>15.474</v>
      </c>
      <c r="AV280" s="19">
        <v>15.894</v>
      </c>
      <c r="AW280" s="19">
        <v>16.341999999999999</v>
      </c>
      <c r="AX280" s="19">
        <v>16.806000000000001</v>
      </c>
      <c r="AY280" s="19">
        <v>17.253</v>
      </c>
      <c r="AZ280" s="19">
        <v>17.690999999999999</v>
      </c>
      <c r="BA280" s="19">
        <v>18.123000000000001</v>
      </c>
      <c r="BB280" s="19">
        <v>18.524000000000001</v>
      </c>
      <c r="BC280" s="19">
        <v>18.879000000000001</v>
      </c>
      <c r="BD280" s="19">
        <v>19.175000000000001</v>
      </c>
      <c r="BE280" s="19">
        <v>19.404</v>
      </c>
      <c r="BF280" s="19">
        <v>19.574000000000002</v>
      </c>
      <c r="BG280" s="19">
        <v>19.7</v>
      </c>
      <c r="BH280" s="19">
        <v>19.803999999999998</v>
      </c>
      <c r="BI280" s="19">
        <v>19.905999999999999</v>
      </c>
      <c r="BJ280" s="19">
        <v>20.012</v>
      </c>
      <c r="BK280" s="19">
        <v>20.116</v>
      </c>
      <c r="BL280" s="19">
        <v>20.228000000000002</v>
      </c>
      <c r="BM280" s="19">
        <v>20.341999999999999</v>
      </c>
      <c r="BN280" s="19">
        <v>20.47</v>
      </c>
      <c r="BO280" s="19">
        <v>20.599</v>
      </c>
      <c r="BP280" s="19">
        <v>20.757999999999999</v>
      </c>
      <c r="BQ280" s="19">
        <v>20.92</v>
      </c>
      <c r="BR280" s="19">
        <v>21.094000000000001</v>
      </c>
      <c r="BS280" s="19">
        <v>21.288</v>
      </c>
    </row>
    <row r="281" spans="1:71" ht="12" x14ac:dyDescent="0.25">
      <c r="A281" s="16">
        <v>264</v>
      </c>
      <c r="B281" s="17" t="s">
        <v>65</v>
      </c>
      <c r="C281" s="21" t="s">
        <v>322</v>
      </c>
      <c r="D281" s="6">
        <v>25</v>
      </c>
      <c r="E281" s="6">
        <v>957</v>
      </c>
      <c r="F281" s="19">
        <v>241.999</v>
      </c>
      <c r="G281" s="19">
        <v>249.04499999999999</v>
      </c>
      <c r="H281" s="19">
        <v>255.756</v>
      </c>
      <c r="I281" s="19">
        <v>262.137</v>
      </c>
      <c r="J281" s="19">
        <v>268.22399999999999</v>
      </c>
      <c r="K281" s="19">
        <v>274.12200000000001</v>
      </c>
      <c r="L281" s="19">
        <v>279.97500000000002</v>
      </c>
      <c r="M281" s="19">
        <v>286.02499999999998</v>
      </c>
      <c r="N281" s="19">
        <v>292.53100000000001</v>
      </c>
      <c r="O281" s="19">
        <v>299.75900000000001</v>
      </c>
      <c r="P281" s="19">
        <v>307.95499999999998</v>
      </c>
      <c r="Q281" s="19">
        <v>317.23700000000002</v>
      </c>
      <c r="R281" s="19">
        <v>327.483</v>
      </c>
      <c r="S281" s="19">
        <v>338.38499999999999</v>
      </c>
      <c r="T281" s="19">
        <v>349.48700000000002</v>
      </c>
      <c r="U281" s="19">
        <v>360.41399999999999</v>
      </c>
      <c r="V281" s="19">
        <v>371.1</v>
      </c>
      <c r="W281" s="19">
        <v>381.56799999999998</v>
      </c>
      <c r="X281" s="19">
        <v>391.58699999999999</v>
      </c>
      <c r="Y281" s="19">
        <v>400.97800000000001</v>
      </c>
      <c r="Z281" s="19">
        <v>409.63799999999998</v>
      </c>
      <c r="AA281" s="19">
        <v>417.42</v>
      </c>
      <c r="AB281" s="19">
        <v>424.39100000000002</v>
      </c>
      <c r="AC281" s="19">
        <v>430.78699999999998</v>
      </c>
      <c r="AD281" s="19">
        <v>436.90499999999997</v>
      </c>
      <c r="AE281" s="19">
        <v>442.98</v>
      </c>
      <c r="AF281" s="19">
        <v>449.06</v>
      </c>
      <c r="AG281" s="19">
        <v>455.14299999999997</v>
      </c>
      <c r="AH281" s="19">
        <v>461.34500000000003</v>
      </c>
      <c r="AI281" s="19">
        <v>467.80099999999999</v>
      </c>
      <c r="AJ281" s="19">
        <v>474.61</v>
      </c>
      <c r="AK281" s="19">
        <v>481.79700000000003</v>
      </c>
      <c r="AL281" s="19">
        <v>489.40199999999999</v>
      </c>
      <c r="AM281" s="19">
        <v>497.22199999999998</v>
      </c>
      <c r="AN281" s="19">
        <v>505.07799999999997</v>
      </c>
      <c r="AO281" s="19">
        <v>512.77200000000005</v>
      </c>
      <c r="AP281" s="19">
        <v>520.29899999999998</v>
      </c>
      <c r="AQ281" s="19">
        <v>527.654</v>
      </c>
      <c r="AR281" s="19">
        <v>534.81399999999996</v>
      </c>
      <c r="AS281" s="19">
        <v>541.81299999999999</v>
      </c>
      <c r="AT281" s="19">
        <v>548.60599999999999</v>
      </c>
      <c r="AU281" s="19">
        <v>555.15899999999999</v>
      </c>
      <c r="AV281" s="19">
        <v>561.51900000000001</v>
      </c>
      <c r="AW281" s="19">
        <v>567.726</v>
      </c>
      <c r="AX281" s="19">
        <v>573.96500000000003</v>
      </c>
      <c r="AY281" s="19">
        <v>580.30700000000002</v>
      </c>
      <c r="AZ281" s="19">
        <v>586.79899999999998</v>
      </c>
      <c r="BA281" s="19">
        <v>593.33500000000004</v>
      </c>
      <c r="BB281" s="19">
        <v>599.93399999999997</v>
      </c>
      <c r="BC281" s="19">
        <v>606.495</v>
      </c>
      <c r="BD281" s="19">
        <v>612.96600000000001</v>
      </c>
      <c r="BE281" s="19">
        <v>619.37900000000002</v>
      </c>
      <c r="BF281" s="19">
        <v>625.68600000000004</v>
      </c>
      <c r="BG281" s="19">
        <v>631.73900000000003</v>
      </c>
      <c r="BH281" s="19">
        <v>637.27300000000002</v>
      </c>
      <c r="BI281" s="19">
        <v>642.16999999999996</v>
      </c>
      <c r="BJ281" s="19">
        <v>646.36099999999999</v>
      </c>
      <c r="BK281" s="19">
        <v>649.91499999999996</v>
      </c>
      <c r="BL281" s="19">
        <v>653.04100000000005</v>
      </c>
      <c r="BM281" s="19">
        <v>656.01499999999999</v>
      </c>
      <c r="BN281" s="19">
        <v>659.07299999999998</v>
      </c>
      <c r="BO281" s="19">
        <v>662.2</v>
      </c>
      <c r="BP281" s="19">
        <v>665.42499999999995</v>
      </c>
      <c r="BQ281" s="19">
        <v>668.86699999999996</v>
      </c>
      <c r="BR281" s="19">
        <v>672.60900000000004</v>
      </c>
      <c r="BS281" s="19">
        <v>676.74699999999996</v>
      </c>
    </row>
    <row r="282" spans="1:71" ht="11.4" x14ac:dyDescent="0.2">
      <c r="A282" s="16">
        <v>265</v>
      </c>
      <c r="B282" s="17" t="s">
        <v>65</v>
      </c>
      <c r="C282" s="7" t="s">
        <v>323</v>
      </c>
      <c r="D282" s="6"/>
      <c r="E282" s="6">
        <v>16</v>
      </c>
      <c r="F282" s="19">
        <v>18.940000000000001</v>
      </c>
      <c r="G282" s="19">
        <v>19.295999999999999</v>
      </c>
      <c r="H282" s="19">
        <v>19.54</v>
      </c>
      <c r="I282" s="19">
        <v>19.677</v>
      </c>
      <c r="J282" s="19">
        <v>19.728999999999999</v>
      </c>
      <c r="K282" s="19">
        <v>19.702000000000002</v>
      </c>
      <c r="L282" s="19">
        <v>19.652000000000001</v>
      </c>
      <c r="M282" s="19">
        <v>19.597999999999999</v>
      </c>
      <c r="N282" s="19">
        <v>19.602</v>
      </c>
      <c r="O282" s="19">
        <v>19.734000000000002</v>
      </c>
      <c r="P282" s="19">
        <v>20.013000000000002</v>
      </c>
      <c r="Q282" s="19">
        <v>20.486000000000001</v>
      </c>
      <c r="R282" s="19">
        <v>21.117000000000001</v>
      </c>
      <c r="S282" s="19">
        <v>21.882000000000001</v>
      </c>
      <c r="T282" s="19">
        <v>22.698</v>
      </c>
      <c r="U282" s="19">
        <v>23.52</v>
      </c>
      <c r="V282" s="19">
        <v>24.321000000000002</v>
      </c>
      <c r="W282" s="19">
        <v>25.116</v>
      </c>
      <c r="X282" s="19">
        <v>25.885000000000002</v>
      </c>
      <c r="Y282" s="19">
        <v>26.614000000000001</v>
      </c>
      <c r="Z282" s="19">
        <v>27.292000000000002</v>
      </c>
      <c r="AA282" s="19">
        <v>27.916</v>
      </c>
      <c r="AB282" s="19">
        <v>28.492000000000001</v>
      </c>
      <c r="AC282" s="19">
        <v>29.013999999999999</v>
      </c>
      <c r="AD282" s="19">
        <v>29.488</v>
      </c>
      <c r="AE282" s="19">
        <v>29.931999999999999</v>
      </c>
      <c r="AF282" s="19">
        <v>30.321000000000002</v>
      </c>
      <c r="AG282" s="19">
        <v>30.689</v>
      </c>
      <c r="AH282" s="19">
        <v>31.102</v>
      </c>
      <c r="AI282" s="19">
        <v>31.672999999999998</v>
      </c>
      <c r="AJ282" s="19">
        <v>32.457000000000001</v>
      </c>
      <c r="AK282" s="19">
        <v>33.493000000000002</v>
      </c>
      <c r="AL282" s="19">
        <v>34.738</v>
      </c>
      <c r="AM282" s="19">
        <v>36.159999999999997</v>
      </c>
      <c r="AN282" s="19">
        <v>37.688000000000002</v>
      </c>
      <c r="AO282" s="19">
        <v>39.241</v>
      </c>
      <c r="AP282" s="19">
        <v>40.837000000000003</v>
      </c>
      <c r="AQ282" s="19">
        <v>42.45</v>
      </c>
      <c r="AR282" s="19">
        <v>44.046999999999997</v>
      </c>
      <c r="AS282" s="19">
        <v>45.593000000000004</v>
      </c>
      <c r="AT282" s="19">
        <v>47.037999999999997</v>
      </c>
      <c r="AU282" s="19">
        <v>48.375</v>
      </c>
      <c r="AV282" s="19">
        <v>49.593000000000004</v>
      </c>
      <c r="AW282" s="19">
        <v>50.72</v>
      </c>
      <c r="AX282" s="19">
        <v>51.802999999999997</v>
      </c>
      <c r="AY282" s="19">
        <v>52.868000000000002</v>
      </c>
      <c r="AZ282" s="19">
        <v>53.929000000000002</v>
      </c>
      <c r="BA282" s="19">
        <v>54.941000000000003</v>
      </c>
      <c r="BB282" s="19">
        <v>55.901000000000003</v>
      </c>
      <c r="BC282" s="19">
        <v>56.77</v>
      </c>
      <c r="BD282" s="19">
        <v>57.521000000000001</v>
      </c>
      <c r="BE282" s="19">
        <v>58.174999999999997</v>
      </c>
      <c r="BF282" s="19">
        <v>58.731000000000002</v>
      </c>
      <c r="BG282" s="19">
        <v>59.116999999999997</v>
      </c>
      <c r="BH282" s="19">
        <v>59.264000000000003</v>
      </c>
      <c r="BI282" s="19">
        <v>59.118000000000002</v>
      </c>
      <c r="BJ282" s="19">
        <v>58.65</v>
      </c>
      <c r="BK282" s="19">
        <v>57.902999999999999</v>
      </c>
      <c r="BL282" s="19">
        <v>57.03</v>
      </c>
      <c r="BM282" s="19">
        <v>56.226999999999997</v>
      </c>
      <c r="BN282" s="19">
        <v>55.637</v>
      </c>
      <c r="BO282" s="19">
        <v>55.32</v>
      </c>
      <c r="BP282" s="19">
        <v>55.23</v>
      </c>
      <c r="BQ282" s="19">
        <v>55.307000000000002</v>
      </c>
      <c r="BR282" s="19">
        <v>55.436999999999998</v>
      </c>
      <c r="BS282" s="19">
        <v>55.536999999999999</v>
      </c>
    </row>
    <row r="283" spans="1:71" ht="11.4" x14ac:dyDescent="0.2">
      <c r="A283" s="16">
        <v>266</v>
      </c>
      <c r="B283" s="17" t="s">
        <v>65</v>
      </c>
      <c r="C283" s="7" t="s">
        <v>324</v>
      </c>
      <c r="D283" s="6"/>
      <c r="E283" s="6">
        <v>184</v>
      </c>
      <c r="F283" s="19">
        <v>15.077</v>
      </c>
      <c r="G283" s="19">
        <v>15.41</v>
      </c>
      <c r="H283" s="19">
        <v>15.643000000000001</v>
      </c>
      <c r="I283" s="19">
        <v>15.843999999999999</v>
      </c>
      <c r="J283" s="19">
        <v>16.071000000000002</v>
      </c>
      <c r="K283" s="19">
        <v>16.372</v>
      </c>
      <c r="L283" s="19">
        <v>16.738</v>
      </c>
      <c r="M283" s="19">
        <v>17.155000000000001</v>
      </c>
      <c r="N283" s="19">
        <v>17.581</v>
      </c>
      <c r="O283" s="19">
        <v>17.966999999999999</v>
      </c>
      <c r="P283" s="19">
        <v>18.259</v>
      </c>
      <c r="Q283" s="19">
        <v>18.431999999999999</v>
      </c>
      <c r="R283" s="19">
        <v>18.510000000000002</v>
      </c>
      <c r="S283" s="19">
        <v>18.565000000000001</v>
      </c>
      <c r="T283" s="19">
        <v>18.698</v>
      </c>
      <c r="U283" s="19">
        <v>18.968</v>
      </c>
      <c r="V283" s="19">
        <v>19.408999999999999</v>
      </c>
      <c r="W283" s="19">
        <v>19.977</v>
      </c>
      <c r="X283" s="19">
        <v>20.585999999999999</v>
      </c>
      <c r="Y283" s="19">
        <v>21.09</v>
      </c>
      <c r="Z283" s="19">
        <v>21.405000000000001</v>
      </c>
      <c r="AA283" s="19">
        <v>21.51</v>
      </c>
      <c r="AB283" s="19">
        <v>21.422000000000001</v>
      </c>
      <c r="AC283" s="19">
        <v>21.175999999999998</v>
      </c>
      <c r="AD283" s="19">
        <v>20.81</v>
      </c>
      <c r="AE283" s="19">
        <v>20.349</v>
      </c>
      <c r="AF283" s="19">
        <v>19.812000000000001</v>
      </c>
      <c r="AG283" s="19">
        <v>19.196000000000002</v>
      </c>
      <c r="AH283" s="19">
        <v>18.57</v>
      </c>
      <c r="AI283" s="19">
        <v>18.027999999999999</v>
      </c>
      <c r="AJ283" s="19">
        <v>17.638000000000002</v>
      </c>
      <c r="AK283" s="19">
        <v>17.43</v>
      </c>
      <c r="AL283" s="19">
        <v>17.387</v>
      </c>
      <c r="AM283" s="19">
        <v>17.466000000000001</v>
      </c>
      <c r="AN283" s="19">
        <v>17.594000000000001</v>
      </c>
      <c r="AO283" s="19">
        <v>17.733000000000001</v>
      </c>
      <c r="AP283" s="19">
        <v>17.850999999999999</v>
      </c>
      <c r="AQ283" s="19">
        <v>17.97</v>
      </c>
      <c r="AR283" s="19">
        <v>18.079999999999998</v>
      </c>
      <c r="AS283" s="19">
        <v>18.210999999999999</v>
      </c>
      <c r="AT283" s="19">
        <v>18.356000000000002</v>
      </c>
      <c r="AU283" s="19">
        <v>18.527999999999999</v>
      </c>
      <c r="AV283" s="19">
        <v>18.713999999999999</v>
      </c>
      <c r="AW283" s="19">
        <v>18.869</v>
      </c>
      <c r="AX283" s="19">
        <v>18.963000000000001</v>
      </c>
      <c r="AY283" s="19">
        <v>18.956</v>
      </c>
      <c r="AZ283" s="19">
        <v>18.815000000000001</v>
      </c>
      <c r="BA283" s="19">
        <v>18.568999999999999</v>
      </c>
      <c r="BB283" s="19">
        <v>18.295000000000002</v>
      </c>
      <c r="BC283" s="19">
        <v>18.123999999999999</v>
      </c>
      <c r="BD283" s="19">
        <v>18.122</v>
      </c>
      <c r="BE283" s="19">
        <v>18.321999999999999</v>
      </c>
      <c r="BF283" s="19">
        <v>18.702000000000002</v>
      </c>
      <c r="BG283" s="19">
        <v>19.148</v>
      </c>
      <c r="BH283" s="19">
        <v>19.521999999999998</v>
      </c>
      <c r="BI283" s="19">
        <v>19.71</v>
      </c>
      <c r="BJ283" s="19">
        <v>19.696000000000002</v>
      </c>
      <c r="BK283" s="19">
        <v>19.510999999999999</v>
      </c>
      <c r="BL283" s="19">
        <v>19.212</v>
      </c>
      <c r="BM283" s="19">
        <v>18.867999999999999</v>
      </c>
      <c r="BN283" s="19">
        <v>18.545000000000002</v>
      </c>
      <c r="BO283" s="19">
        <v>18.257000000000001</v>
      </c>
      <c r="BP283" s="19">
        <v>17.995999999999999</v>
      </c>
      <c r="BQ283" s="19">
        <v>17.766999999999999</v>
      </c>
      <c r="BR283" s="19">
        <v>17.588000000000001</v>
      </c>
      <c r="BS283" s="19">
        <v>17.449000000000002</v>
      </c>
    </row>
    <row r="284" spans="1:71" ht="11.4" x14ac:dyDescent="0.2">
      <c r="A284" s="16">
        <v>267</v>
      </c>
      <c r="B284" s="17" t="s">
        <v>65</v>
      </c>
      <c r="C284" s="7" t="s">
        <v>325</v>
      </c>
      <c r="D284" s="6"/>
      <c r="E284" s="6">
        <v>258</v>
      </c>
      <c r="F284" s="19">
        <v>60.265999999999998</v>
      </c>
      <c r="G284" s="19">
        <v>62.085000000000001</v>
      </c>
      <c r="H284" s="19">
        <v>63.87</v>
      </c>
      <c r="I284" s="19">
        <v>65.593000000000004</v>
      </c>
      <c r="J284" s="19">
        <v>67.251999999999995</v>
      </c>
      <c r="K284" s="19">
        <v>68.853999999999999</v>
      </c>
      <c r="L284" s="19">
        <v>70.429000000000002</v>
      </c>
      <c r="M284" s="19">
        <v>72.06</v>
      </c>
      <c r="N284" s="19">
        <v>73.826999999999998</v>
      </c>
      <c r="O284" s="19">
        <v>75.805999999999997</v>
      </c>
      <c r="P284" s="19">
        <v>78.075999999999993</v>
      </c>
      <c r="Q284" s="19">
        <v>80.703000000000003</v>
      </c>
      <c r="R284" s="19">
        <v>83.650999999999996</v>
      </c>
      <c r="S284" s="19">
        <v>86.837000000000003</v>
      </c>
      <c r="T284" s="19">
        <v>90.132000000000005</v>
      </c>
      <c r="U284" s="19">
        <v>93.438000000000002</v>
      </c>
      <c r="V284" s="19">
        <v>96.731999999999999</v>
      </c>
      <c r="W284" s="19">
        <v>100.029</v>
      </c>
      <c r="X284" s="19">
        <v>103.386</v>
      </c>
      <c r="Y284" s="19">
        <v>106.857</v>
      </c>
      <c r="Z284" s="19">
        <v>110.495</v>
      </c>
      <c r="AA284" s="19">
        <v>114.313</v>
      </c>
      <c r="AB284" s="19">
        <v>118.279</v>
      </c>
      <c r="AC284" s="19">
        <v>122.35599999999999</v>
      </c>
      <c r="AD284" s="19">
        <v>126.486</v>
      </c>
      <c r="AE284" s="19">
        <v>130.619</v>
      </c>
      <c r="AF284" s="19">
        <v>134.74799999999999</v>
      </c>
      <c r="AG284" s="19">
        <v>138.864</v>
      </c>
      <c r="AH284" s="19">
        <v>143.03200000000001</v>
      </c>
      <c r="AI284" s="19">
        <v>147.29599999999999</v>
      </c>
      <c r="AJ284" s="19">
        <v>151.708</v>
      </c>
      <c r="AK284" s="19">
        <v>156.24299999999999</v>
      </c>
      <c r="AL284" s="19">
        <v>160.88800000000001</v>
      </c>
      <c r="AM284" s="19">
        <v>165.613</v>
      </c>
      <c r="AN284" s="19">
        <v>170.39599999999999</v>
      </c>
      <c r="AO284" s="19">
        <v>175.20400000000001</v>
      </c>
      <c r="AP284" s="19">
        <v>180.07499999999999</v>
      </c>
      <c r="AQ284" s="19">
        <v>184.95</v>
      </c>
      <c r="AR284" s="19">
        <v>189.738</v>
      </c>
      <c r="AS284" s="19">
        <v>194.25200000000001</v>
      </c>
      <c r="AT284" s="19">
        <v>198.375</v>
      </c>
      <c r="AU284" s="19">
        <v>202.01599999999999</v>
      </c>
      <c r="AV284" s="19">
        <v>205.26599999999999</v>
      </c>
      <c r="AW284" s="19">
        <v>208.345</v>
      </c>
      <c r="AX284" s="19">
        <v>211.57900000000001</v>
      </c>
      <c r="AY284" s="19">
        <v>215.196</v>
      </c>
      <c r="AZ284" s="19">
        <v>219.28299999999999</v>
      </c>
      <c r="BA284" s="19">
        <v>223.73099999999999</v>
      </c>
      <c r="BB284" s="19">
        <v>228.376</v>
      </c>
      <c r="BC284" s="19">
        <v>232.952</v>
      </c>
      <c r="BD284" s="19">
        <v>237.25800000000001</v>
      </c>
      <c r="BE284" s="19">
        <v>241.273</v>
      </c>
      <c r="BF284" s="19">
        <v>245.006</v>
      </c>
      <c r="BG284" s="19">
        <v>248.499</v>
      </c>
      <c r="BH284" s="19">
        <v>251.77500000000001</v>
      </c>
      <c r="BI284" s="19">
        <v>254.886</v>
      </c>
      <c r="BJ284" s="19">
        <v>257.83199999999999</v>
      </c>
      <c r="BK284" s="19">
        <v>260.59399999999999</v>
      </c>
      <c r="BL284" s="19">
        <v>263.17899999999997</v>
      </c>
      <c r="BM284" s="19">
        <v>265.58100000000002</v>
      </c>
      <c r="BN284" s="19">
        <v>267.82</v>
      </c>
      <c r="BO284" s="19">
        <v>269.84300000000002</v>
      </c>
      <c r="BP284" s="19">
        <v>271.70299999999997</v>
      </c>
      <c r="BQ284" s="19">
        <v>273.52800000000002</v>
      </c>
      <c r="BR284" s="19">
        <v>275.48399999999998</v>
      </c>
      <c r="BS284" s="19">
        <v>277.69</v>
      </c>
    </row>
    <row r="285" spans="1:71" ht="11.4" x14ac:dyDescent="0.2">
      <c r="A285" s="16">
        <v>268</v>
      </c>
      <c r="B285" s="17" t="s">
        <v>65</v>
      </c>
      <c r="C285" s="7" t="s">
        <v>326</v>
      </c>
      <c r="D285" s="6"/>
      <c r="E285" s="6">
        <v>570</v>
      </c>
      <c r="F285" s="19">
        <v>4.6669999999999998</v>
      </c>
      <c r="G285" s="19">
        <v>4.6779999999999999</v>
      </c>
      <c r="H285" s="19">
        <v>4.6840000000000002</v>
      </c>
      <c r="I285" s="19">
        <v>4.6859999999999999</v>
      </c>
      <c r="J285" s="19">
        <v>4.6849999999999996</v>
      </c>
      <c r="K285" s="19">
        <v>4.694</v>
      </c>
      <c r="L285" s="19">
        <v>4.7</v>
      </c>
      <c r="M285" s="19">
        <v>4.7190000000000003</v>
      </c>
      <c r="N285" s="19">
        <v>4.75</v>
      </c>
      <c r="O285" s="19">
        <v>4.7880000000000003</v>
      </c>
      <c r="P285" s="19">
        <v>4.8259999999999996</v>
      </c>
      <c r="Q285" s="19">
        <v>4.875</v>
      </c>
      <c r="R285" s="19">
        <v>4.931</v>
      </c>
      <c r="S285" s="19">
        <v>4.9829999999999997</v>
      </c>
      <c r="T285" s="19">
        <v>5.0449999999999999</v>
      </c>
      <c r="U285" s="19">
        <v>5.0979999999999999</v>
      </c>
      <c r="V285" s="19">
        <v>5.1509999999999998</v>
      </c>
      <c r="W285" s="19">
        <v>5.2080000000000002</v>
      </c>
      <c r="X285" s="19">
        <v>5.2370000000000001</v>
      </c>
      <c r="Y285" s="19">
        <v>5.218</v>
      </c>
      <c r="Z285" s="19">
        <v>5.1349999999999998</v>
      </c>
      <c r="AA285" s="19">
        <v>4.9640000000000004</v>
      </c>
      <c r="AB285" s="19">
        <v>4.7240000000000002</v>
      </c>
      <c r="AC285" s="19">
        <v>4.4489999999999998</v>
      </c>
      <c r="AD285" s="19">
        <v>4.1909999999999998</v>
      </c>
      <c r="AE285" s="19">
        <v>3.976</v>
      </c>
      <c r="AF285" s="19">
        <v>3.8069999999999999</v>
      </c>
      <c r="AG285" s="19">
        <v>3.6859999999999999</v>
      </c>
      <c r="AH285" s="19">
        <v>3.5990000000000002</v>
      </c>
      <c r="AI285" s="19">
        <v>3.5110000000000001</v>
      </c>
      <c r="AJ285" s="19">
        <v>3.4039999999999999</v>
      </c>
      <c r="AK285" s="19">
        <v>3.2690000000000001</v>
      </c>
      <c r="AL285" s="19">
        <v>3.1269999999999998</v>
      </c>
      <c r="AM285" s="19">
        <v>2.9809999999999999</v>
      </c>
      <c r="AN285" s="19">
        <v>2.8410000000000002</v>
      </c>
      <c r="AO285" s="19">
        <v>2.7189999999999999</v>
      </c>
      <c r="AP285" s="19">
        <v>2.609</v>
      </c>
      <c r="AQ285" s="19">
        <v>2.5209999999999999</v>
      </c>
      <c r="AR285" s="19">
        <v>2.4500000000000002</v>
      </c>
      <c r="AS285" s="19">
        <v>2.383</v>
      </c>
      <c r="AT285" s="19">
        <v>2.3290000000000002</v>
      </c>
      <c r="AU285" s="19">
        <v>2.2879999999999998</v>
      </c>
      <c r="AV285" s="19">
        <v>2.258</v>
      </c>
      <c r="AW285" s="19">
        <v>2.2360000000000002</v>
      </c>
      <c r="AX285" s="19">
        <v>2.2050000000000001</v>
      </c>
      <c r="AY285" s="19">
        <v>2.165</v>
      </c>
      <c r="AZ285" s="19">
        <v>2.1240000000000001</v>
      </c>
      <c r="BA285" s="19">
        <v>2.0670000000000002</v>
      </c>
      <c r="BB285" s="19">
        <v>2.0110000000000001</v>
      </c>
      <c r="BC285" s="19">
        <v>1.956</v>
      </c>
      <c r="BD285" s="19">
        <v>1.899</v>
      </c>
      <c r="BE285" s="19">
        <v>1.8540000000000001</v>
      </c>
      <c r="BF285" s="19">
        <v>1.7889999999999999</v>
      </c>
      <c r="BG285" s="19">
        <v>1.7549999999999999</v>
      </c>
      <c r="BH285" s="19">
        <v>1.7150000000000001</v>
      </c>
      <c r="BI285" s="19">
        <v>1.6830000000000001</v>
      </c>
      <c r="BJ285" s="19">
        <v>1.6619999999999999</v>
      </c>
      <c r="BK285" s="19">
        <v>1.651</v>
      </c>
      <c r="BL285" s="19">
        <v>1.639</v>
      </c>
      <c r="BM285" s="19">
        <v>1.6359999999999999</v>
      </c>
      <c r="BN285" s="19">
        <v>1.63</v>
      </c>
      <c r="BO285" s="19">
        <v>1.63</v>
      </c>
      <c r="BP285" s="19">
        <v>1.623</v>
      </c>
      <c r="BQ285" s="19">
        <v>1.623</v>
      </c>
      <c r="BR285" s="19">
        <v>1.6160000000000001</v>
      </c>
      <c r="BS285" s="19">
        <v>1.629</v>
      </c>
    </row>
    <row r="286" spans="1:71" ht="11.4" x14ac:dyDescent="0.2">
      <c r="A286" s="16">
        <v>269</v>
      </c>
      <c r="B286" s="17" t="s">
        <v>65</v>
      </c>
      <c r="C286" s="7" t="s">
        <v>327</v>
      </c>
      <c r="D286" s="6"/>
      <c r="E286" s="6">
        <v>882</v>
      </c>
      <c r="F286" s="19">
        <v>82.096999999999994</v>
      </c>
      <c r="G286" s="19">
        <v>84.436999999999998</v>
      </c>
      <c r="H286" s="19">
        <v>86.819000000000003</v>
      </c>
      <c r="I286" s="19">
        <v>89.238</v>
      </c>
      <c r="J286" s="19">
        <v>91.695999999999998</v>
      </c>
      <c r="K286" s="19">
        <v>94.207999999999998</v>
      </c>
      <c r="L286" s="19">
        <v>96.799000000000007</v>
      </c>
      <c r="M286" s="19">
        <v>99.5</v>
      </c>
      <c r="N286" s="19">
        <v>102.35299999999999</v>
      </c>
      <c r="O286" s="19">
        <v>105.38</v>
      </c>
      <c r="P286" s="19">
        <v>108.646</v>
      </c>
      <c r="Q286" s="19">
        <v>112.119</v>
      </c>
      <c r="R286" s="19">
        <v>115.788</v>
      </c>
      <c r="S286" s="19">
        <v>119.56100000000001</v>
      </c>
      <c r="T286" s="19">
        <v>123.354</v>
      </c>
      <c r="U286" s="19">
        <v>127.068</v>
      </c>
      <c r="V286" s="19">
        <v>130.68799999999999</v>
      </c>
      <c r="W286" s="19">
        <v>134.19300000000001</v>
      </c>
      <c r="X286" s="19">
        <v>137.506</v>
      </c>
      <c r="Y286" s="19">
        <v>140.518</v>
      </c>
      <c r="Z286" s="19">
        <v>143.17599999999999</v>
      </c>
      <c r="AA286" s="19">
        <v>145.43899999999999</v>
      </c>
      <c r="AB286" s="19">
        <v>147.321</v>
      </c>
      <c r="AC286" s="19">
        <v>148.88900000000001</v>
      </c>
      <c r="AD286" s="19">
        <v>150.221</v>
      </c>
      <c r="AE286" s="19">
        <v>151.387</v>
      </c>
      <c r="AF286" s="19">
        <v>152.38999999999999</v>
      </c>
      <c r="AG286" s="19">
        <v>153.24700000000001</v>
      </c>
      <c r="AH286" s="19">
        <v>154.00700000000001</v>
      </c>
      <c r="AI286" s="19">
        <v>154.76</v>
      </c>
      <c r="AJ286" s="19">
        <v>155.55699999999999</v>
      </c>
      <c r="AK286" s="19">
        <v>156.428</v>
      </c>
      <c r="AL286" s="19">
        <v>157.40299999999999</v>
      </c>
      <c r="AM286" s="19">
        <v>158.38399999999999</v>
      </c>
      <c r="AN286" s="19">
        <v>159.28299999999999</v>
      </c>
      <c r="AO286" s="19">
        <v>160.03100000000001</v>
      </c>
      <c r="AP286" s="19">
        <v>160.59200000000001</v>
      </c>
      <c r="AQ286" s="19">
        <v>161.01499999999999</v>
      </c>
      <c r="AR286" s="19">
        <v>161.42099999999999</v>
      </c>
      <c r="AS286" s="19">
        <v>161.99799999999999</v>
      </c>
      <c r="AT286" s="19">
        <v>162.86600000000001</v>
      </c>
      <c r="AU286" s="19">
        <v>164.07599999999999</v>
      </c>
      <c r="AV286" s="19">
        <v>165.57</v>
      </c>
      <c r="AW286" s="19">
        <v>167.20699999999999</v>
      </c>
      <c r="AX286" s="19">
        <v>168.78800000000001</v>
      </c>
      <c r="AY286" s="19">
        <v>170.15700000000001</v>
      </c>
      <c r="AZ286" s="19">
        <v>171.28299999999999</v>
      </c>
      <c r="BA286" s="19">
        <v>172.19800000000001</v>
      </c>
      <c r="BB286" s="19">
        <v>172.98099999999999</v>
      </c>
      <c r="BC286" s="19">
        <v>173.755</v>
      </c>
      <c r="BD286" s="19">
        <v>174.61</v>
      </c>
      <c r="BE286" s="19">
        <v>175.566</v>
      </c>
      <c r="BF286" s="19">
        <v>176.58199999999999</v>
      </c>
      <c r="BG286" s="19">
        <v>177.66200000000001</v>
      </c>
      <c r="BH286" s="19">
        <v>178.78100000000001</v>
      </c>
      <c r="BI286" s="19">
        <v>179.929</v>
      </c>
      <c r="BJ286" s="19">
        <v>181.09399999999999</v>
      </c>
      <c r="BK286" s="19">
        <v>182.286</v>
      </c>
      <c r="BL286" s="19">
        <v>183.52600000000001</v>
      </c>
      <c r="BM286" s="19">
        <v>184.82599999999999</v>
      </c>
      <c r="BN286" s="19">
        <v>186.20500000000001</v>
      </c>
      <c r="BO286" s="19">
        <v>187.66499999999999</v>
      </c>
      <c r="BP286" s="19">
        <v>189.19399999999999</v>
      </c>
      <c r="BQ286" s="19">
        <v>190.75700000000001</v>
      </c>
      <c r="BR286" s="19">
        <v>192.29</v>
      </c>
      <c r="BS286" s="19">
        <v>193.75899999999999</v>
      </c>
    </row>
    <row r="287" spans="1:71" ht="11.4" x14ac:dyDescent="0.2">
      <c r="A287" s="16">
        <v>270</v>
      </c>
      <c r="B287" s="17" t="s">
        <v>65</v>
      </c>
      <c r="C287" s="7" t="s">
        <v>328</v>
      </c>
      <c r="D287" s="6"/>
      <c r="E287" s="6">
        <v>772</v>
      </c>
      <c r="F287" s="19">
        <v>1.5660000000000001</v>
      </c>
      <c r="G287" s="19">
        <v>1.5169999999999999</v>
      </c>
      <c r="H287" s="19">
        <v>1.504</v>
      </c>
      <c r="I287" s="19">
        <v>1.5209999999999999</v>
      </c>
      <c r="J287" s="19">
        <v>1.5589999999999999</v>
      </c>
      <c r="K287" s="19">
        <v>1.607</v>
      </c>
      <c r="L287" s="19">
        <v>1.671</v>
      </c>
      <c r="M287" s="19">
        <v>1.722</v>
      </c>
      <c r="N287" s="19">
        <v>1.782</v>
      </c>
      <c r="O287" s="19">
        <v>1.823</v>
      </c>
      <c r="P287" s="19">
        <v>1.873</v>
      </c>
      <c r="Q287" s="19">
        <v>1.9019999999999999</v>
      </c>
      <c r="R287" s="19">
        <v>1.9350000000000001</v>
      </c>
      <c r="S287" s="19">
        <v>1.9530000000000001</v>
      </c>
      <c r="T287" s="19">
        <v>1.9470000000000001</v>
      </c>
      <c r="U287" s="19">
        <v>1.9219999999999999</v>
      </c>
      <c r="V287" s="19">
        <v>1.8759999999999999</v>
      </c>
      <c r="W287" s="19">
        <v>1.8180000000000001</v>
      </c>
      <c r="X287" s="19">
        <v>1.734</v>
      </c>
      <c r="Y287" s="19">
        <v>1.675</v>
      </c>
      <c r="Z287" s="19">
        <v>1.621</v>
      </c>
      <c r="AA287" s="19">
        <v>1.5880000000000001</v>
      </c>
      <c r="AB287" s="19">
        <v>1.573</v>
      </c>
      <c r="AC287" s="19">
        <v>1.573</v>
      </c>
      <c r="AD287" s="19">
        <v>1.5720000000000001</v>
      </c>
      <c r="AE287" s="19">
        <v>1.5720000000000001</v>
      </c>
      <c r="AF287" s="19">
        <v>1.5669999999999999</v>
      </c>
      <c r="AG287" s="19">
        <v>1.556</v>
      </c>
      <c r="AH287" s="19">
        <v>1.542</v>
      </c>
      <c r="AI287" s="19">
        <v>1.5429999999999999</v>
      </c>
      <c r="AJ287" s="19">
        <v>1.5529999999999999</v>
      </c>
      <c r="AK287" s="19">
        <v>1.5760000000000001</v>
      </c>
      <c r="AL287" s="19">
        <v>1.62</v>
      </c>
      <c r="AM287" s="19">
        <v>1.657</v>
      </c>
      <c r="AN287" s="19">
        <v>1.6970000000000001</v>
      </c>
      <c r="AO287" s="19">
        <v>1.7090000000000001</v>
      </c>
      <c r="AP287" s="19">
        <v>1.7030000000000001</v>
      </c>
      <c r="AQ287" s="19">
        <v>1.6970000000000001</v>
      </c>
      <c r="AR287" s="19">
        <v>1.665</v>
      </c>
      <c r="AS287" s="19">
        <v>1.6339999999999999</v>
      </c>
      <c r="AT287" s="19">
        <v>1.6080000000000001</v>
      </c>
      <c r="AU287" s="19">
        <v>1.5780000000000001</v>
      </c>
      <c r="AV287" s="19">
        <v>1.5580000000000001</v>
      </c>
      <c r="AW287" s="19">
        <v>1.5349999999999999</v>
      </c>
      <c r="AX287" s="19">
        <v>1.5289999999999999</v>
      </c>
      <c r="AY287" s="19">
        <v>1.5169999999999999</v>
      </c>
      <c r="AZ287" s="19">
        <v>1.5289999999999999</v>
      </c>
      <c r="BA287" s="19">
        <v>1.5469999999999999</v>
      </c>
      <c r="BB287" s="19">
        <v>1.575</v>
      </c>
      <c r="BC287" s="19">
        <v>1.5740000000000001</v>
      </c>
      <c r="BD287" s="19">
        <v>1.554</v>
      </c>
      <c r="BE287" s="19">
        <v>1.5029999999999999</v>
      </c>
      <c r="BF287" s="19">
        <v>1.4350000000000001</v>
      </c>
      <c r="BG287" s="19">
        <v>1.351</v>
      </c>
      <c r="BH287" s="19">
        <v>1.2729999999999999</v>
      </c>
      <c r="BI287" s="19">
        <v>1.208</v>
      </c>
      <c r="BJ287" s="19">
        <v>1.167</v>
      </c>
      <c r="BK287" s="19">
        <v>1.141</v>
      </c>
      <c r="BL287" s="19">
        <v>1.1259999999999999</v>
      </c>
      <c r="BM287" s="19">
        <v>1.1259999999999999</v>
      </c>
      <c r="BN287" s="19">
        <v>1.1399999999999999</v>
      </c>
      <c r="BO287" s="19">
        <v>1.151</v>
      </c>
      <c r="BP287" s="19">
        <v>1.167</v>
      </c>
      <c r="BQ287" s="19">
        <v>1.1870000000000001</v>
      </c>
      <c r="BR287" s="19">
        <v>1.2190000000000001</v>
      </c>
      <c r="BS287" s="19">
        <v>1.252</v>
      </c>
    </row>
    <row r="288" spans="1:71" ht="11.4" x14ac:dyDescent="0.2">
      <c r="A288" s="16">
        <v>271</v>
      </c>
      <c r="B288" s="17" t="s">
        <v>65</v>
      </c>
      <c r="C288" s="7" t="s">
        <v>329</v>
      </c>
      <c r="D288" s="6"/>
      <c r="E288" s="6">
        <v>776</v>
      </c>
      <c r="F288" s="19">
        <v>47.22</v>
      </c>
      <c r="G288" s="19">
        <v>49.314999999999998</v>
      </c>
      <c r="H288" s="19">
        <v>51.17</v>
      </c>
      <c r="I288" s="19">
        <v>52.783000000000001</v>
      </c>
      <c r="J288" s="19">
        <v>54.15</v>
      </c>
      <c r="K288" s="19">
        <v>55.323</v>
      </c>
      <c r="L288" s="19">
        <v>56.366</v>
      </c>
      <c r="M288" s="19">
        <v>57.387</v>
      </c>
      <c r="N288" s="19">
        <v>58.508000000000003</v>
      </c>
      <c r="O288" s="19">
        <v>59.872999999999998</v>
      </c>
      <c r="P288" s="19">
        <v>61.600999999999999</v>
      </c>
      <c r="Q288" s="19">
        <v>63.744999999999997</v>
      </c>
      <c r="R288" s="19">
        <v>66.259</v>
      </c>
      <c r="S288" s="19">
        <v>69.004999999999995</v>
      </c>
      <c r="T288" s="19">
        <v>71.757000000000005</v>
      </c>
      <c r="U288" s="19">
        <v>74.361999999999995</v>
      </c>
      <c r="V288" s="19">
        <v>76.778999999999996</v>
      </c>
      <c r="W288" s="19">
        <v>79.052000000000007</v>
      </c>
      <c r="X288" s="19">
        <v>81.096999999999994</v>
      </c>
      <c r="Y288" s="19">
        <v>82.876999999999995</v>
      </c>
      <c r="Z288" s="19">
        <v>84.369</v>
      </c>
      <c r="AA288" s="19">
        <v>85.518000000000001</v>
      </c>
      <c r="AB288" s="19">
        <v>86.346999999999994</v>
      </c>
      <c r="AC288" s="19">
        <v>86.988</v>
      </c>
      <c r="AD288" s="19">
        <v>87.608999999999995</v>
      </c>
      <c r="AE288" s="19">
        <v>88.347999999999999</v>
      </c>
      <c r="AF288" s="19">
        <v>89.254000000000005</v>
      </c>
      <c r="AG288" s="19">
        <v>90.295000000000002</v>
      </c>
      <c r="AH288" s="19">
        <v>91.364000000000004</v>
      </c>
      <c r="AI288" s="19">
        <v>92.3</v>
      </c>
      <c r="AJ288" s="19">
        <v>93.007000000000005</v>
      </c>
      <c r="AK288" s="19">
        <v>93.453000000000003</v>
      </c>
      <c r="AL288" s="19">
        <v>93.680999999999997</v>
      </c>
      <c r="AM288" s="19">
        <v>93.774000000000001</v>
      </c>
      <c r="AN288" s="19">
        <v>93.841999999999999</v>
      </c>
      <c r="AO288" s="19">
        <v>93.953000000000003</v>
      </c>
      <c r="AP288" s="19">
        <v>94.144999999999996</v>
      </c>
      <c r="AQ288" s="19">
        <v>94.384</v>
      </c>
      <c r="AR288" s="19">
        <v>94.667000000000002</v>
      </c>
      <c r="AS288" s="19">
        <v>94.929000000000002</v>
      </c>
      <c r="AT288" s="19">
        <v>95.153000000000006</v>
      </c>
      <c r="AU288" s="19">
        <v>95.332999999999998</v>
      </c>
      <c r="AV288" s="19">
        <v>95.495999999999995</v>
      </c>
      <c r="AW288" s="19">
        <v>95.644000000000005</v>
      </c>
      <c r="AX288" s="19">
        <v>95.832999999999998</v>
      </c>
      <c r="AY288" s="19">
        <v>96.075999999999993</v>
      </c>
      <c r="AZ288" s="19">
        <v>96.369</v>
      </c>
      <c r="BA288" s="19">
        <v>96.724999999999994</v>
      </c>
      <c r="BB288" s="19">
        <v>97.135000000000005</v>
      </c>
      <c r="BC288" s="19">
        <v>97.590999999999994</v>
      </c>
      <c r="BD288" s="19">
        <v>98.081999999999994</v>
      </c>
      <c r="BE288" s="19">
        <v>98.611000000000004</v>
      </c>
      <c r="BF288" s="19">
        <v>99.183999999999997</v>
      </c>
      <c r="BG288" s="19">
        <v>99.789000000000001</v>
      </c>
      <c r="BH288" s="19">
        <v>100.40600000000001</v>
      </c>
      <c r="BI288" s="19">
        <v>101.041</v>
      </c>
      <c r="BJ288" s="19">
        <v>101.68899999999999</v>
      </c>
      <c r="BK288" s="19">
        <v>102.357</v>
      </c>
      <c r="BL288" s="19">
        <v>103.005</v>
      </c>
      <c r="BM288" s="19">
        <v>103.604</v>
      </c>
      <c r="BN288" s="19">
        <v>104.137</v>
      </c>
      <c r="BO288" s="19">
        <v>104.577</v>
      </c>
      <c r="BP288" s="19">
        <v>104.95099999999999</v>
      </c>
      <c r="BQ288" s="19">
        <v>105.328</v>
      </c>
      <c r="BR288" s="19">
        <v>105.782</v>
      </c>
      <c r="BS288" s="19">
        <v>106.364</v>
      </c>
    </row>
    <row r="289" spans="1:71" ht="11.4" x14ac:dyDescent="0.2">
      <c r="A289" s="16">
        <v>272</v>
      </c>
      <c r="B289" s="17" t="s">
        <v>65</v>
      </c>
      <c r="C289" s="7" t="s">
        <v>330</v>
      </c>
      <c r="D289" s="6"/>
      <c r="E289" s="6">
        <v>798</v>
      </c>
      <c r="F289" s="19">
        <v>5.1660000000000004</v>
      </c>
      <c r="G289" s="19">
        <v>5.22</v>
      </c>
      <c r="H289" s="19">
        <v>5.2930000000000001</v>
      </c>
      <c r="I289" s="19">
        <v>5.3710000000000004</v>
      </c>
      <c r="J289" s="19">
        <v>5.4729999999999999</v>
      </c>
      <c r="K289" s="19">
        <v>5.569</v>
      </c>
      <c r="L289" s="19">
        <v>5.6580000000000004</v>
      </c>
      <c r="M289" s="19">
        <v>5.76</v>
      </c>
      <c r="N289" s="19">
        <v>5.8639999999999999</v>
      </c>
      <c r="O289" s="19">
        <v>5.9820000000000002</v>
      </c>
      <c r="P289" s="19">
        <v>6.1040000000000001</v>
      </c>
      <c r="Q289" s="19">
        <v>6.2460000000000004</v>
      </c>
      <c r="R289" s="19">
        <v>6.3890000000000002</v>
      </c>
      <c r="S289" s="19">
        <v>6.5380000000000003</v>
      </c>
      <c r="T289" s="19">
        <v>6.6840000000000002</v>
      </c>
      <c r="U289" s="19">
        <v>6.8150000000000004</v>
      </c>
      <c r="V289" s="19">
        <v>6.9379999999999997</v>
      </c>
      <c r="W289" s="19">
        <v>7.04</v>
      </c>
      <c r="X289" s="19">
        <v>7.133</v>
      </c>
      <c r="Y289" s="19">
        <v>7.2140000000000004</v>
      </c>
      <c r="Z289" s="19">
        <v>7.3029999999999999</v>
      </c>
      <c r="AA289" s="19">
        <v>7.3810000000000002</v>
      </c>
      <c r="AB289" s="19">
        <v>7.4580000000000002</v>
      </c>
      <c r="AC289" s="19">
        <v>7.5369999999999999</v>
      </c>
      <c r="AD289" s="19">
        <v>7.6159999999999997</v>
      </c>
      <c r="AE289" s="19">
        <v>7.6769999999999996</v>
      </c>
      <c r="AF289" s="19">
        <v>7.7489999999999997</v>
      </c>
      <c r="AG289" s="19">
        <v>7.8159999999999998</v>
      </c>
      <c r="AH289" s="19">
        <v>7.8879999999999999</v>
      </c>
      <c r="AI289" s="19">
        <v>7.9619999999999997</v>
      </c>
      <c r="AJ289" s="19">
        <v>8.0519999999999996</v>
      </c>
      <c r="AK289" s="19">
        <v>8.1539999999999999</v>
      </c>
      <c r="AL289" s="19">
        <v>8.2840000000000007</v>
      </c>
      <c r="AM289" s="19">
        <v>8.4130000000000003</v>
      </c>
      <c r="AN289" s="19">
        <v>8.5299999999999994</v>
      </c>
      <c r="AO289" s="19">
        <v>8.65</v>
      </c>
      <c r="AP289" s="19">
        <v>8.7469999999999999</v>
      </c>
      <c r="AQ289" s="19">
        <v>8.82</v>
      </c>
      <c r="AR289" s="19">
        <v>8.8829999999999991</v>
      </c>
      <c r="AS289" s="19">
        <v>8.9469999999999992</v>
      </c>
      <c r="AT289" s="19">
        <v>9.0030000000000001</v>
      </c>
      <c r="AU289" s="19">
        <v>9.0530000000000008</v>
      </c>
      <c r="AV289" s="19">
        <v>9.109</v>
      </c>
      <c r="AW289" s="19">
        <v>9.1560000000000006</v>
      </c>
      <c r="AX289" s="19">
        <v>9.19</v>
      </c>
      <c r="AY289" s="19">
        <v>9.23</v>
      </c>
      <c r="AZ289" s="19">
        <v>9.2560000000000002</v>
      </c>
      <c r="BA289" s="19">
        <v>9.2769999999999992</v>
      </c>
      <c r="BB289" s="19">
        <v>9.3059999999999992</v>
      </c>
      <c r="BC289" s="19">
        <v>9.3450000000000006</v>
      </c>
      <c r="BD289" s="19">
        <v>9.42</v>
      </c>
      <c r="BE289" s="19">
        <v>9.5120000000000005</v>
      </c>
      <c r="BF289" s="19">
        <v>9.6349999999999998</v>
      </c>
      <c r="BG289" s="19">
        <v>9.7669999999999995</v>
      </c>
      <c r="BH289" s="19">
        <v>9.8940000000000001</v>
      </c>
      <c r="BI289" s="19">
        <v>10.026999999999999</v>
      </c>
      <c r="BJ289" s="19">
        <v>10.137</v>
      </c>
      <c r="BK289" s="19">
        <v>10.243</v>
      </c>
      <c r="BL289" s="19">
        <v>10.34</v>
      </c>
      <c r="BM289" s="19">
        <v>10.441000000000001</v>
      </c>
      <c r="BN289" s="19">
        <v>10.531000000000001</v>
      </c>
      <c r="BO289" s="19">
        <v>10.628</v>
      </c>
      <c r="BP289" s="19">
        <v>10.725</v>
      </c>
      <c r="BQ289" s="19">
        <v>10.819000000000001</v>
      </c>
      <c r="BR289" s="19">
        <v>10.907999999999999</v>
      </c>
      <c r="BS289" s="19">
        <v>11.000999999999999</v>
      </c>
    </row>
    <row r="290" spans="1:71" ht="11.4" x14ac:dyDescent="0.2">
      <c r="A290" s="16">
        <v>273</v>
      </c>
      <c r="B290" s="17" t="s">
        <v>65</v>
      </c>
      <c r="C290" s="7" t="s">
        <v>331</v>
      </c>
      <c r="D290" s="6"/>
      <c r="E290" s="6">
        <v>876</v>
      </c>
      <c r="F290" s="19">
        <v>7</v>
      </c>
      <c r="G290" s="19">
        <v>7.0869999999999997</v>
      </c>
      <c r="H290" s="19">
        <v>7.2329999999999997</v>
      </c>
      <c r="I290" s="19">
        <v>7.4240000000000004</v>
      </c>
      <c r="J290" s="19">
        <v>7.609</v>
      </c>
      <c r="K290" s="19">
        <v>7.7930000000000001</v>
      </c>
      <c r="L290" s="19">
        <v>7.9619999999999997</v>
      </c>
      <c r="M290" s="19">
        <v>8.1240000000000006</v>
      </c>
      <c r="N290" s="19">
        <v>8.2639999999999993</v>
      </c>
      <c r="O290" s="19">
        <v>8.4060000000000006</v>
      </c>
      <c r="P290" s="19">
        <v>8.5570000000000004</v>
      </c>
      <c r="Q290" s="19">
        <v>8.7289999999999992</v>
      </c>
      <c r="R290" s="19">
        <v>8.9030000000000005</v>
      </c>
      <c r="S290" s="19">
        <v>9.0609999999999999</v>
      </c>
      <c r="T290" s="19">
        <v>9.1720000000000006</v>
      </c>
      <c r="U290" s="19">
        <v>9.2230000000000008</v>
      </c>
      <c r="V290" s="19">
        <v>9.2059999999999995</v>
      </c>
      <c r="W290" s="19">
        <v>9.1349999999999998</v>
      </c>
      <c r="X290" s="19">
        <v>9.0229999999999997</v>
      </c>
      <c r="Y290" s="19">
        <v>8.9149999999999991</v>
      </c>
      <c r="Z290" s="19">
        <v>8.8420000000000005</v>
      </c>
      <c r="AA290" s="19">
        <v>8.7910000000000004</v>
      </c>
      <c r="AB290" s="19">
        <v>8.7750000000000004</v>
      </c>
      <c r="AC290" s="19">
        <v>8.8049999999999997</v>
      </c>
      <c r="AD290" s="19">
        <v>8.9120000000000008</v>
      </c>
      <c r="AE290" s="19">
        <v>9.1199999999999992</v>
      </c>
      <c r="AF290" s="19">
        <v>9.4120000000000008</v>
      </c>
      <c r="AG290" s="19">
        <v>9.7940000000000005</v>
      </c>
      <c r="AH290" s="19">
        <v>10.241</v>
      </c>
      <c r="AI290" s="19">
        <v>10.728</v>
      </c>
      <c r="AJ290" s="19">
        <v>11.234</v>
      </c>
      <c r="AK290" s="19">
        <v>11.750999999999999</v>
      </c>
      <c r="AL290" s="19">
        <v>12.273999999999999</v>
      </c>
      <c r="AM290" s="19">
        <v>12.773999999999999</v>
      </c>
      <c r="AN290" s="19">
        <v>13.207000000000001</v>
      </c>
      <c r="AO290" s="19">
        <v>13.532</v>
      </c>
      <c r="AP290" s="19">
        <v>13.74</v>
      </c>
      <c r="AQ290" s="19">
        <v>13.847</v>
      </c>
      <c r="AR290" s="19">
        <v>13.863</v>
      </c>
      <c r="AS290" s="19">
        <v>13.866</v>
      </c>
      <c r="AT290" s="19">
        <v>13.878</v>
      </c>
      <c r="AU290" s="19">
        <v>13.912000000000001</v>
      </c>
      <c r="AV290" s="19">
        <v>13.955</v>
      </c>
      <c r="AW290" s="19">
        <v>14.013999999999999</v>
      </c>
      <c r="AX290" s="19">
        <v>14.074999999999999</v>
      </c>
      <c r="AY290" s="19">
        <v>14.141999999999999</v>
      </c>
      <c r="AZ290" s="19">
        <v>14.211</v>
      </c>
      <c r="BA290" s="19">
        <v>14.28</v>
      </c>
      <c r="BB290" s="19">
        <v>14.353999999999999</v>
      </c>
      <c r="BC290" s="19">
        <v>14.428000000000001</v>
      </c>
      <c r="BD290" s="19">
        <v>14.5</v>
      </c>
      <c r="BE290" s="19">
        <v>14.563000000000001</v>
      </c>
      <c r="BF290" s="19">
        <v>14.622</v>
      </c>
      <c r="BG290" s="19">
        <v>14.651</v>
      </c>
      <c r="BH290" s="19">
        <v>14.643000000000001</v>
      </c>
      <c r="BI290" s="19">
        <v>14.568</v>
      </c>
      <c r="BJ290" s="19">
        <v>14.433999999999999</v>
      </c>
      <c r="BK290" s="19">
        <v>14.228999999999999</v>
      </c>
      <c r="BL290" s="19">
        <v>13.984</v>
      </c>
      <c r="BM290" s="19">
        <v>13.706</v>
      </c>
      <c r="BN290" s="19">
        <v>13.428000000000001</v>
      </c>
      <c r="BO290" s="19">
        <v>13.129</v>
      </c>
      <c r="BP290" s="19">
        <v>12.836</v>
      </c>
      <c r="BQ290" s="19">
        <v>12.551</v>
      </c>
      <c r="BR290" s="19">
        <v>12.285</v>
      </c>
      <c r="BS290" s="19">
        <v>12.066000000000001</v>
      </c>
    </row>
  </sheetData>
  <mergeCells count="15">
    <mergeCell ref="A13:I13"/>
    <mergeCell ref="A14:I14"/>
    <mergeCell ref="A15:I15"/>
    <mergeCell ref="A7:I7"/>
    <mergeCell ref="A8:I8"/>
    <mergeCell ref="A9:I9"/>
    <mergeCell ref="A10:I10"/>
    <mergeCell ref="A11:I11"/>
    <mergeCell ref="A12:I12"/>
    <mergeCell ref="A6:I6"/>
    <mergeCell ref="A1:I1"/>
    <mergeCell ref="A2:I2"/>
    <mergeCell ref="A3:I3"/>
    <mergeCell ref="A4:I4"/>
    <mergeCell ref="A5:I5"/>
  </mergeCells>
  <phoneticPr fontId="0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90"/>
  <sheetViews>
    <sheetView workbookViewId="0">
      <selection activeCell="G21" sqref="G21"/>
    </sheetView>
  </sheetViews>
  <sheetFormatPr baseColWidth="10" defaultColWidth="9.140625" defaultRowHeight="10.199999999999999" x14ac:dyDescent="0.2"/>
  <cols>
    <col min="1" max="1" width="6.85546875" customWidth="1"/>
    <col min="2" max="2" width="29.85546875" customWidth="1"/>
    <col min="3" max="3" width="61.85546875" customWidth="1"/>
    <col min="4" max="4" width="8.85546875" customWidth="1"/>
    <col min="5" max="5" width="9.85546875" customWidth="1"/>
    <col min="6" max="91" width="13.85546875" customWidth="1"/>
  </cols>
  <sheetData>
    <row r="1" spans="1:91" ht="12" x14ac:dyDescent="0.25">
      <c r="A1" s="27"/>
      <c r="B1" s="27"/>
      <c r="C1" s="27"/>
      <c r="D1" s="27"/>
      <c r="E1" s="27"/>
      <c r="F1" s="27"/>
      <c r="G1" s="27"/>
      <c r="H1" s="27"/>
      <c r="I1" s="27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</row>
    <row r="2" spans="1:91" ht="12" x14ac:dyDescent="0.25">
      <c r="A2" s="27"/>
      <c r="B2" s="27"/>
      <c r="C2" s="27"/>
      <c r="D2" s="27"/>
      <c r="E2" s="27"/>
      <c r="F2" s="27"/>
      <c r="G2" s="27"/>
      <c r="H2" s="27"/>
      <c r="I2" s="27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</row>
    <row r="3" spans="1:91" ht="12" x14ac:dyDescent="0.25">
      <c r="A3" s="27"/>
      <c r="B3" s="27"/>
      <c r="C3" s="27"/>
      <c r="D3" s="27"/>
      <c r="E3" s="27"/>
      <c r="F3" s="27"/>
      <c r="G3" s="27"/>
      <c r="H3" s="27"/>
      <c r="I3" s="27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</row>
    <row r="4" spans="1:91" ht="12" x14ac:dyDescent="0.25">
      <c r="A4" s="27"/>
      <c r="B4" s="27"/>
      <c r="C4" s="27"/>
      <c r="D4" s="27"/>
      <c r="E4" s="27"/>
      <c r="F4" s="27"/>
      <c r="G4" s="27"/>
      <c r="H4" s="27"/>
      <c r="I4" s="27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</row>
    <row r="5" spans="1:91" ht="15.6" x14ac:dyDescent="0.3">
      <c r="A5" s="28" t="s">
        <v>339</v>
      </c>
      <c r="B5" s="28"/>
      <c r="C5" s="28"/>
      <c r="D5" s="28"/>
      <c r="E5" s="28"/>
      <c r="F5" s="28"/>
      <c r="G5" s="28"/>
      <c r="H5" s="28"/>
      <c r="I5" s="28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</row>
    <row r="6" spans="1:91" ht="13.2" x14ac:dyDescent="0.25">
      <c r="A6" s="26" t="s">
        <v>340</v>
      </c>
      <c r="B6" s="26"/>
      <c r="C6" s="26"/>
      <c r="D6" s="26"/>
      <c r="E6" s="26"/>
      <c r="F6" s="26"/>
      <c r="G6" s="26"/>
      <c r="H6" s="26"/>
      <c r="I6" s="26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</row>
    <row r="7" spans="1:91" ht="13.2" x14ac:dyDescent="0.25">
      <c r="A7" s="26" t="s">
        <v>341</v>
      </c>
      <c r="B7" s="26"/>
      <c r="C7" s="26"/>
      <c r="D7" s="26"/>
      <c r="E7" s="26"/>
      <c r="F7" s="26"/>
      <c r="G7" s="26"/>
      <c r="H7" s="26"/>
      <c r="I7" s="26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</row>
    <row r="8" spans="1:91" ht="12" x14ac:dyDescent="0.25">
      <c r="A8" s="27"/>
      <c r="B8" s="27"/>
      <c r="C8" s="27"/>
      <c r="D8" s="27"/>
      <c r="E8" s="27"/>
      <c r="F8" s="27"/>
      <c r="G8" s="27"/>
      <c r="H8" s="27"/>
      <c r="I8" s="27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</row>
    <row r="9" spans="1:91" ht="13.2" x14ac:dyDescent="0.25">
      <c r="A9" s="32" t="s">
        <v>636</v>
      </c>
      <c r="B9" s="32"/>
      <c r="C9" s="32"/>
      <c r="D9" s="32"/>
      <c r="E9" s="32"/>
      <c r="F9" s="32"/>
      <c r="G9" s="32"/>
      <c r="H9" s="32"/>
      <c r="I9" s="32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</row>
    <row r="10" spans="1:91" ht="13.2" x14ac:dyDescent="0.25">
      <c r="A10" s="26" t="s">
        <v>637</v>
      </c>
      <c r="B10" s="26"/>
      <c r="C10" s="26"/>
      <c r="D10" s="26"/>
      <c r="E10" s="26"/>
      <c r="F10" s="26"/>
      <c r="G10" s="26"/>
      <c r="H10" s="26"/>
      <c r="I10" s="26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</row>
    <row r="11" spans="1:91" ht="12" x14ac:dyDescent="0.25">
      <c r="A11" s="33" t="s">
        <v>634</v>
      </c>
      <c r="B11" s="33"/>
      <c r="C11" s="33"/>
      <c r="D11" s="33"/>
      <c r="E11" s="33"/>
      <c r="F11" s="33"/>
      <c r="G11" s="33"/>
      <c r="H11" s="33"/>
      <c r="I11" s="33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</row>
    <row r="12" spans="1:91" ht="12" x14ac:dyDescent="0.25">
      <c r="A12" s="34" t="s">
        <v>638</v>
      </c>
      <c r="B12" s="34"/>
      <c r="C12" s="34"/>
      <c r="D12" s="34"/>
      <c r="E12" s="34"/>
      <c r="F12" s="34"/>
      <c r="G12" s="34"/>
      <c r="H12" s="34"/>
      <c r="I12" s="3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</row>
    <row r="13" spans="1:91" ht="12" x14ac:dyDescent="0.25">
      <c r="A13" s="29" t="s">
        <v>639</v>
      </c>
      <c r="B13" s="29"/>
      <c r="C13" s="29"/>
      <c r="D13" s="29"/>
      <c r="E13" s="29"/>
      <c r="F13" s="29"/>
      <c r="G13" s="29"/>
      <c r="H13" s="29"/>
      <c r="I13" s="29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</row>
    <row r="14" spans="1:91" ht="12" x14ac:dyDescent="0.25">
      <c r="A14" s="30" t="s">
        <v>640</v>
      </c>
      <c r="B14" s="30"/>
      <c r="C14" s="30"/>
      <c r="D14" s="30"/>
      <c r="E14" s="30"/>
      <c r="F14" s="30"/>
      <c r="G14" s="30"/>
      <c r="H14" s="30"/>
      <c r="I14" s="30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</row>
    <row r="15" spans="1:91" ht="12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</row>
    <row r="16" spans="1:91" ht="12" x14ac:dyDescent="0.25">
      <c r="A16" s="8"/>
      <c r="B16" s="8"/>
      <c r="C16" s="8"/>
      <c r="D16" s="8"/>
      <c r="E16" s="8"/>
      <c r="F16" s="9" t="s">
        <v>342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1"/>
    </row>
    <row r="17" spans="1:91" ht="24" x14ac:dyDescent="0.2">
      <c r="A17" s="12" t="s">
        <v>0</v>
      </c>
      <c r="B17" s="12" t="s">
        <v>1</v>
      </c>
      <c r="C17" s="13" t="s">
        <v>641</v>
      </c>
      <c r="D17" s="13" t="s">
        <v>2</v>
      </c>
      <c r="E17" s="14" t="s">
        <v>3</v>
      </c>
      <c r="F17" s="15" t="s">
        <v>347</v>
      </c>
      <c r="G17" s="15" t="s">
        <v>348</v>
      </c>
      <c r="H17" s="15" t="s">
        <v>349</v>
      </c>
      <c r="I17" s="15" t="s">
        <v>350</v>
      </c>
      <c r="J17" s="15" t="s">
        <v>351</v>
      </c>
      <c r="K17" s="15" t="s">
        <v>352</v>
      </c>
      <c r="L17" s="15" t="s">
        <v>353</v>
      </c>
      <c r="M17" s="15" t="s">
        <v>354</v>
      </c>
      <c r="N17" s="15" t="s">
        <v>355</v>
      </c>
      <c r="O17" s="15" t="s">
        <v>356</v>
      </c>
      <c r="P17" s="15" t="s">
        <v>357</v>
      </c>
      <c r="Q17" s="15" t="s">
        <v>358</v>
      </c>
      <c r="R17" s="15" t="s">
        <v>359</v>
      </c>
      <c r="S17" s="15" t="s">
        <v>360</v>
      </c>
      <c r="T17" s="15" t="s">
        <v>361</v>
      </c>
      <c r="U17" s="15" t="s">
        <v>362</v>
      </c>
      <c r="V17" s="15" t="s">
        <v>363</v>
      </c>
      <c r="W17" s="15" t="s">
        <v>364</v>
      </c>
      <c r="X17" s="15" t="s">
        <v>365</v>
      </c>
      <c r="Y17" s="15" t="s">
        <v>366</v>
      </c>
      <c r="Z17" s="15" t="s">
        <v>367</v>
      </c>
      <c r="AA17" s="15" t="s">
        <v>368</v>
      </c>
      <c r="AB17" s="15" t="s">
        <v>369</v>
      </c>
      <c r="AC17" s="15" t="s">
        <v>370</v>
      </c>
      <c r="AD17" s="15" t="s">
        <v>371</v>
      </c>
      <c r="AE17" s="15" t="s">
        <v>372</v>
      </c>
      <c r="AF17" s="15" t="s">
        <v>373</v>
      </c>
      <c r="AG17" s="15" t="s">
        <v>374</v>
      </c>
      <c r="AH17" s="15" t="s">
        <v>375</v>
      </c>
      <c r="AI17" s="15" t="s">
        <v>376</v>
      </c>
      <c r="AJ17" s="15" t="s">
        <v>377</v>
      </c>
      <c r="AK17" s="15" t="s">
        <v>378</v>
      </c>
      <c r="AL17" s="15" t="s">
        <v>379</v>
      </c>
      <c r="AM17" s="15" t="s">
        <v>380</v>
      </c>
      <c r="AN17" s="15" t="s">
        <v>381</v>
      </c>
      <c r="AO17" s="15" t="s">
        <v>382</v>
      </c>
      <c r="AP17" s="15" t="s">
        <v>383</v>
      </c>
      <c r="AQ17" s="15" t="s">
        <v>384</v>
      </c>
      <c r="AR17" s="15" t="s">
        <v>385</v>
      </c>
      <c r="AS17" s="15" t="s">
        <v>386</v>
      </c>
      <c r="AT17" s="15" t="s">
        <v>387</v>
      </c>
      <c r="AU17" s="15" t="s">
        <v>388</v>
      </c>
      <c r="AV17" s="15" t="s">
        <v>389</v>
      </c>
      <c r="AW17" s="15" t="s">
        <v>390</v>
      </c>
      <c r="AX17" s="15" t="s">
        <v>391</v>
      </c>
      <c r="AY17" s="15" t="s">
        <v>392</v>
      </c>
      <c r="AZ17" s="15" t="s">
        <v>393</v>
      </c>
      <c r="BA17" s="15" t="s">
        <v>394</v>
      </c>
      <c r="BB17" s="15" t="s">
        <v>395</v>
      </c>
      <c r="BC17" s="15" t="s">
        <v>396</v>
      </c>
      <c r="BD17" s="15" t="s">
        <v>397</v>
      </c>
      <c r="BE17" s="15" t="s">
        <v>398</v>
      </c>
      <c r="BF17" s="15" t="s">
        <v>399</v>
      </c>
      <c r="BG17" s="15" t="s">
        <v>400</v>
      </c>
      <c r="BH17" s="15" t="s">
        <v>401</v>
      </c>
      <c r="BI17" s="15" t="s">
        <v>402</v>
      </c>
      <c r="BJ17" s="15" t="s">
        <v>403</v>
      </c>
      <c r="BK17" s="15" t="s">
        <v>404</v>
      </c>
      <c r="BL17" s="15" t="s">
        <v>405</v>
      </c>
      <c r="BM17" s="15" t="s">
        <v>406</v>
      </c>
      <c r="BN17" s="15" t="s">
        <v>407</v>
      </c>
      <c r="BO17" s="15" t="s">
        <v>408</v>
      </c>
      <c r="BP17" s="15" t="s">
        <v>409</v>
      </c>
      <c r="BQ17" s="15" t="s">
        <v>410</v>
      </c>
      <c r="BR17" s="15" t="s">
        <v>411</v>
      </c>
      <c r="BS17" s="15" t="s">
        <v>412</v>
      </c>
      <c r="BT17" s="15" t="s">
        <v>413</v>
      </c>
      <c r="BU17" s="15" t="s">
        <v>414</v>
      </c>
      <c r="BV17" s="15" t="s">
        <v>415</v>
      </c>
      <c r="BW17" s="15" t="s">
        <v>416</v>
      </c>
      <c r="BX17" s="15" t="s">
        <v>417</v>
      </c>
      <c r="BY17" s="15" t="s">
        <v>418</v>
      </c>
      <c r="BZ17" s="15" t="s">
        <v>419</v>
      </c>
      <c r="CA17" s="15" t="s">
        <v>420</v>
      </c>
      <c r="CB17" s="15" t="s">
        <v>421</v>
      </c>
      <c r="CC17" s="15" t="s">
        <v>422</v>
      </c>
      <c r="CD17" s="15" t="s">
        <v>423</v>
      </c>
      <c r="CE17" s="15" t="s">
        <v>424</v>
      </c>
      <c r="CF17" s="15" t="s">
        <v>425</v>
      </c>
      <c r="CG17" s="15" t="s">
        <v>426</v>
      </c>
      <c r="CH17" s="15" t="s">
        <v>427</v>
      </c>
      <c r="CI17" s="15" t="s">
        <v>428</v>
      </c>
      <c r="CJ17" s="15" t="s">
        <v>429</v>
      </c>
      <c r="CK17" s="15" t="s">
        <v>430</v>
      </c>
      <c r="CL17" s="15" t="s">
        <v>431</v>
      </c>
      <c r="CM17" s="15" t="s">
        <v>432</v>
      </c>
    </row>
    <row r="18" spans="1:91" ht="12" x14ac:dyDescent="0.25">
      <c r="A18" s="16">
        <v>1</v>
      </c>
      <c r="B18" s="17" t="s">
        <v>635</v>
      </c>
      <c r="C18" s="18" t="s">
        <v>332</v>
      </c>
      <c r="D18" s="6"/>
      <c r="E18" s="6">
        <v>900</v>
      </c>
      <c r="F18" s="19">
        <v>7383008.8200000003</v>
      </c>
      <c r="G18" s="19">
        <v>7466964.2800000003</v>
      </c>
      <c r="H18" s="19">
        <v>7550262.1009999998</v>
      </c>
      <c r="I18" s="19">
        <v>7632819.3250000002</v>
      </c>
      <c r="J18" s="19">
        <v>7714576.9230000004</v>
      </c>
      <c r="K18" s="19">
        <v>7795482.3090000004</v>
      </c>
      <c r="L18" s="19">
        <v>7875464.6339999996</v>
      </c>
      <c r="M18" s="19">
        <v>7954468.9819999998</v>
      </c>
      <c r="N18" s="19">
        <v>8032487.4749999996</v>
      </c>
      <c r="O18" s="19">
        <v>8109532.8229999999</v>
      </c>
      <c r="P18" s="19">
        <v>8185613.7570000002</v>
      </c>
      <c r="Q18" s="19">
        <v>8260710.1239999998</v>
      </c>
      <c r="R18" s="19">
        <v>8334801.6430000002</v>
      </c>
      <c r="S18" s="19">
        <v>8407900.352</v>
      </c>
      <c r="T18" s="19">
        <v>8480027.3560000006</v>
      </c>
      <c r="U18" s="19">
        <v>8551198.6439999994</v>
      </c>
      <c r="V18" s="19">
        <v>8621415.7750000004</v>
      </c>
      <c r="W18" s="19">
        <v>8690673.5059999991</v>
      </c>
      <c r="X18" s="19">
        <v>8758973.1140000001</v>
      </c>
      <c r="Y18" s="19">
        <v>8826315.6160000004</v>
      </c>
      <c r="Z18" s="19">
        <v>8892701.9399999995</v>
      </c>
      <c r="AA18" s="19">
        <v>8958126.6909999996</v>
      </c>
      <c r="AB18" s="19">
        <v>9022590.0749999993</v>
      </c>
      <c r="AC18" s="19">
        <v>9086103.7970000003</v>
      </c>
      <c r="AD18" s="19">
        <v>9148683.6490000002</v>
      </c>
      <c r="AE18" s="19">
        <v>9210337.0040000007</v>
      </c>
      <c r="AF18" s="19">
        <v>9271063.273</v>
      </c>
      <c r="AG18" s="19">
        <v>9330845.8900000006</v>
      </c>
      <c r="AH18" s="19">
        <v>9389655.9289999995</v>
      </c>
      <c r="AI18" s="19">
        <v>9447454.6490000002</v>
      </c>
      <c r="AJ18" s="19">
        <v>9504209.5720000006</v>
      </c>
      <c r="AK18" s="19">
        <v>9559909.1950000003</v>
      </c>
      <c r="AL18" s="19">
        <v>9614545.4399999995</v>
      </c>
      <c r="AM18" s="19">
        <v>9668093.432</v>
      </c>
      <c r="AN18" s="19">
        <v>9720525.9790000003</v>
      </c>
      <c r="AO18" s="19">
        <v>9771822.7530000005</v>
      </c>
      <c r="AP18" s="19">
        <v>9821979.2039999999</v>
      </c>
      <c r="AQ18" s="19">
        <v>9870996.1429999992</v>
      </c>
      <c r="AR18" s="19">
        <v>9918868.2339999992</v>
      </c>
      <c r="AS18" s="19">
        <v>9965591.9949999992</v>
      </c>
      <c r="AT18" s="19">
        <v>10011171.422</v>
      </c>
      <c r="AU18" s="19">
        <v>10055609.539000001</v>
      </c>
      <c r="AV18" s="19">
        <v>10098925.718</v>
      </c>
      <c r="AW18" s="19">
        <v>10141161.411</v>
      </c>
      <c r="AX18" s="19">
        <v>10182370.369000001</v>
      </c>
      <c r="AY18" s="19">
        <v>10222598.469000001</v>
      </c>
      <c r="AZ18" s="19">
        <v>10261867.904999999</v>
      </c>
      <c r="BA18" s="19">
        <v>10300193.299000001</v>
      </c>
      <c r="BB18" s="19">
        <v>10337605.232000001</v>
      </c>
      <c r="BC18" s="19">
        <v>10374134.682</v>
      </c>
      <c r="BD18" s="19">
        <v>10409808.296</v>
      </c>
      <c r="BE18" s="19">
        <v>10444646.732000001</v>
      </c>
      <c r="BF18" s="19">
        <v>10478663.35</v>
      </c>
      <c r="BG18" s="19">
        <v>10511866.504000001</v>
      </c>
      <c r="BH18" s="19">
        <v>10544259.435000001</v>
      </c>
      <c r="BI18" s="19">
        <v>10575846.551000001</v>
      </c>
      <c r="BJ18" s="19">
        <v>10606640.449999999</v>
      </c>
      <c r="BK18" s="19">
        <v>10636651.714</v>
      </c>
      <c r="BL18" s="19">
        <v>10665879.012</v>
      </c>
      <c r="BM18" s="19">
        <v>10694316.774</v>
      </c>
      <c r="BN18" s="19">
        <v>10721963.763</v>
      </c>
      <c r="BO18" s="19">
        <v>10748825.986</v>
      </c>
      <c r="BP18" s="19">
        <v>10774916.274</v>
      </c>
      <c r="BQ18" s="19">
        <v>10800248.725</v>
      </c>
      <c r="BR18" s="19">
        <v>10824840.805</v>
      </c>
      <c r="BS18" s="19">
        <v>10848708.184</v>
      </c>
      <c r="BT18" s="19">
        <v>10871858.039999999</v>
      </c>
      <c r="BU18" s="19">
        <v>10894298.619000001</v>
      </c>
      <c r="BV18" s="19">
        <v>10916049.654999999</v>
      </c>
      <c r="BW18" s="19">
        <v>10937133.164999999</v>
      </c>
      <c r="BX18" s="19">
        <v>10957565.804</v>
      </c>
      <c r="BY18" s="19">
        <v>10977355.755000001</v>
      </c>
      <c r="BZ18" s="19">
        <v>10996502.489</v>
      </c>
      <c r="CA18" s="19">
        <v>11015004.823999999</v>
      </c>
      <c r="CB18" s="19">
        <v>11032857.615</v>
      </c>
      <c r="CC18" s="19">
        <v>11050055.193</v>
      </c>
      <c r="CD18" s="19">
        <v>11066592.635</v>
      </c>
      <c r="CE18" s="19">
        <v>11082465.222999999</v>
      </c>
      <c r="CF18" s="19">
        <v>11097667.992000001</v>
      </c>
      <c r="CG18" s="19">
        <v>11112193.710999999</v>
      </c>
      <c r="CH18" s="19">
        <v>11126032.796</v>
      </c>
      <c r="CI18" s="19">
        <v>11139172.514</v>
      </c>
      <c r="CJ18" s="19">
        <v>11151596.85</v>
      </c>
      <c r="CK18" s="19">
        <v>11163286.403000001</v>
      </c>
      <c r="CL18" s="19">
        <v>11174218.742000001</v>
      </c>
      <c r="CM18" s="19">
        <v>11184367.721000001</v>
      </c>
    </row>
    <row r="19" spans="1:91" ht="11.4" x14ac:dyDescent="0.2">
      <c r="A19" s="16">
        <v>2</v>
      </c>
      <c r="B19" s="17" t="s">
        <v>635</v>
      </c>
      <c r="C19" s="20" t="s">
        <v>66</v>
      </c>
      <c r="D19" s="6" t="s">
        <v>67</v>
      </c>
      <c r="E19" s="6">
        <v>901</v>
      </c>
      <c r="F19" s="19">
        <v>1253206.5460000001</v>
      </c>
      <c r="G19" s="19">
        <v>1256576.162</v>
      </c>
      <c r="H19" s="19">
        <v>1259922.493</v>
      </c>
      <c r="I19" s="19">
        <v>1263199.6769999999</v>
      </c>
      <c r="J19" s="19">
        <v>1266335.192</v>
      </c>
      <c r="K19" s="19">
        <v>1269276.8459999999</v>
      </c>
      <c r="L19" s="19">
        <v>1272012.817</v>
      </c>
      <c r="M19" s="19">
        <v>1274562.777</v>
      </c>
      <c r="N19" s="19">
        <v>1276943.1769999999</v>
      </c>
      <c r="O19" s="19">
        <v>1279181</v>
      </c>
      <c r="P19" s="19">
        <v>1281295.8400000001</v>
      </c>
      <c r="Q19" s="19">
        <v>1283293.6540000001</v>
      </c>
      <c r="R19" s="19">
        <v>1285167.2790000001</v>
      </c>
      <c r="S19" s="19">
        <v>1286907.4110000001</v>
      </c>
      <c r="T19" s="19">
        <v>1288500.0319999999</v>
      </c>
      <c r="U19" s="19">
        <v>1289936.5530000001</v>
      </c>
      <c r="V19" s="19">
        <v>1291216.898</v>
      </c>
      <c r="W19" s="19">
        <v>1292350.314</v>
      </c>
      <c r="X19" s="19">
        <v>1293348.3430000001</v>
      </c>
      <c r="Y19" s="19">
        <v>1294226.9110000001</v>
      </c>
      <c r="Z19" s="19">
        <v>1294999.564</v>
      </c>
      <c r="AA19" s="19">
        <v>1295672.422</v>
      </c>
      <c r="AB19" s="19">
        <v>1296249.5090000001</v>
      </c>
      <c r="AC19" s="19">
        <v>1296739.679</v>
      </c>
      <c r="AD19" s="19">
        <v>1297152.3870000001</v>
      </c>
      <c r="AE19" s="19">
        <v>1297495.7139999999</v>
      </c>
      <c r="AF19" s="19">
        <v>1297774.8400000001</v>
      </c>
      <c r="AG19" s="19">
        <v>1297994.139</v>
      </c>
      <c r="AH19" s="19">
        <v>1298159.433</v>
      </c>
      <c r="AI19" s="19">
        <v>1298276.382</v>
      </c>
      <c r="AJ19" s="19">
        <v>1298349.044</v>
      </c>
      <c r="AK19" s="19">
        <v>1298382.202</v>
      </c>
      <c r="AL19" s="19">
        <v>1298376.6229999999</v>
      </c>
      <c r="AM19" s="19">
        <v>1298327.412</v>
      </c>
      <c r="AN19" s="19">
        <v>1298226.5619999999</v>
      </c>
      <c r="AO19" s="19">
        <v>1298068.585</v>
      </c>
      <c r="AP19" s="19">
        <v>1297854.0730000001</v>
      </c>
      <c r="AQ19" s="19">
        <v>1297586.699</v>
      </c>
      <c r="AR19" s="19">
        <v>1297268.423</v>
      </c>
      <c r="AS19" s="19">
        <v>1296902</v>
      </c>
      <c r="AT19" s="19">
        <v>1296490.6299999999</v>
      </c>
      <c r="AU19" s="19">
        <v>1296037.1410000001</v>
      </c>
      <c r="AV19" s="19">
        <v>1295544.844</v>
      </c>
      <c r="AW19" s="19">
        <v>1295018.6270000001</v>
      </c>
      <c r="AX19" s="19">
        <v>1294464.108</v>
      </c>
      <c r="AY19" s="19">
        <v>1293886.943</v>
      </c>
      <c r="AZ19" s="19">
        <v>1293290.7350000001</v>
      </c>
      <c r="BA19" s="19">
        <v>1292680.5009999999</v>
      </c>
      <c r="BB19" s="19">
        <v>1292065.105</v>
      </c>
      <c r="BC19" s="19">
        <v>1291454.696</v>
      </c>
      <c r="BD19" s="19">
        <v>1290857.791</v>
      </c>
      <c r="BE19" s="19">
        <v>1290279.7490000001</v>
      </c>
      <c r="BF19" s="19">
        <v>1289723.284</v>
      </c>
      <c r="BG19" s="19">
        <v>1289190.442</v>
      </c>
      <c r="BH19" s="19">
        <v>1288682.0819999999</v>
      </c>
      <c r="BI19" s="19">
        <v>1288199.3770000001</v>
      </c>
      <c r="BJ19" s="19">
        <v>1287743.9809999999</v>
      </c>
      <c r="BK19" s="19">
        <v>1287318.6740000001</v>
      </c>
      <c r="BL19" s="19">
        <v>1286926.9550000001</v>
      </c>
      <c r="BM19" s="19">
        <v>1286572.57</v>
      </c>
      <c r="BN19" s="19">
        <v>1286258.023</v>
      </c>
      <c r="BO19" s="19">
        <v>1285984.709</v>
      </c>
      <c r="BP19" s="19">
        <v>1285751.5549999999</v>
      </c>
      <c r="BQ19" s="19">
        <v>1285555.108</v>
      </c>
      <c r="BR19" s="19">
        <v>1285390.537</v>
      </c>
      <c r="BS19" s="19">
        <v>1285253.6640000001</v>
      </c>
      <c r="BT19" s="19">
        <v>1285142.523</v>
      </c>
      <c r="BU19" s="19">
        <v>1285056.2520000001</v>
      </c>
      <c r="BV19" s="19">
        <v>1284994.06</v>
      </c>
      <c r="BW19" s="19">
        <v>1284955.375</v>
      </c>
      <c r="BX19" s="19">
        <v>1284938.9920000001</v>
      </c>
      <c r="BY19" s="19">
        <v>1284942.409</v>
      </c>
      <c r="BZ19" s="19">
        <v>1284962.3219999999</v>
      </c>
      <c r="CA19" s="19">
        <v>1284995.9210000001</v>
      </c>
      <c r="CB19" s="19">
        <v>1285040.084</v>
      </c>
      <c r="CC19" s="19">
        <v>1285091.2379999999</v>
      </c>
      <c r="CD19" s="19">
        <v>1285145.5660000001</v>
      </c>
      <c r="CE19" s="19">
        <v>1285198.743</v>
      </c>
      <c r="CF19" s="19">
        <v>1285246.06</v>
      </c>
      <c r="CG19" s="19">
        <v>1285282.4839999999</v>
      </c>
      <c r="CH19" s="19">
        <v>1285302.7560000001</v>
      </c>
      <c r="CI19" s="19">
        <v>1285301.3019999999</v>
      </c>
      <c r="CJ19" s="19">
        <v>1285272.227</v>
      </c>
      <c r="CK19" s="19">
        <v>1285209.415</v>
      </c>
      <c r="CL19" s="19">
        <v>1285106.439</v>
      </c>
      <c r="CM19" s="19">
        <v>1284956.662</v>
      </c>
    </row>
    <row r="20" spans="1:91" ht="11.4" x14ac:dyDescent="0.2">
      <c r="A20" s="16">
        <v>3</v>
      </c>
      <c r="B20" s="17" t="s">
        <v>635</v>
      </c>
      <c r="C20" s="20" t="s">
        <v>68</v>
      </c>
      <c r="D20" s="6" t="s">
        <v>69</v>
      </c>
      <c r="E20" s="6">
        <v>902</v>
      </c>
      <c r="F20" s="19">
        <v>6129802.2740000002</v>
      </c>
      <c r="G20" s="19">
        <v>6210388.1179999998</v>
      </c>
      <c r="H20" s="19">
        <v>6290339.608</v>
      </c>
      <c r="I20" s="19">
        <v>6369619.648</v>
      </c>
      <c r="J20" s="19">
        <v>6448241.7309999997</v>
      </c>
      <c r="K20" s="19">
        <v>6526205.4630000005</v>
      </c>
      <c r="L20" s="19">
        <v>6603451.8169999998</v>
      </c>
      <c r="M20" s="19">
        <v>6679906.2050000001</v>
      </c>
      <c r="N20" s="19">
        <v>6755544.2980000004</v>
      </c>
      <c r="O20" s="19">
        <v>6830351.8229999999</v>
      </c>
      <c r="P20" s="19">
        <v>6904317.9170000004</v>
      </c>
      <c r="Q20" s="19">
        <v>6977416.4699999997</v>
      </c>
      <c r="R20" s="19">
        <v>7049634.3640000001</v>
      </c>
      <c r="S20" s="19">
        <v>7120992.9409999996</v>
      </c>
      <c r="T20" s="19">
        <v>7191527.324</v>
      </c>
      <c r="U20" s="19">
        <v>7261262.091</v>
      </c>
      <c r="V20" s="19">
        <v>7330198.8770000003</v>
      </c>
      <c r="W20" s="19">
        <v>7398323.1919999998</v>
      </c>
      <c r="X20" s="19">
        <v>7465624.7709999997</v>
      </c>
      <c r="Y20" s="19">
        <v>7532088.7050000001</v>
      </c>
      <c r="Z20" s="19">
        <v>7597702.3760000002</v>
      </c>
      <c r="AA20" s="19">
        <v>7662454.2690000003</v>
      </c>
      <c r="AB20" s="19">
        <v>7726340.5659999996</v>
      </c>
      <c r="AC20" s="19">
        <v>7789364.1179999998</v>
      </c>
      <c r="AD20" s="19">
        <v>7851531.2620000001</v>
      </c>
      <c r="AE20" s="19">
        <v>7912841.2900000103</v>
      </c>
      <c r="AF20" s="19">
        <v>7973288.4330000002</v>
      </c>
      <c r="AG20" s="19">
        <v>8032851.7510000002</v>
      </c>
      <c r="AH20" s="19">
        <v>8091496.4960000003</v>
      </c>
      <c r="AI20" s="19">
        <v>8149178.267</v>
      </c>
      <c r="AJ20" s="19">
        <v>8205860.5279999999</v>
      </c>
      <c r="AK20" s="19">
        <v>8261526.9929999998</v>
      </c>
      <c r="AL20" s="19">
        <v>8316168.8169999998</v>
      </c>
      <c r="AM20" s="19">
        <v>8369766.0199999996</v>
      </c>
      <c r="AN20" s="19">
        <v>8422299.4169999994</v>
      </c>
      <c r="AO20" s="19">
        <v>8473754.1679999996</v>
      </c>
      <c r="AP20" s="19">
        <v>8524125.1309999991</v>
      </c>
      <c r="AQ20" s="19">
        <v>8573409.4439999908</v>
      </c>
      <c r="AR20" s="19">
        <v>8621599.8110000007</v>
      </c>
      <c r="AS20" s="19">
        <v>8668689.9949999992</v>
      </c>
      <c r="AT20" s="19">
        <v>8714680.7919999994</v>
      </c>
      <c r="AU20" s="19">
        <v>8759572.398</v>
      </c>
      <c r="AV20" s="19">
        <v>8803380.8739999998</v>
      </c>
      <c r="AW20" s="19">
        <v>8846142.784</v>
      </c>
      <c r="AX20" s="19">
        <v>8887906.2609999999</v>
      </c>
      <c r="AY20" s="19">
        <v>8928711.5260000005</v>
      </c>
      <c r="AZ20" s="19">
        <v>8968577.1699999906</v>
      </c>
      <c r="BA20" s="19">
        <v>9007512.7980000004</v>
      </c>
      <c r="BB20" s="19">
        <v>9045540.1270000003</v>
      </c>
      <c r="BC20" s="19">
        <v>9082679.9859999996</v>
      </c>
      <c r="BD20" s="19">
        <v>9118950.5050000008</v>
      </c>
      <c r="BE20" s="19">
        <v>9154366.9829999991</v>
      </c>
      <c r="BF20" s="19">
        <v>9188940.0660000108</v>
      </c>
      <c r="BG20" s="19">
        <v>9222676.0620000008</v>
      </c>
      <c r="BH20" s="19">
        <v>9255577.3530000001</v>
      </c>
      <c r="BI20" s="19">
        <v>9287647.1740000006</v>
      </c>
      <c r="BJ20" s="19">
        <v>9318896.4690000005</v>
      </c>
      <c r="BK20" s="19">
        <v>9349333.0399999898</v>
      </c>
      <c r="BL20" s="19">
        <v>9378952.057</v>
      </c>
      <c r="BM20" s="19">
        <v>9407744.2039999999</v>
      </c>
      <c r="BN20" s="19">
        <v>9435705.7400000002</v>
      </c>
      <c r="BO20" s="19">
        <v>9462841.2770000007</v>
      </c>
      <c r="BP20" s="19">
        <v>9489164.7189999893</v>
      </c>
      <c r="BQ20" s="19">
        <v>9514693.6170000006</v>
      </c>
      <c r="BR20" s="19">
        <v>9539450.2679999992</v>
      </c>
      <c r="BS20" s="19">
        <v>9563454.5199999996</v>
      </c>
      <c r="BT20" s="19">
        <v>9586715.5170000009</v>
      </c>
      <c r="BU20" s="19">
        <v>9609242.3670000006</v>
      </c>
      <c r="BV20" s="19">
        <v>9631055.5950000007</v>
      </c>
      <c r="BW20" s="19">
        <v>9652177.7899999991</v>
      </c>
      <c r="BX20" s="19">
        <v>9672626.8120000008</v>
      </c>
      <c r="BY20" s="19">
        <v>9692413.3460000008</v>
      </c>
      <c r="BZ20" s="19">
        <v>9711540.1669999994</v>
      </c>
      <c r="CA20" s="19">
        <v>9730008.9030000009</v>
      </c>
      <c r="CB20" s="19">
        <v>9747817.5309999995</v>
      </c>
      <c r="CC20" s="19">
        <v>9764963.9550000001</v>
      </c>
      <c r="CD20" s="19">
        <v>9781447.0690000001</v>
      </c>
      <c r="CE20" s="19">
        <v>9797266.4799999893</v>
      </c>
      <c r="CF20" s="19">
        <v>9812421.932</v>
      </c>
      <c r="CG20" s="19">
        <v>9826911.2270000093</v>
      </c>
      <c r="CH20" s="19">
        <v>9840730.0399999991</v>
      </c>
      <c r="CI20" s="19">
        <v>9853871.2120000105</v>
      </c>
      <c r="CJ20" s="19">
        <v>9866324.6229999997</v>
      </c>
      <c r="CK20" s="19">
        <v>9878076.9879999999</v>
      </c>
      <c r="CL20" s="19">
        <v>9889112.3030000106</v>
      </c>
      <c r="CM20" s="19">
        <v>9899411.0590000004</v>
      </c>
    </row>
    <row r="21" spans="1:91" ht="11.4" x14ac:dyDescent="0.2">
      <c r="A21" s="16">
        <v>4</v>
      </c>
      <c r="B21" s="17" t="s">
        <v>635</v>
      </c>
      <c r="C21" s="7" t="s">
        <v>70</v>
      </c>
      <c r="D21" s="6" t="s">
        <v>71</v>
      </c>
      <c r="E21" s="6">
        <v>941</v>
      </c>
      <c r="F21" s="19">
        <v>956631.10800000001</v>
      </c>
      <c r="G21" s="19">
        <v>979387.92500000005</v>
      </c>
      <c r="H21" s="19">
        <v>1002485.9570000001</v>
      </c>
      <c r="I21" s="19">
        <v>1025936.7340000001</v>
      </c>
      <c r="J21" s="19">
        <v>1049764.676</v>
      </c>
      <c r="K21" s="19">
        <v>1073984.277</v>
      </c>
      <c r="L21" s="19">
        <v>1098590.7320000001</v>
      </c>
      <c r="M21" s="19">
        <v>1123562.7339999999</v>
      </c>
      <c r="N21" s="19">
        <v>1148879.148</v>
      </c>
      <c r="O21" s="19">
        <v>1174512.554</v>
      </c>
      <c r="P21" s="19">
        <v>1200440.577</v>
      </c>
      <c r="Q21" s="19">
        <v>1226649.541</v>
      </c>
      <c r="R21" s="19">
        <v>1253133.575</v>
      </c>
      <c r="S21" s="19">
        <v>1279887.6839999999</v>
      </c>
      <c r="T21" s="19">
        <v>1306909.872</v>
      </c>
      <c r="U21" s="19">
        <v>1334195.7</v>
      </c>
      <c r="V21" s="19">
        <v>1361735.4550000001</v>
      </c>
      <c r="W21" s="19">
        <v>1389516.1370000001</v>
      </c>
      <c r="X21" s="19">
        <v>1417526.003</v>
      </c>
      <c r="Y21" s="19">
        <v>1445752.2930000001</v>
      </c>
      <c r="Z21" s="19">
        <v>1474182.6340000001</v>
      </c>
      <c r="AA21" s="19">
        <v>1502805.358</v>
      </c>
      <c r="AB21" s="19">
        <v>1531609.175</v>
      </c>
      <c r="AC21" s="19">
        <v>1560581.9080000001</v>
      </c>
      <c r="AD21" s="19">
        <v>1589711.2009999999</v>
      </c>
      <c r="AE21" s="19">
        <v>1618984.5079999999</v>
      </c>
      <c r="AF21" s="19">
        <v>1648390.5970000001</v>
      </c>
      <c r="AG21" s="19">
        <v>1677916.8570000001</v>
      </c>
      <c r="AH21" s="19">
        <v>1707547.9110000001</v>
      </c>
      <c r="AI21" s="19">
        <v>1737266.9439999999</v>
      </c>
      <c r="AJ21" s="19">
        <v>1767059.061</v>
      </c>
      <c r="AK21" s="19">
        <v>1796910.693</v>
      </c>
      <c r="AL21" s="19">
        <v>1826811.7</v>
      </c>
      <c r="AM21" s="19">
        <v>1856754.4839999999</v>
      </c>
      <c r="AN21" s="19">
        <v>1886733.52</v>
      </c>
      <c r="AO21" s="19">
        <v>1916741.581</v>
      </c>
      <c r="AP21" s="19">
        <v>1946768.534</v>
      </c>
      <c r="AQ21" s="19">
        <v>1976801.4380000001</v>
      </c>
      <c r="AR21" s="19">
        <v>2006826.882</v>
      </c>
      <c r="AS21" s="19">
        <v>2036830.3540000001</v>
      </c>
      <c r="AT21" s="19">
        <v>2066798.175</v>
      </c>
      <c r="AU21" s="19">
        <v>2096717.827</v>
      </c>
      <c r="AV21" s="19">
        <v>2126578.676</v>
      </c>
      <c r="AW21" s="19">
        <v>2156370.8820000002</v>
      </c>
      <c r="AX21" s="19">
        <v>2186085.2880000002</v>
      </c>
      <c r="AY21" s="19">
        <v>2215711.9840000002</v>
      </c>
      <c r="AZ21" s="19">
        <v>2245239.6910000001</v>
      </c>
      <c r="BA21" s="19">
        <v>2274655.0649999999</v>
      </c>
      <c r="BB21" s="19">
        <v>2303944.1860000002</v>
      </c>
      <c r="BC21" s="19">
        <v>2333092.105</v>
      </c>
      <c r="BD21" s="19">
        <v>2362084.4019999998</v>
      </c>
      <c r="BE21" s="19">
        <v>2390908.7799999998</v>
      </c>
      <c r="BF21" s="19">
        <v>2419553.1310000001</v>
      </c>
      <c r="BG21" s="19">
        <v>2448004.585</v>
      </c>
      <c r="BH21" s="19">
        <v>2476249.906</v>
      </c>
      <c r="BI21" s="19">
        <v>2504276.449</v>
      </c>
      <c r="BJ21" s="19">
        <v>2532072.6310000001</v>
      </c>
      <c r="BK21" s="19">
        <v>2559627.1</v>
      </c>
      <c r="BL21" s="19">
        <v>2586927.6710000001</v>
      </c>
      <c r="BM21" s="19">
        <v>2613962.0329999998</v>
      </c>
      <c r="BN21" s="19">
        <v>2640718.787</v>
      </c>
      <c r="BO21" s="19">
        <v>2667187.8169999998</v>
      </c>
      <c r="BP21" s="19">
        <v>2693360.017</v>
      </c>
      <c r="BQ21" s="19">
        <v>2719226.4419999998</v>
      </c>
      <c r="BR21" s="19">
        <v>2744778.6979999999</v>
      </c>
      <c r="BS21" s="19">
        <v>2770008.912</v>
      </c>
      <c r="BT21" s="19">
        <v>2794909.4449999998</v>
      </c>
      <c r="BU21" s="19">
        <v>2819473.3119999999</v>
      </c>
      <c r="BV21" s="19">
        <v>2843694.355</v>
      </c>
      <c r="BW21" s="19">
        <v>2867566.8870000001</v>
      </c>
      <c r="BX21" s="19">
        <v>2891085.7239999999</v>
      </c>
      <c r="BY21" s="19">
        <v>2914245.3050000002</v>
      </c>
      <c r="BZ21" s="19">
        <v>2937040.8790000002</v>
      </c>
      <c r="CA21" s="19">
        <v>2959468.8769999999</v>
      </c>
      <c r="CB21" s="19">
        <v>2981526.7689999999</v>
      </c>
      <c r="CC21" s="19">
        <v>3003211.5380000002</v>
      </c>
      <c r="CD21" s="19">
        <v>3024520.0929999999</v>
      </c>
      <c r="CE21" s="19">
        <v>3045448.8360000001</v>
      </c>
      <c r="CF21" s="19">
        <v>3065994.27</v>
      </c>
      <c r="CG21" s="19">
        <v>3086152.9670000002</v>
      </c>
      <c r="CH21" s="19">
        <v>3105922.0060000001</v>
      </c>
      <c r="CI21" s="19">
        <v>3125299.0359999998</v>
      </c>
      <c r="CJ21" s="19">
        <v>3144282.2719999999</v>
      </c>
      <c r="CK21" s="19">
        <v>3162870.5049999999</v>
      </c>
      <c r="CL21" s="19">
        <v>3181063.1669999999</v>
      </c>
      <c r="CM21" s="19">
        <v>3198860.2119999998</v>
      </c>
    </row>
    <row r="22" spans="1:91" ht="11.4" x14ac:dyDescent="0.2">
      <c r="A22" s="16">
        <v>5</v>
      </c>
      <c r="B22" s="17" t="s">
        <v>635</v>
      </c>
      <c r="C22" s="7" t="s">
        <v>72</v>
      </c>
      <c r="D22" s="6" t="s">
        <v>73</v>
      </c>
      <c r="E22" s="6">
        <v>934</v>
      </c>
      <c r="F22" s="19">
        <v>5173171.1660000002</v>
      </c>
      <c r="G22" s="19">
        <v>5231000.193</v>
      </c>
      <c r="H22" s="19">
        <v>5287853.6509999996</v>
      </c>
      <c r="I22" s="19">
        <v>5343682.9139999999</v>
      </c>
      <c r="J22" s="19">
        <v>5398477.0549999997</v>
      </c>
      <c r="K22" s="19">
        <v>5452221.1859999998</v>
      </c>
      <c r="L22" s="19">
        <v>5504861.085</v>
      </c>
      <c r="M22" s="19">
        <v>5556343.4709999999</v>
      </c>
      <c r="N22" s="19">
        <v>5606665.1500000004</v>
      </c>
      <c r="O22" s="19">
        <v>5655839.2690000003</v>
      </c>
      <c r="P22" s="19">
        <v>5703877.3399999999</v>
      </c>
      <c r="Q22" s="19">
        <v>5750766.9289999995</v>
      </c>
      <c r="R22" s="19">
        <v>5796500.7889999999</v>
      </c>
      <c r="S22" s="19">
        <v>5841105.2570000002</v>
      </c>
      <c r="T22" s="19">
        <v>5884617.4519999996</v>
      </c>
      <c r="U22" s="19">
        <v>5927066.3909999998</v>
      </c>
      <c r="V22" s="19">
        <v>5968463.4220000003</v>
      </c>
      <c r="W22" s="19">
        <v>6008807.0549999997</v>
      </c>
      <c r="X22" s="19">
        <v>6048098.7680000002</v>
      </c>
      <c r="Y22" s="19">
        <v>6086336.4119999995</v>
      </c>
      <c r="Z22" s="19">
        <v>6123519.7419999996</v>
      </c>
      <c r="AA22" s="19">
        <v>6159648.9110000003</v>
      </c>
      <c r="AB22" s="19">
        <v>6194731.3909999998</v>
      </c>
      <c r="AC22" s="19">
        <v>6228782.21</v>
      </c>
      <c r="AD22" s="19">
        <v>6261820.0609999998</v>
      </c>
      <c r="AE22" s="19">
        <v>6293856.7819999997</v>
      </c>
      <c r="AF22" s="19">
        <v>6324897.8360000001</v>
      </c>
      <c r="AG22" s="19">
        <v>6354934.8940000003</v>
      </c>
      <c r="AH22" s="19">
        <v>6383948.585</v>
      </c>
      <c r="AI22" s="19">
        <v>6411911.3229999999</v>
      </c>
      <c r="AJ22" s="19">
        <v>6438801.4670000002</v>
      </c>
      <c r="AK22" s="19">
        <v>6464616.2999999998</v>
      </c>
      <c r="AL22" s="19">
        <v>6489357.1169999996</v>
      </c>
      <c r="AM22" s="19">
        <v>6513011.5360000003</v>
      </c>
      <c r="AN22" s="19">
        <v>6535565.8969999999</v>
      </c>
      <c r="AO22" s="19">
        <v>6557012.5870000003</v>
      </c>
      <c r="AP22" s="19">
        <v>6577356.5970000001</v>
      </c>
      <c r="AQ22" s="19">
        <v>6596608.0060000001</v>
      </c>
      <c r="AR22" s="19">
        <v>6614772.9289999995</v>
      </c>
      <c r="AS22" s="19">
        <v>6631859.6409999998</v>
      </c>
      <c r="AT22" s="19">
        <v>6647882.6169999996</v>
      </c>
      <c r="AU22" s="19">
        <v>6662854.5710000005</v>
      </c>
      <c r="AV22" s="19">
        <v>6676802.1979999896</v>
      </c>
      <c r="AW22" s="19">
        <v>6689771.9019999998</v>
      </c>
      <c r="AX22" s="19">
        <v>6701820.9730000002</v>
      </c>
      <c r="AY22" s="19">
        <v>6712999.5420000004</v>
      </c>
      <c r="AZ22" s="19">
        <v>6723337.4790000003</v>
      </c>
      <c r="BA22" s="19">
        <v>6732857.733</v>
      </c>
      <c r="BB22" s="19">
        <v>6741595.9409999996</v>
      </c>
      <c r="BC22" s="19">
        <v>6749587.8810000001</v>
      </c>
      <c r="BD22" s="19">
        <v>6756866.1030000001</v>
      </c>
      <c r="BE22" s="19">
        <v>6763458.2029999997</v>
      </c>
      <c r="BF22" s="19">
        <v>6769386.9349999996</v>
      </c>
      <c r="BG22" s="19">
        <v>6774671.477</v>
      </c>
      <c r="BH22" s="19">
        <v>6779327.4469999997</v>
      </c>
      <c r="BI22" s="19">
        <v>6783370.7249999996</v>
      </c>
      <c r="BJ22" s="19">
        <v>6786823.8380000005</v>
      </c>
      <c r="BK22" s="19">
        <v>6789705.9400000004</v>
      </c>
      <c r="BL22" s="19">
        <v>6792024.3859999999</v>
      </c>
      <c r="BM22" s="19">
        <v>6793782.1710000001</v>
      </c>
      <c r="BN22" s="19">
        <v>6794986.9529999997</v>
      </c>
      <c r="BO22" s="19">
        <v>6795653.46</v>
      </c>
      <c r="BP22" s="19">
        <v>6795804.7019999996</v>
      </c>
      <c r="BQ22" s="19">
        <v>6795467.1750000101</v>
      </c>
      <c r="BR22" s="19">
        <v>6794671.5700000003</v>
      </c>
      <c r="BS22" s="19">
        <v>6793445.608</v>
      </c>
      <c r="BT22" s="19">
        <v>6791806.0719999997</v>
      </c>
      <c r="BU22" s="19">
        <v>6789769.0549999997</v>
      </c>
      <c r="BV22" s="19">
        <v>6787361.2400000002</v>
      </c>
      <c r="BW22" s="19">
        <v>6784610.9029999999</v>
      </c>
      <c r="BX22" s="19">
        <v>6781541.0880000005</v>
      </c>
      <c r="BY22" s="19">
        <v>6778168.0410000002</v>
      </c>
      <c r="BZ22" s="19">
        <v>6774499.2879999997</v>
      </c>
      <c r="CA22" s="19">
        <v>6770540.0259999996</v>
      </c>
      <c r="CB22" s="19">
        <v>6766290.7620000001</v>
      </c>
      <c r="CC22" s="19">
        <v>6761752.4169999901</v>
      </c>
      <c r="CD22" s="19">
        <v>6756926.9759999998</v>
      </c>
      <c r="CE22" s="19">
        <v>6751817.6439999901</v>
      </c>
      <c r="CF22" s="19">
        <v>6746427.6619999902</v>
      </c>
      <c r="CG22" s="19">
        <v>6740758.2599999998</v>
      </c>
      <c r="CH22" s="19">
        <v>6734808.034</v>
      </c>
      <c r="CI22" s="19">
        <v>6728572.176</v>
      </c>
      <c r="CJ22" s="19">
        <v>6722042.3509999998</v>
      </c>
      <c r="CK22" s="19">
        <v>6715206.483</v>
      </c>
      <c r="CL22" s="19">
        <v>6708049.1359999999</v>
      </c>
      <c r="CM22" s="19">
        <v>6700550.8470000001</v>
      </c>
    </row>
    <row r="23" spans="1:91" ht="11.4" x14ac:dyDescent="0.2">
      <c r="A23" s="16">
        <v>6</v>
      </c>
      <c r="B23" s="17" t="s">
        <v>635</v>
      </c>
      <c r="C23" s="20" t="s">
        <v>74</v>
      </c>
      <c r="D23" s="6"/>
      <c r="E23" s="6">
        <v>948</v>
      </c>
      <c r="F23" s="19">
        <v>4701441.3229999999</v>
      </c>
      <c r="G23" s="19">
        <v>4775416.0369999995</v>
      </c>
      <c r="H23" s="19">
        <v>4849208.3049999997</v>
      </c>
      <c r="I23" s="19">
        <v>4922818.3260000004</v>
      </c>
      <c r="J23" s="19">
        <v>4996288.5959999999</v>
      </c>
      <c r="K23" s="19">
        <v>5069639.7649999997</v>
      </c>
      <c r="L23" s="19">
        <v>5142838.5760000004</v>
      </c>
      <c r="M23" s="19">
        <v>5215818.7130000005</v>
      </c>
      <c r="N23" s="19">
        <v>5288533.4460000005</v>
      </c>
      <c r="O23" s="19">
        <v>5360930.25</v>
      </c>
      <c r="P23" s="19">
        <v>5432967.091</v>
      </c>
      <c r="Q23" s="19">
        <v>5504610.1380000003</v>
      </c>
      <c r="R23" s="19">
        <v>5575845.9819999998</v>
      </c>
      <c r="S23" s="19">
        <v>5646679.3909999998</v>
      </c>
      <c r="T23" s="19">
        <v>5717127.0109999999</v>
      </c>
      <c r="U23" s="19">
        <v>5787196.4129999997</v>
      </c>
      <c r="V23" s="19">
        <v>5856875.9630000005</v>
      </c>
      <c r="W23" s="19">
        <v>5926139.5089999996</v>
      </c>
      <c r="X23" s="19">
        <v>5994963.3600000003</v>
      </c>
      <c r="Y23" s="19">
        <v>6063319.409</v>
      </c>
      <c r="Z23" s="19">
        <v>6131182.3360000001</v>
      </c>
      <c r="AA23" s="19">
        <v>6198530.5369999995</v>
      </c>
      <c r="AB23" s="19">
        <v>6265349.1880000001</v>
      </c>
      <c r="AC23" s="19">
        <v>6331627.0930000003</v>
      </c>
      <c r="AD23" s="19">
        <v>6397355.7709999997</v>
      </c>
      <c r="AE23" s="19">
        <v>6462522.4029999999</v>
      </c>
      <c r="AF23" s="19">
        <v>6527110.2469999902</v>
      </c>
      <c r="AG23" s="19">
        <v>6591093.2249999996</v>
      </c>
      <c r="AH23" s="19">
        <v>6654437.8569999998</v>
      </c>
      <c r="AI23" s="19">
        <v>6717104.8210000005</v>
      </c>
      <c r="AJ23" s="19">
        <v>6779059.7070000004</v>
      </c>
      <c r="AK23" s="19">
        <v>6840278.1979999999</v>
      </c>
      <c r="AL23" s="19">
        <v>6900741.9720000001</v>
      </c>
      <c r="AM23" s="19">
        <v>6960429.5959999999</v>
      </c>
      <c r="AN23" s="19">
        <v>7019321.4369999999</v>
      </c>
      <c r="AO23" s="19">
        <v>7077398.2240000004</v>
      </c>
      <c r="AP23" s="19">
        <v>7134644.8109999998</v>
      </c>
      <c r="AQ23" s="19">
        <v>7191042.6479999898</v>
      </c>
      <c r="AR23" s="19">
        <v>7246565.943</v>
      </c>
      <c r="AS23" s="19">
        <v>7301186.6569999997</v>
      </c>
      <c r="AT23" s="19">
        <v>7354883.5460000001</v>
      </c>
      <c r="AU23" s="19">
        <v>7407641.2170000002</v>
      </c>
      <c r="AV23" s="19">
        <v>7459456.64899999</v>
      </c>
      <c r="AW23" s="19">
        <v>7510336.1569999997</v>
      </c>
      <c r="AX23" s="19">
        <v>7560293.5410000002</v>
      </c>
      <c r="AY23" s="19">
        <v>7609338.8559999997</v>
      </c>
      <c r="AZ23" s="19">
        <v>7657472.4890000001</v>
      </c>
      <c r="BA23" s="19">
        <v>7704688.9550000103</v>
      </c>
      <c r="BB23" s="19">
        <v>7750987.6519999998</v>
      </c>
      <c r="BC23" s="19">
        <v>7796367.1150000002</v>
      </c>
      <c r="BD23" s="19">
        <v>7840827.3250000002</v>
      </c>
      <c r="BE23" s="19">
        <v>7884369.1370000001</v>
      </c>
      <c r="BF23" s="19">
        <v>7926995.6950000003</v>
      </c>
      <c r="BG23" s="19">
        <v>7968712.0990000004</v>
      </c>
      <c r="BH23" s="19">
        <v>8009524.2060000002</v>
      </c>
      <c r="BI23" s="19">
        <v>8049437.6440000003</v>
      </c>
      <c r="BJ23" s="19">
        <v>8088456.6540000001</v>
      </c>
      <c r="BK23" s="19">
        <v>8126584.0209999997</v>
      </c>
      <c r="BL23" s="19">
        <v>8163821.5480000004</v>
      </c>
      <c r="BM23" s="19">
        <v>8200170.1610000003</v>
      </c>
      <c r="BN23" s="19">
        <v>8235632.0269999998</v>
      </c>
      <c r="BO23" s="19">
        <v>8270211.199</v>
      </c>
      <c r="BP23" s="19">
        <v>8303913.9669999899</v>
      </c>
      <c r="BQ23" s="19">
        <v>8336747.7490000101</v>
      </c>
      <c r="BR23" s="19">
        <v>8368721.2730000103</v>
      </c>
      <c r="BS23" s="19">
        <v>8399842.6290000007</v>
      </c>
      <c r="BT23" s="19">
        <v>8430117.0150000006</v>
      </c>
      <c r="BU23" s="19">
        <v>8459549.7440000009</v>
      </c>
      <c r="BV23" s="19">
        <v>8488150.2210000008</v>
      </c>
      <c r="BW23" s="19">
        <v>8515928.1689999904</v>
      </c>
      <c r="BX23" s="19">
        <v>8542891.9419999998</v>
      </c>
      <c r="BY23" s="19">
        <v>8569050.4680000003</v>
      </c>
      <c r="BZ23" s="19">
        <v>8594407.1600000001</v>
      </c>
      <c r="CA23" s="19">
        <v>8618960.3389999997</v>
      </c>
      <c r="CB23" s="19">
        <v>8642705.2320000008</v>
      </c>
      <c r="CC23" s="19">
        <v>8665640.5739999991</v>
      </c>
      <c r="CD23" s="19">
        <v>8687770.5899999999</v>
      </c>
      <c r="CE23" s="19">
        <v>8709104.4149999991</v>
      </c>
      <c r="CF23" s="19">
        <v>8729654.7080000006</v>
      </c>
      <c r="CG23" s="19">
        <v>8749434.5630000103</v>
      </c>
      <c r="CH23" s="19">
        <v>8768456.4570000004</v>
      </c>
      <c r="CI23" s="19">
        <v>8786731.2949999999</v>
      </c>
      <c r="CJ23" s="19">
        <v>8804268.0020000003</v>
      </c>
      <c r="CK23" s="19">
        <v>8821073.3829999994</v>
      </c>
      <c r="CL23" s="19">
        <v>8837152.5179999992</v>
      </c>
      <c r="CM23" s="19">
        <v>8852508.0010000002</v>
      </c>
    </row>
    <row r="24" spans="1:91" ht="11.4" x14ac:dyDescent="0.2">
      <c r="A24" s="16">
        <v>7</v>
      </c>
      <c r="B24" s="17" t="s">
        <v>635</v>
      </c>
      <c r="C24" s="20" t="s">
        <v>628</v>
      </c>
      <c r="D24" s="6" t="s">
        <v>76</v>
      </c>
      <c r="E24" s="6">
        <v>1503</v>
      </c>
      <c r="F24" s="19">
        <v>1180060.9569999999</v>
      </c>
      <c r="G24" s="19">
        <v>1185859.358</v>
      </c>
      <c r="H24" s="19">
        <v>1191584.02</v>
      </c>
      <c r="I24" s="19">
        <v>1197191.0319999999</v>
      </c>
      <c r="J24" s="19">
        <v>1202605.5109999999</v>
      </c>
      <c r="K24" s="19">
        <v>1207775.4380000001</v>
      </c>
      <c r="L24" s="19">
        <v>1212691.4609999999</v>
      </c>
      <c r="M24" s="19">
        <v>1217383.649</v>
      </c>
      <c r="N24" s="19">
        <v>1221885.058</v>
      </c>
      <c r="O24" s="19">
        <v>1226243.3019999999</v>
      </c>
      <c r="P24" s="19">
        <v>1230492.017</v>
      </c>
      <c r="Q24" s="19">
        <v>1234642.8729999999</v>
      </c>
      <c r="R24" s="19">
        <v>1238683.3540000001</v>
      </c>
      <c r="S24" s="19">
        <v>1242592.3659999999</v>
      </c>
      <c r="T24" s="19">
        <v>1246337.8130000001</v>
      </c>
      <c r="U24" s="19">
        <v>1249896.1869999999</v>
      </c>
      <c r="V24" s="19">
        <v>1253263.841</v>
      </c>
      <c r="W24" s="19">
        <v>1256448.2679999999</v>
      </c>
      <c r="X24" s="19">
        <v>1259450.362</v>
      </c>
      <c r="Y24" s="19">
        <v>1262273.7279999999</v>
      </c>
      <c r="Z24" s="19">
        <v>1264922.4469999999</v>
      </c>
      <c r="AA24" s="19">
        <v>1267397.683</v>
      </c>
      <c r="AB24" s="19">
        <v>1269702.236</v>
      </c>
      <c r="AC24" s="19">
        <v>1271844.054</v>
      </c>
      <c r="AD24" s="19">
        <v>1273833.3529999999</v>
      </c>
      <c r="AE24" s="19">
        <v>1275679.3289999999</v>
      </c>
      <c r="AF24" s="19">
        <v>1277386.656</v>
      </c>
      <c r="AG24" s="19">
        <v>1278960.3999999999</v>
      </c>
      <c r="AH24" s="19">
        <v>1280411.2169999999</v>
      </c>
      <c r="AI24" s="19">
        <v>1281751.22</v>
      </c>
      <c r="AJ24" s="19">
        <v>1282990.054</v>
      </c>
      <c r="AK24" s="19">
        <v>1284135.4820000001</v>
      </c>
      <c r="AL24" s="19">
        <v>1285190.3670000001</v>
      </c>
      <c r="AM24" s="19">
        <v>1286154.31</v>
      </c>
      <c r="AN24" s="19">
        <v>1287024.014</v>
      </c>
      <c r="AO24" s="19">
        <v>1287798.294</v>
      </c>
      <c r="AP24" s="19">
        <v>1288480.6370000001</v>
      </c>
      <c r="AQ24" s="19">
        <v>1289077.284</v>
      </c>
      <c r="AR24" s="19">
        <v>1289593.7220000001</v>
      </c>
      <c r="AS24" s="19">
        <v>1290036.2009999999</v>
      </c>
      <c r="AT24" s="19">
        <v>1290410.794</v>
      </c>
      <c r="AU24" s="19">
        <v>1290721.9129999999</v>
      </c>
      <c r="AV24" s="19">
        <v>1290973.8910000001</v>
      </c>
      <c r="AW24" s="19">
        <v>1291172.969</v>
      </c>
      <c r="AX24" s="19">
        <v>1291325.83</v>
      </c>
      <c r="AY24" s="19">
        <v>1291438.409</v>
      </c>
      <c r="AZ24" s="19">
        <v>1291514.92</v>
      </c>
      <c r="BA24" s="19">
        <v>1291559.202</v>
      </c>
      <c r="BB24" s="19">
        <v>1291577.108</v>
      </c>
      <c r="BC24" s="19">
        <v>1291574.4140000001</v>
      </c>
      <c r="BD24" s="19">
        <v>1291556.098</v>
      </c>
      <c r="BE24" s="19">
        <v>1291526.2139999999</v>
      </c>
      <c r="BF24" s="19">
        <v>1291486.659</v>
      </c>
      <c r="BG24" s="19">
        <v>1291436.568</v>
      </c>
      <c r="BH24" s="19">
        <v>1291373.5789999999</v>
      </c>
      <c r="BI24" s="19">
        <v>1291296.406</v>
      </c>
      <c r="BJ24" s="19">
        <v>1291205.689</v>
      </c>
      <c r="BK24" s="19">
        <v>1291103.9680000001</v>
      </c>
      <c r="BL24" s="19">
        <v>1290994.6370000001</v>
      </c>
      <c r="BM24" s="19">
        <v>1290881.673</v>
      </c>
      <c r="BN24" s="19">
        <v>1290767.9750000001</v>
      </c>
      <c r="BO24" s="19">
        <v>1290655.8149999999</v>
      </c>
      <c r="BP24" s="19">
        <v>1290545.0959999999</v>
      </c>
      <c r="BQ24" s="19">
        <v>1290433.9480000001</v>
      </c>
      <c r="BR24" s="19">
        <v>1290319.3999999999</v>
      </c>
      <c r="BS24" s="19">
        <v>1290199.496</v>
      </c>
      <c r="BT24" s="19">
        <v>1290073.912</v>
      </c>
      <c r="BU24" s="19">
        <v>1289944.591</v>
      </c>
      <c r="BV24" s="19">
        <v>1289815.267</v>
      </c>
      <c r="BW24" s="19">
        <v>1289690.922</v>
      </c>
      <c r="BX24" s="19">
        <v>1289575.182</v>
      </c>
      <c r="BY24" s="19">
        <v>1289468.5730000001</v>
      </c>
      <c r="BZ24" s="19">
        <v>1289369.9180000001</v>
      </c>
      <c r="CA24" s="19">
        <v>1289279.676</v>
      </c>
      <c r="CB24" s="19">
        <v>1289197.8529999999</v>
      </c>
      <c r="CC24" s="19">
        <v>1289123.6740000001</v>
      </c>
      <c r="CD24" s="19">
        <v>1289055.632</v>
      </c>
      <c r="CE24" s="19">
        <v>1288991.5290000001</v>
      </c>
      <c r="CF24" s="19">
        <v>1288928.4879999999</v>
      </c>
      <c r="CG24" s="19">
        <v>1288862.8999999999</v>
      </c>
      <c r="CH24" s="19">
        <v>1288791.061</v>
      </c>
      <c r="CI24" s="19">
        <v>1288708.4620000001</v>
      </c>
      <c r="CJ24" s="19">
        <v>1288610.5530000001</v>
      </c>
      <c r="CK24" s="19">
        <v>1288492.152</v>
      </c>
      <c r="CL24" s="19">
        <v>1288347.8130000001</v>
      </c>
      <c r="CM24" s="19">
        <v>1288171.6669999999</v>
      </c>
    </row>
    <row r="25" spans="1:91" ht="11.4" x14ac:dyDescent="0.2">
      <c r="A25" s="16">
        <v>8</v>
      </c>
      <c r="B25" s="17" t="s">
        <v>635</v>
      </c>
      <c r="C25" s="20" t="s">
        <v>629</v>
      </c>
      <c r="D25" s="6" t="s">
        <v>76</v>
      </c>
      <c r="E25" s="6">
        <v>1517</v>
      </c>
      <c r="F25" s="19">
        <v>5558263.9790000003</v>
      </c>
      <c r="G25" s="19">
        <v>5618975.1160000004</v>
      </c>
      <c r="H25" s="19">
        <v>5678780.0980000002</v>
      </c>
      <c r="I25" s="19">
        <v>5737641.716</v>
      </c>
      <c r="J25" s="19">
        <v>5795574.0310000004</v>
      </c>
      <c r="K25" s="19">
        <v>5852576.1679999996</v>
      </c>
      <c r="L25" s="19">
        <v>5908592.6220000004</v>
      </c>
      <c r="M25" s="19">
        <v>5963545.5439999998</v>
      </c>
      <c r="N25" s="19">
        <v>6017395.5369999995</v>
      </c>
      <c r="O25" s="19">
        <v>6070108.4560000002</v>
      </c>
      <c r="P25" s="19">
        <v>6121661.3789999997</v>
      </c>
      <c r="Q25" s="19">
        <v>6172027.4900000002</v>
      </c>
      <c r="R25" s="19">
        <v>6221205.2819999997</v>
      </c>
      <c r="S25" s="19">
        <v>6269232.4299999997</v>
      </c>
      <c r="T25" s="19">
        <v>6316166.8660000004</v>
      </c>
      <c r="U25" s="19">
        <v>6362053.8859999999</v>
      </c>
      <c r="V25" s="19">
        <v>6406905.2539999997</v>
      </c>
      <c r="W25" s="19">
        <v>6450716.6689999998</v>
      </c>
      <c r="X25" s="19">
        <v>6493498.7280000001</v>
      </c>
      <c r="Y25" s="19">
        <v>6535260.5659999996</v>
      </c>
      <c r="Z25" s="19">
        <v>6576010.1670000004</v>
      </c>
      <c r="AA25" s="19">
        <v>6615750.9539999999</v>
      </c>
      <c r="AB25" s="19">
        <v>6654489.7439999999</v>
      </c>
      <c r="AC25" s="19">
        <v>6692241.0250000004</v>
      </c>
      <c r="AD25" s="19">
        <v>6729021.3159999996</v>
      </c>
      <c r="AE25" s="19">
        <v>6764839.9850000003</v>
      </c>
      <c r="AF25" s="19">
        <v>6799701.8430000003</v>
      </c>
      <c r="AG25" s="19">
        <v>6833596.5240000002</v>
      </c>
      <c r="AH25" s="19">
        <v>6866497.6979999999</v>
      </c>
      <c r="AI25" s="19">
        <v>6898369.0769999996</v>
      </c>
      <c r="AJ25" s="19">
        <v>6929181.568</v>
      </c>
      <c r="AK25" s="19">
        <v>6958928.0669999998</v>
      </c>
      <c r="AL25" s="19">
        <v>6987607.3720000004</v>
      </c>
      <c r="AM25" s="19">
        <v>7015202.9519999996</v>
      </c>
      <c r="AN25" s="19">
        <v>7041697.3830000004</v>
      </c>
      <c r="AO25" s="19">
        <v>7067079.4560000002</v>
      </c>
      <c r="AP25" s="19">
        <v>7091350.8449999997</v>
      </c>
      <c r="AQ25" s="19">
        <v>7114518.1160000004</v>
      </c>
      <c r="AR25" s="19">
        <v>7136582.8370000003</v>
      </c>
      <c r="AS25" s="19">
        <v>7157548.8439999996</v>
      </c>
      <c r="AT25" s="19">
        <v>7177426.6600000001</v>
      </c>
      <c r="AU25" s="19">
        <v>7196226.7850000001</v>
      </c>
      <c r="AV25" s="19">
        <v>7213974.3859999999</v>
      </c>
      <c r="AW25" s="19">
        <v>7230714.4100000001</v>
      </c>
      <c r="AX25" s="19">
        <v>7246502.8550000004</v>
      </c>
      <c r="AY25" s="19">
        <v>7261389.3200000003</v>
      </c>
      <c r="AZ25" s="19">
        <v>7275402.7249999996</v>
      </c>
      <c r="BA25" s="19">
        <v>7288566.2149999999</v>
      </c>
      <c r="BB25" s="19">
        <v>7300917.2300000004</v>
      </c>
      <c r="BC25" s="19">
        <v>7312494.5609999998</v>
      </c>
      <c r="BD25" s="19">
        <v>7323332.9129999997</v>
      </c>
      <c r="BE25" s="19">
        <v>7333460.7050000001</v>
      </c>
      <c r="BF25" s="19">
        <v>7342900.9409999996</v>
      </c>
      <c r="BG25" s="19">
        <v>7351675.1830000002</v>
      </c>
      <c r="BH25" s="19">
        <v>7359801.6349999998</v>
      </c>
      <c r="BI25" s="19">
        <v>7367298.148</v>
      </c>
      <c r="BJ25" s="19">
        <v>7374188.0990000004</v>
      </c>
      <c r="BK25" s="19">
        <v>7380490.6780000003</v>
      </c>
      <c r="BL25" s="19">
        <v>7386213.0769999996</v>
      </c>
      <c r="BM25" s="19">
        <v>7391357.6950000003</v>
      </c>
      <c r="BN25" s="19">
        <v>7395931.7539999997</v>
      </c>
      <c r="BO25" s="19">
        <v>7399949.2220000001</v>
      </c>
      <c r="BP25" s="19">
        <v>7403432.6670000004</v>
      </c>
      <c r="BQ25" s="19">
        <v>7406408.1239999998</v>
      </c>
      <c r="BR25" s="19">
        <v>7408905.7750000004</v>
      </c>
      <c r="BS25" s="19">
        <v>7410952.4000000004</v>
      </c>
      <c r="BT25" s="19">
        <v>7412563.7850000001</v>
      </c>
      <c r="BU25" s="19">
        <v>7413753.8760000002</v>
      </c>
      <c r="BV25" s="19">
        <v>7414546.2209999999</v>
      </c>
      <c r="BW25" s="19">
        <v>7414964.9110000003</v>
      </c>
      <c r="BX25" s="19">
        <v>7415029.4979999997</v>
      </c>
      <c r="BY25" s="19">
        <v>7414754.0259999996</v>
      </c>
      <c r="BZ25" s="19">
        <v>7414144.6560000004</v>
      </c>
      <c r="CA25" s="19">
        <v>7413203.7350000003</v>
      </c>
      <c r="CB25" s="19">
        <v>7411929.1519999998</v>
      </c>
      <c r="CC25" s="19">
        <v>7410319.449</v>
      </c>
      <c r="CD25" s="19">
        <v>7408374.8540000003</v>
      </c>
      <c r="CE25" s="19">
        <v>7406097.1619999995</v>
      </c>
      <c r="CF25" s="19">
        <v>7403488.4299999997</v>
      </c>
      <c r="CG25" s="19">
        <v>7400549.1629999997</v>
      </c>
      <c r="CH25" s="19">
        <v>7397276.9689999996</v>
      </c>
      <c r="CI25" s="19">
        <v>7393666.4620000003</v>
      </c>
      <c r="CJ25" s="19">
        <v>7389708.4050000003</v>
      </c>
      <c r="CK25" s="19">
        <v>7385389.96</v>
      </c>
      <c r="CL25" s="19">
        <v>7380694.9110000003</v>
      </c>
      <c r="CM25" s="19">
        <v>7375603.0360000003</v>
      </c>
    </row>
    <row r="26" spans="1:91" ht="11.4" x14ac:dyDescent="0.2">
      <c r="A26" s="16">
        <v>9</v>
      </c>
      <c r="B26" s="17" t="s">
        <v>635</v>
      </c>
      <c r="C26" s="7" t="s">
        <v>630</v>
      </c>
      <c r="D26" s="6" t="s">
        <v>76</v>
      </c>
      <c r="E26" s="6">
        <v>1502</v>
      </c>
      <c r="F26" s="19">
        <v>2588362.98</v>
      </c>
      <c r="G26" s="19">
        <v>2606545.585</v>
      </c>
      <c r="H26" s="19">
        <v>2623855.9210000001</v>
      </c>
      <c r="I26" s="19">
        <v>2640234.8190000001</v>
      </c>
      <c r="J26" s="19">
        <v>2655660.5980000002</v>
      </c>
      <c r="K26" s="19">
        <v>2670122.023</v>
      </c>
      <c r="L26" s="19">
        <v>2683562.1540000001</v>
      </c>
      <c r="M26" s="19">
        <v>2695962.423</v>
      </c>
      <c r="N26" s="19">
        <v>2707408.5970000001</v>
      </c>
      <c r="O26" s="19">
        <v>2718030.1919999998</v>
      </c>
      <c r="P26" s="19">
        <v>2727929.2220000001</v>
      </c>
      <c r="Q26" s="19">
        <v>2737136.5440000002</v>
      </c>
      <c r="R26" s="19">
        <v>2745647.73</v>
      </c>
      <c r="S26" s="19">
        <v>2753489.1</v>
      </c>
      <c r="T26" s="19">
        <v>2760681.91</v>
      </c>
      <c r="U26" s="19">
        <v>2767247.324</v>
      </c>
      <c r="V26" s="19">
        <v>2773210.142</v>
      </c>
      <c r="W26" s="19">
        <v>2778594.588</v>
      </c>
      <c r="X26" s="19">
        <v>2783418.47</v>
      </c>
      <c r="Y26" s="19">
        <v>2787697.2949999999</v>
      </c>
      <c r="Z26" s="19">
        <v>2791445.7749999999</v>
      </c>
      <c r="AA26" s="19">
        <v>2794676.3939999999</v>
      </c>
      <c r="AB26" s="19">
        <v>2797403.548</v>
      </c>
      <c r="AC26" s="19">
        <v>2799644.93</v>
      </c>
      <c r="AD26" s="19">
        <v>2801418.872</v>
      </c>
      <c r="AE26" s="19">
        <v>2802738.8590000002</v>
      </c>
      <c r="AF26" s="19">
        <v>2803615.8160000001</v>
      </c>
      <c r="AG26" s="19">
        <v>2804050.6150000002</v>
      </c>
      <c r="AH26" s="19">
        <v>2804032.6710000001</v>
      </c>
      <c r="AI26" s="19">
        <v>2803544.699</v>
      </c>
      <c r="AJ26" s="19">
        <v>2802573.8259999999</v>
      </c>
      <c r="AK26" s="19">
        <v>2801123.429</v>
      </c>
      <c r="AL26" s="19">
        <v>2799198.932</v>
      </c>
      <c r="AM26" s="19">
        <v>2796792.1510000001</v>
      </c>
      <c r="AN26" s="19">
        <v>2793892.5269999998</v>
      </c>
      <c r="AO26" s="19">
        <v>2790495.7749999999</v>
      </c>
      <c r="AP26" s="19">
        <v>2786608.358</v>
      </c>
      <c r="AQ26" s="19">
        <v>2782243.892</v>
      </c>
      <c r="AR26" s="19">
        <v>2777415.6510000001</v>
      </c>
      <c r="AS26" s="19">
        <v>2772140.5449999999</v>
      </c>
      <c r="AT26" s="19">
        <v>2766438.1880000001</v>
      </c>
      <c r="AU26" s="19">
        <v>2760323.861</v>
      </c>
      <c r="AV26" s="19">
        <v>2753820.4470000002</v>
      </c>
      <c r="AW26" s="19">
        <v>2746965.3509999998</v>
      </c>
      <c r="AX26" s="19">
        <v>2739802.9530000002</v>
      </c>
      <c r="AY26" s="19">
        <v>2732372.9780000001</v>
      </c>
      <c r="AZ26" s="19">
        <v>2724699.64</v>
      </c>
      <c r="BA26" s="19">
        <v>2716804.5830000001</v>
      </c>
      <c r="BB26" s="19">
        <v>2708721.0219999999</v>
      </c>
      <c r="BC26" s="19">
        <v>2700483.8670000001</v>
      </c>
      <c r="BD26" s="19">
        <v>2692123.0279999999</v>
      </c>
      <c r="BE26" s="19">
        <v>2683661.6189999999</v>
      </c>
      <c r="BF26" s="19">
        <v>2675115.3870000001</v>
      </c>
      <c r="BG26" s="19">
        <v>2666496.2760000001</v>
      </c>
      <c r="BH26" s="19">
        <v>2657811.7050000001</v>
      </c>
      <c r="BI26" s="19">
        <v>2649069.625</v>
      </c>
      <c r="BJ26" s="19">
        <v>2640284.7370000002</v>
      </c>
      <c r="BK26" s="19">
        <v>2631469.61</v>
      </c>
      <c r="BL26" s="19">
        <v>2622626.0060000001</v>
      </c>
      <c r="BM26" s="19">
        <v>2613751.9720000001</v>
      </c>
      <c r="BN26" s="19">
        <v>2604848.898</v>
      </c>
      <c r="BO26" s="19">
        <v>2595923.52</v>
      </c>
      <c r="BP26" s="19">
        <v>2586988.4589999998</v>
      </c>
      <c r="BQ26" s="19">
        <v>2578057.9640000002</v>
      </c>
      <c r="BR26" s="19">
        <v>2569149.1830000002</v>
      </c>
      <c r="BS26" s="19">
        <v>2560276.7209999999</v>
      </c>
      <c r="BT26" s="19">
        <v>2551448.2889999999</v>
      </c>
      <c r="BU26" s="19">
        <v>2542670.1970000002</v>
      </c>
      <c r="BV26" s="19">
        <v>2533954.6979999999</v>
      </c>
      <c r="BW26" s="19">
        <v>2525314.327</v>
      </c>
      <c r="BX26" s="19">
        <v>2516758.7400000002</v>
      </c>
      <c r="BY26" s="19">
        <v>2508291.2080000001</v>
      </c>
      <c r="BZ26" s="19">
        <v>2499912.4369999999</v>
      </c>
      <c r="CA26" s="19">
        <v>2491626.09</v>
      </c>
      <c r="CB26" s="19">
        <v>2483434.8790000002</v>
      </c>
      <c r="CC26" s="19">
        <v>2475338.2310000001</v>
      </c>
      <c r="CD26" s="19">
        <v>2467331.051</v>
      </c>
      <c r="CE26" s="19">
        <v>2459404.378</v>
      </c>
      <c r="CF26" s="19">
        <v>2451546</v>
      </c>
      <c r="CG26" s="19">
        <v>2443741.0630000001</v>
      </c>
      <c r="CH26" s="19">
        <v>2435973.1370000001</v>
      </c>
      <c r="CI26" s="19">
        <v>2428224.5269999998</v>
      </c>
      <c r="CJ26" s="19">
        <v>2420475.9980000001</v>
      </c>
      <c r="CK26" s="19">
        <v>2412707.202</v>
      </c>
      <c r="CL26" s="19">
        <v>2404896.6150000002</v>
      </c>
      <c r="CM26" s="19">
        <v>2397021.2489999998</v>
      </c>
    </row>
    <row r="27" spans="1:91" ht="11.4" x14ac:dyDescent="0.2">
      <c r="A27" s="16">
        <v>10</v>
      </c>
      <c r="B27" s="17" t="s">
        <v>635</v>
      </c>
      <c r="C27" s="7" t="s">
        <v>631</v>
      </c>
      <c r="D27" s="6" t="s">
        <v>76</v>
      </c>
      <c r="E27" s="6">
        <v>1501</v>
      </c>
      <c r="F27" s="19">
        <v>2969900.9989999998</v>
      </c>
      <c r="G27" s="19">
        <v>3012429.531</v>
      </c>
      <c r="H27" s="19">
        <v>3054924.1770000001</v>
      </c>
      <c r="I27" s="19">
        <v>3097406.8969999999</v>
      </c>
      <c r="J27" s="19">
        <v>3139913.4330000002</v>
      </c>
      <c r="K27" s="19">
        <v>3182454.145</v>
      </c>
      <c r="L27" s="19">
        <v>3225030.4679999999</v>
      </c>
      <c r="M27" s="19">
        <v>3267583.1209999998</v>
      </c>
      <c r="N27" s="19">
        <v>3309986.94</v>
      </c>
      <c r="O27" s="19">
        <v>3352078.264</v>
      </c>
      <c r="P27" s="19">
        <v>3393732.1570000001</v>
      </c>
      <c r="Q27" s="19">
        <v>3434890.946</v>
      </c>
      <c r="R27" s="19">
        <v>3475557.5520000001</v>
      </c>
      <c r="S27" s="19">
        <v>3515743.33</v>
      </c>
      <c r="T27" s="19">
        <v>3555484.9559999998</v>
      </c>
      <c r="U27" s="19">
        <v>3594806.5619999999</v>
      </c>
      <c r="V27" s="19">
        <v>3633695.1120000002</v>
      </c>
      <c r="W27" s="19">
        <v>3672122.0809999998</v>
      </c>
      <c r="X27" s="19">
        <v>3710080.2579999999</v>
      </c>
      <c r="Y27" s="19">
        <v>3747563.2710000002</v>
      </c>
      <c r="Z27" s="19">
        <v>3784564.392</v>
      </c>
      <c r="AA27" s="19">
        <v>3821074.56</v>
      </c>
      <c r="AB27" s="19">
        <v>3857086.196</v>
      </c>
      <c r="AC27" s="19">
        <v>3892596.0950000002</v>
      </c>
      <c r="AD27" s="19">
        <v>3927602.4440000001</v>
      </c>
      <c r="AE27" s="19">
        <v>3962101.1260000002</v>
      </c>
      <c r="AF27" s="19">
        <v>3996086.0269999998</v>
      </c>
      <c r="AG27" s="19">
        <v>4029545.909</v>
      </c>
      <c r="AH27" s="19">
        <v>4062465.0269999998</v>
      </c>
      <c r="AI27" s="19">
        <v>4094824.378</v>
      </c>
      <c r="AJ27" s="19">
        <v>4126607.7420000001</v>
      </c>
      <c r="AK27" s="19">
        <v>4157804.6379999998</v>
      </c>
      <c r="AL27" s="19">
        <v>4188408.44</v>
      </c>
      <c r="AM27" s="19">
        <v>4218410.801</v>
      </c>
      <c r="AN27" s="19">
        <v>4247804.8559999997</v>
      </c>
      <c r="AO27" s="19">
        <v>4276583.6809999999</v>
      </c>
      <c r="AP27" s="19">
        <v>4304742.4869999997</v>
      </c>
      <c r="AQ27" s="19">
        <v>4332274.2240000004</v>
      </c>
      <c r="AR27" s="19">
        <v>4359167.1859999998</v>
      </c>
      <c r="AS27" s="19">
        <v>4385408.2989999996</v>
      </c>
      <c r="AT27" s="19">
        <v>4410988.4720000001</v>
      </c>
      <c r="AU27" s="19">
        <v>4435902.9239999996</v>
      </c>
      <c r="AV27" s="19">
        <v>4460153.9390000002</v>
      </c>
      <c r="AW27" s="19">
        <v>4483749.0590000004</v>
      </c>
      <c r="AX27" s="19">
        <v>4506699.9019999998</v>
      </c>
      <c r="AY27" s="19">
        <v>4529016.3420000002</v>
      </c>
      <c r="AZ27" s="19">
        <v>4550703.085</v>
      </c>
      <c r="BA27" s="19">
        <v>4571761.6320000002</v>
      </c>
      <c r="BB27" s="19">
        <v>4592196.2079999996</v>
      </c>
      <c r="BC27" s="19">
        <v>4612010.6940000001</v>
      </c>
      <c r="BD27" s="19">
        <v>4631209.8849999998</v>
      </c>
      <c r="BE27" s="19">
        <v>4649799.0860000001</v>
      </c>
      <c r="BF27" s="19">
        <v>4667785.5539999995</v>
      </c>
      <c r="BG27" s="19">
        <v>4685178.9069999997</v>
      </c>
      <c r="BH27" s="19">
        <v>4701989.93</v>
      </c>
      <c r="BI27" s="19">
        <v>4718228.523</v>
      </c>
      <c r="BJ27" s="19">
        <v>4733903.3619999997</v>
      </c>
      <c r="BK27" s="19">
        <v>4749021.068</v>
      </c>
      <c r="BL27" s="19">
        <v>4763587.0710000005</v>
      </c>
      <c r="BM27" s="19">
        <v>4777605.7230000002</v>
      </c>
      <c r="BN27" s="19">
        <v>4791082.8559999997</v>
      </c>
      <c r="BO27" s="19">
        <v>4804025.7019999996</v>
      </c>
      <c r="BP27" s="19">
        <v>4816444.2079999996</v>
      </c>
      <c r="BQ27" s="19">
        <v>4828350.16</v>
      </c>
      <c r="BR27" s="19">
        <v>4839756.5920000002</v>
      </c>
      <c r="BS27" s="19">
        <v>4850675.6789999995</v>
      </c>
      <c r="BT27" s="19">
        <v>4861115.4960000003</v>
      </c>
      <c r="BU27" s="19">
        <v>4871083.6789999995</v>
      </c>
      <c r="BV27" s="19">
        <v>4880591.523</v>
      </c>
      <c r="BW27" s="19">
        <v>4889650.5839999998</v>
      </c>
      <c r="BX27" s="19">
        <v>4898270.7580000004</v>
      </c>
      <c r="BY27" s="19">
        <v>4906462.818</v>
      </c>
      <c r="BZ27" s="19">
        <v>4914232.2189999996</v>
      </c>
      <c r="CA27" s="19">
        <v>4921577.6449999996</v>
      </c>
      <c r="CB27" s="19">
        <v>4928494.273</v>
      </c>
      <c r="CC27" s="19">
        <v>4934981.2180000003</v>
      </c>
      <c r="CD27" s="19">
        <v>4941043.8030000003</v>
      </c>
      <c r="CE27" s="19">
        <v>4946692.784</v>
      </c>
      <c r="CF27" s="19">
        <v>4951942.43</v>
      </c>
      <c r="CG27" s="19">
        <v>4956808.0999999996</v>
      </c>
      <c r="CH27" s="19">
        <v>4961303.8320000004</v>
      </c>
      <c r="CI27" s="19">
        <v>4965441.9349999996</v>
      </c>
      <c r="CJ27" s="19">
        <v>4969232.4069999997</v>
      </c>
      <c r="CK27" s="19">
        <v>4972682.7580000004</v>
      </c>
      <c r="CL27" s="19">
        <v>4975798.2960000001</v>
      </c>
      <c r="CM27" s="19">
        <v>4978581.7869999995</v>
      </c>
    </row>
    <row r="28" spans="1:91" ht="11.4" x14ac:dyDescent="0.2">
      <c r="A28" s="16">
        <v>11</v>
      </c>
      <c r="B28" s="17" t="s">
        <v>635</v>
      </c>
      <c r="C28" s="20" t="s">
        <v>632</v>
      </c>
      <c r="D28" s="6" t="s">
        <v>76</v>
      </c>
      <c r="E28" s="6">
        <v>1500</v>
      </c>
      <c r="F28" s="19">
        <v>641858.60800000001</v>
      </c>
      <c r="G28" s="19">
        <v>659272.67599999998</v>
      </c>
      <c r="H28" s="19">
        <v>677006.92700000003</v>
      </c>
      <c r="I28" s="19">
        <v>695060.1</v>
      </c>
      <c r="J28" s="19">
        <v>713435.03700000001</v>
      </c>
      <c r="K28" s="19">
        <v>732132.8</v>
      </c>
      <c r="L28" s="19">
        <v>751147.58799999999</v>
      </c>
      <c r="M28" s="19">
        <v>770472.07499999995</v>
      </c>
      <c r="N28" s="19">
        <v>790104.64199999999</v>
      </c>
      <c r="O28" s="19">
        <v>810044.29700000002</v>
      </c>
      <c r="P28" s="19">
        <v>830289.022</v>
      </c>
      <c r="Q28" s="19">
        <v>850833.77300000004</v>
      </c>
      <c r="R28" s="19">
        <v>871672.46900000004</v>
      </c>
      <c r="S28" s="19">
        <v>892800.58200000005</v>
      </c>
      <c r="T28" s="19">
        <v>914213.47100000002</v>
      </c>
      <c r="U28" s="19">
        <v>935905.41399999999</v>
      </c>
      <c r="V28" s="19">
        <v>957869.79599999997</v>
      </c>
      <c r="W28" s="19">
        <v>980098.33600000001</v>
      </c>
      <c r="X28" s="19">
        <v>1002580.822</v>
      </c>
      <c r="Y28" s="19">
        <v>1025305.593</v>
      </c>
      <c r="Z28" s="19">
        <v>1048261.563</v>
      </c>
      <c r="AA28" s="19">
        <v>1071438.808</v>
      </c>
      <c r="AB28" s="19">
        <v>1094827.9480000001</v>
      </c>
      <c r="AC28" s="19">
        <v>1118418.287</v>
      </c>
      <c r="AD28" s="19">
        <v>1142198.8970000001</v>
      </c>
      <c r="AE28" s="19">
        <v>1166158.6310000001</v>
      </c>
      <c r="AF28" s="19">
        <v>1190287.4210000001</v>
      </c>
      <c r="AG28" s="19">
        <v>1214574.0379999999</v>
      </c>
      <c r="AH28" s="19">
        <v>1239005.19</v>
      </c>
      <c r="AI28" s="19">
        <v>1263566.348</v>
      </c>
      <c r="AJ28" s="19">
        <v>1288244.47</v>
      </c>
      <c r="AK28" s="19">
        <v>1313027.345</v>
      </c>
      <c r="AL28" s="19">
        <v>1337905.2560000001</v>
      </c>
      <c r="AM28" s="19">
        <v>1362870.257</v>
      </c>
      <c r="AN28" s="19">
        <v>1387915.798</v>
      </c>
      <c r="AO28" s="19">
        <v>1413033.996</v>
      </c>
      <c r="AP28" s="19">
        <v>1438215.054</v>
      </c>
      <c r="AQ28" s="19">
        <v>1463447.007</v>
      </c>
      <c r="AR28" s="19">
        <v>1488717.345</v>
      </c>
      <c r="AS28" s="19">
        <v>1514012.5519999999</v>
      </c>
      <c r="AT28" s="19">
        <v>1539319.8910000001</v>
      </c>
      <c r="AU28" s="19">
        <v>1564627.5190000001</v>
      </c>
      <c r="AV28" s="19">
        <v>1589925.233</v>
      </c>
      <c r="AW28" s="19">
        <v>1615203.348</v>
      </c>
      <c r="AX28" s="19">
        <v>1640452.825</v>
      </c>
      <c r="AY28" s="19">
        <v>1665663.98</v>
      </c>
      <c r="AZ28" s="19">
        <v>1690825.885</v>
      </c>
      <c r="BA28" s="19">
        <v>1715926.1680000001</v>
      </c>
      <c r="BB28" s="19">
        <v>1740952.0530000001</v>
      </c>
      <c r="BC28" s="19">
        <v>1765890</v>
      </c>
      <c r="BD28" s="19">
        <v>1790726.899</v>
      </c>
      <c r="BE28" s="19">
        <v>1815450.9669999999</v>
      </c>
      <c r="BF28" s="19">
        <v>1840050.6370000001</v>
      </c>
      <c r="BG28" s="19">
        <v>1864513.585</v>
      </c>
      <c r="BH28" s="19">
        <v>1888827.219</v>
      </c>
      <c r="BI28" s="19">
        <v>1912979.3770000001</v>
      </c>
      <c r="BJ28" s="19">
        <v>1936958.6780000001</v>
      </c>
      <c r="BK28" s="19">
        <v>1960753.9350000001</v>
      </c>
      <c r="BL28" s="19">
        <v>1984353.2819999999</v>
      </c>
      <c r="BM28" s="19">
        <v>2007744.773</v>
      </c>
      <c r="BN28" s="19">
        <v>2030917.1070000001</v>
      </c>
      <c r="BO28" s="19">
        <v>2053860.0379999999</v>
      </c>
      <c r="BP28" s="19">
        <v>2076563.906</v>
      </c>
      <c r="BQ28" s="19">
        <v>2099018.7459999998</v>
      </c>
      <c r="BR28" s="19">
        <v>2121214.824</v>
      </c>
      <c r="BS28" s="19">
        <v>2143142.9870000002</v>
      </c>
      <c r="BT28" s="19">
        <v>2164794.9700000002</v>
      </c>
      <c r="BU28" s="19">
        <v>2186163.1310000001</v>
      </c>
      <c r="BV28" s="19">
        <v>2207240</v>
      </c>
      <c r="BW28" s="19">
        <v>2228018.4890000001</v>
      </c>
      <c r="BX28" s="19">
        <v>2248492.1639999999</v>
      </c>
      <c r="BY28" s="19">
        <v>2268654.5449999999</v>
      </c>
      <c r="BZ28" s="19">
        <v>2288500.25</v>
      </c>
      <c r="CA28" s="19">
        <v>2308025.2069999999</v>
      </c>
      <c r="CB28" s="19">
        <v>2327226.415</v>
      </c>
      <c r="CC28" s="19">
        <v>2346100.4509999999</v>
      </c>
      <c r="CD28" s="19">
        <v>2364643.6490000002</v>
      </c>
      <c r="CE28" s="19">
        <v>2382851.7230000002</v>
      </c>
      <c r="CF28" s="19">
        <v>2400720.5019999999</v>
      </c>
      <c r="CG28" s="19">
        <v>2418245.8620000002</v>
      </c>
      <c r="CH28" s="19">
        <v>2435424.2689999999</v>
      </c>
      <c r="CI28" s="19">
        <v>2452252.898</v>
      </c>
      <c r="CJ28" s="19">
        <v>2468729.5380000002</v>
      </c>
      <c r="CK28" s="19">
        <v>2484852.7280000001</v>
      </c>
      <c r="CL28" s="19">
        <v>2500621.7110000001</v>
      </c>
      <c r="CM28" s="19">
        <v>2516036.4190000002</v>
      </c>
    </row>
    <row r="29" spans="1:91" ht="12" x14ac:dyDescent="0.25">
      <c r="A29" s="16">
        <v>12</v>
      </c>
      <c r="B29" s="17" t="s">
        <v>635</v>
      </c>
      <c r="C29" s="18" t="s">
        <v>75</v>
      </c>
      <c r="D29" s="6" t="s">
        <v>633</v>
      </c>
      <c r="E29" s="6">
        <v>947</v>
      </c>
      <c r="F29" s="19">
        <v>969234.25100000005</v>
      </c>
      <c r="G29" s="19">
        <v>995694.90700000001</v>
      </c>
      <c r="H29" s="19">
        <v>1022664.451</v>
      </c>
      <c r="I29" s="19">
        <v>1050135.841</v>
      </c>
      <c r="J29" s="19">
        <v>1078106.193</v>
      </c>
      <c r="K29" s="19">
        <v>1106572.8810000001</v>
      </c>
      <c r="L29" s="19">
        <v>1135527.1510000001</v>
      </c>
      <c r="M29" s="19">
        <v>1164963.7009999999</v>
      </c>
      <c r="N29" s="19">
        <v>1194888.5290000001</v>
      </c>
      <c r="O29" s="19">
        <v>1225311.652</v>
      </c>
      <c r="P29" s="19">
        <v>1256239.7439999999</v>
      </c>
      <c r="Q29" s="19">
        <v>1287669.1780000001</v>
      </c>
      <c r="R29" s="19">
        <v>1319593.449</v>
      </c>
      <c r="S29" s="19">
        <v>1352012.591</v>
      </c>
      <c r="T29" s="19">
        <v>1384926.736</v>
      </c>
      <c r="U29" s="19">
        <v>1418333.15</v>
      </c>
      <c r="V29" s="19">
        <v>1452225.7139999999</v>
      </c>
      <c r="W29" s="19">
        <v>1486593.828</v>
      </c>
      <c r="X29" s="19">
        <v>1521423.307</v>
      </c>
      <c r="Y29" s="19">
        <v>1556697.122</v>
      </c>
      <c r="Z29" s="19">
        <v>1592398.5149999999</v>
      </c>
      <c r="AA29" s="19">
        <v>1628513.8149999999</v>
      </c>
      <c r="AB29" s="19">
        <v>1665029.4310000001</v>
      </c>
      <c r="AC29" s="19">
        <v>1701927.173</v>
      </c>
      <c r="AD29" s="19">
        <v>1739187.486</v>
      </c>
      <c r="AE29" s="19">
        <v>1776791.1839999999</v>
      </c>
      <c r="AF29" s="19">
        <v>1814721.9029999999</v>
      </c>
      <c r="AG29" s="19">
        <v>1852962.577</v>
      </c>
      <c r="AH29" s="19">
        <v>1891492.3230000001</v>
      </c>
      <c r="AI29" s="19">
        <v>1930288.6540000001</v>
      </c>
      <c r="AJ29" s="19">
        <v>1969331.03</v>
      </c>
      <c r="AK29" s="19">
        <v>2008600.2490000001</v>
      </c>
      <c r="AL29" s="19">
        <v>2048080.3089999999</v>
      </c>
      <c r="AM29" s="19">
        <v>2087757.3289999999</v>
      </c>
      <c r="AN29" s="19">
        <v>2127619.105</v>
      </c>
      <c r="AO29" s="19">
        <v>2167651.8790000002</v>
      </c>
      <c r="AP29" s="19">
        <v>2207840.2209999999</v>
      </c>
      <c r="AQ29" s="19">
        <v>2248165.656</v>
      </c>
      <c r="AR29" s="19">
        <v>2288607.9380000001</v>
      </c>
      <c r="AS29" s="19">
        <v>2329145.1830000002</v>
      </c>
      <c r="AT29" s="19">
        <v>2369757.4780000001</v>
      </c>
      <c r="AU29" s="19">
        <v>2410426.1239999998</v>
      </c>
      <c r="AV29" s="19">
        <v>2451136.3790000002</v>
      </c>
      <c r="AW29" s="19">
        <v>2491875.9449999998</v>
      </c>
      <c r="AX29" s="19">
        <v>2532634.4580000001</v>
      </c>
      <c r="AY29" s="19">
        <v>2573399.7769999998</v>
      </c>
      <c r="AZ29" s="19">
        <v>2614155.3309999998</v>
      </c>
      <c r="BA29" s="19">
        <v>2654882.1090000002</v>
      </c>
      <c r="BB29" s="19">
        <v>2695562.54</v>
      </c>
      <c r="BC29" s="19">
        <v>2736178.1359999999</v>
      </c>
      <c r="BD29" s="19">
        <v>2776710.0070000002</v>
      </c>
      <c r="BE29" s="19">
        <v>2817140.5010000002</v>
      </c>
      <c r="BF29" s="19">
        <v>2857450.213</v>
      </c>
      <c r="BG29" s="19">
        <v>2897616.6570000001</v>
      </c>
      <c r="BH29" s="19">
        <v>2937615.5350000001</v>
      </c>
      <c r="BI29" s="19">
        <v>2977424.0040000002</v>
      </c>
      <c r="BJ29" s="19">
        <v>3017022.7940000002</v>
      </c>
      <c r="BK29" s="19">
        <v>3056393.6260000002</v>
      </c>
      <c r="BL29" s="19">
        <v>3095516.2149999999</v>
      </c>
      <c r="BM29" s="19">
        <v>3134370.0070000002</v>
      </c>
      <c r="BN29" s="19">
        <v>3172935.7429999998</v>
      </c>
      <c r="BO29" s="19">
        <v>3211195.3739999998</v>
      </c>
      <c r="BP29" s="19">
        <v>3249132.21</v>
      </c>
      <c r="BQ29" s="19">
        <v>3286730.3679999998</v>
      </c>
      <c r="BR29" s="19">
        <v>3323974.6529999999</v>
      </c>
      <c r="BS29" s="19">
        <v>3360850.2960000001</v>
      </c>
      <c r="BT29" s="19">
        <v>3397342.4249999998</v>
      </c>
      <c r="BU29" s="19">
        <v>3433436.4160000002</v>
      </c>
      <c r="BV29" s="19">
        <v>3469118.5279999999</v>
      </c>
      <c r="BW29" s="19">
        <v>3504375.3679999998</v>
      </c>
      <c r="BX29" s="19">
        <v>3539194.0449999999</v>
      </c>
      <c r="BY29" s="19">
        <v>3573562.4130000002</v>
      </c>
      <c r="BZ29" s="19">
        <v>3607468.639</v>
      </c>
      <c r="CA29" s="19">
        <v>3640901.3489999999</v>
      </c>
      <c r="CB29" s="19">
        <v>3673849.764</v>
      </c>
      <c r="CC29" s="19">
        <v>3706303.4750000001</v>
      </c>
      <c r="CD29" s="19">
        <v>3738252.85</v>
      </c>
      <c r="CE29" s="19">
        <v>3769688.554</v>
      </c>
      <c r="CF29" s="19">
        <v>3800602.0720000002</v>
      </c>
      <c r="CG29" s="19">
        <v>3830985.2689999999</v>
      </c>
      <c r="CH29" s="19">
        <v>3860830.5070000002</v>
      </c>
      <c r="CI29" s="19">
        <v>3890130.6609999998</v>
      </c>
      <c r="CJ29" s="19">
        <v>3918879.148</v>
      </c>
      <c r="CK29" s="19">
        <v>3947069.8539999998</v>
      </c>
      <c r="CL29" s="19">
        <v>3974697.128</v>
      </c>
      <c r="CM29" s="19">
        <v>4001755.801</v>
      </c>
    </row>
    <row r="30" spans="1:91" ht="12" x14ac:dyDescent="0.25">
      <c r="A30" s="16">
        <v>13</v>
      </c>
      <c r="B30" s="17" t="s">
        <v>635</v>
      </c>
      <c r="C30" s="18" t="s">
        <v>333</v>
      </c>
      <c r="D30" s="6"/>
      <c r="E30" s="6">
        <v>903</v>
      </c>
      <c r="F30" s="19">
        <v>1194369.9080000001</v>
      </c>
      <c r="G30" s="19">
        <v>1225080.51</v>
      </c>
      <c r="H30" s="19">
        <v>1256268.0249999999</v>
      </c>
      <c r="I30" s="19">
        <v>1287920.5179999999</v>
      </c>
      <c r="J30" s="19">
        <v>1320038.716</v>
      </c>
      <c r="K30" s="19">
        <v>1352622.189</v>
      </c>
      <c r="L30" s="19">
        <v>1385654.615</v>
      </c>
      <c r="M30" s="19">
        <v>1419122.3959999999</v>
      </c>
      <c r="N30" s="19">
        <v>1453034.2709999999</v>
      </c>
      <c r="O30" s="19">
        <v>1487406.129</v>
      </c>
      <c r="P30" s="19">
        <v>1522250.0930000001</v>
      </c>
      <c r="Q30" s="19">
        <v>1557562.575</v>
      </c>
      <c r="R30" s="19">
        <v>1593338.2609999999</v>
      </c>
      <c r="S30" s="19">
        <v>1629585.987</v>
      </c>
      <c r="T30" s="19">
        <v>1666317.064</v>
      </c>
      <c r="U30" s="19">
        <v>1703537.504</v>
      </c>
      <c r="V30" s="19">
        <v>1741243.659</v>
      </c>
      <c r="W30" s="19">
        <v>1779425.2390000001</v>
      </c>
      <c r="X30" s="19">
        <v>1818071.7290000001</v>
      </c>
      <c r="Y30" s="19">
        <v>1857169.6029999999</v>
      </c>
      <c r="Z30" s="19">
        <v>1896703.6969999999</v>
      </c>
      <c r="AA30" s="19">
        <v>1936661.446</v>
      </c>
      <c r="AB30" s="19">
        <v>1977026.733</v>
      </c>
      <c r="AC30" s="19">
        <v>2017774.3729999999</v>
      </c>
      <c r="AD30" s="19">
        <v>2058875.145</v>
      </c>
      <c r="AE30" s="19">
        <v>2100301.7310000001</v>
      </c>
      <c r="AF30" s="19">
        <v>2142034.0320000001</v>
      </c>
      <c r="AG30" s="19">
        <v>2184052.7319999998</v>
      </c>
      <c r="AH30" s="19">
        <v>2226331.727</v>
      </c>
      <c r="AI30" s="19">
        <v>2268843.0499999998</v>
      </c>
      <c r="AJ30" s="19">
        <v>2311561.3259999999</v>
      </c>
      <c r="AK30" s="19">
        <v>2354463.8220000002</v>
      </c>
      <c r="AL30" s="19">
        <v>2397531.5440000002</v>
      </c>
      <c r="AM30" s="19">
        <v>2440746.9389999998</v>
      </c>
      <c r="AN30" s="19">
        <v>2484094.2000000002</v>
      </c>
      <c r="AO30" s="19">
        <v>2527556.7609999999</v>
      </c>
      <c r="AP30" s="19">
        <v>2571117.139</v>
      </c>
      <c r="AQ30" s="19">
        <v>2614755.642</v>
      </c>
      <c r="AR30" s="19">
        <v>2658451.1150000002</v>
      </c>
      <c r="AS30" s="19">
        <v>2702181.3339999998</v>
      </c>
      <c r="AT30" s="19">
        <v>2745926.4070000001</v>
      </c>
      <c r="AU30" s="19">
        <v>2789666.9270000001</v>
      </c>
      <c r="AV30" s="19">
        <v>2833388.4819999998</v>
      </c>
      <c r="AW30" s="19">
        <v>2877081.5279999999</v>
      </c>
      <c r="AX30" s="19">
        <v>2920739.47</v>
      </c>
      <c r="AY30" s="19">
        <v>2964353.0819999999</v>
      </c>
      <c r="AZ30" s="19">
        <v>3007906.9249999998</v>
      </c>
      <c r="BA30" s="19">
        <v>3051382.037</v>
      </c>
      <c r="BB30" s="19">
        <v>3094761.4909999999</v>
      </c>
      <c r="BC30" s="19">
        <v>3138027.267</v>
      </c>
      <c r="BD30" s="19">
        <v>3181160.8539999998</v>
      </c>
      <c r="BE30" s="19">
        <v>3224145.3330000001</v>
      </c>
      <c r="BF30" s="19">
        <v>3266961.8330000001</v>
      </c>
      <c r="BG30" s="19">
        <v>3309587.7560000001</v>
      </c>
      <c r="BH30" s="19">
        <v>3351998.5070000002</v>
      </c>
      <c r="BI30" s="19">
        <v>3394171.0690000001</v>
      </c>
      <c r="BJ30" s="19">
        <v>3436086.3879999998</v>
      </c>
      <c r="BK30" s="19">
        <v>3477726.6140000001</v>
      </c>
      <c r="BL30" s="19">
        <v>3519071.835</v>
      </c>
      <c r="BM30" s="19">
        <v>3560101.83</v>
      </c>
      <c r="BN30" s="19">
        <v>3600797.6910000001</v>
      </c>
      <c r="BO30" s="19">
        <v>3641141.4750000001</v>
      </c>
      <c r="BP30" s="19">
        <v>3681116.7170000002</v>
      </c>
      <c r="BQ30" s="19">
        <v>3720708.1159999999</v>
      </c>
      <c r="BR30" s="19">
        <v>3759901.199</v>
      </c>
      <c r="BS30" s="19">
        <v>3798681.7149999999</v>
      </c>
      <c r="BT30" s="19">
        <v>3837034.622</v>
      </c>
      <c r="BU30" s="19">
        <v>3874945.0580000002</v>
      </c>
      <c r="BV30" s="19">
        <v>3912399.3739999998</v>
      </c>
      <c r="BW30" s="19">
        <v>3949384.3119999999</v>
      </c>
      <c r="BX30" s="19">
        <v>3985886.7459999998</v>
      </c>
      <c r="BY30" s="19">
        <v>4021894.3870000001</v>
      </c>
      <c r="BZ30" s="19">
        <v>4057394.3930000002</v>
      </c>
      <c r="CA30" s="19">
        <v>4092373.4720000001</v>
      </c>
      <c r="CB30" s="19">
        <v>4126818.3319999999</v>
      </c>
      <c r="CC30" s="19">
        <v>4160716.5040000002</v>
      </c>
      <c r="CD30" s="19">
        <v>4194057.0860000001</v>
      </c>
      <c r="CE30" s="19">
        <v>4226830.0470000003</v>
      </c>
      <c r="CF30" s="19">
        <v>4259026.6639999999</v>
      </c>
      <c r="CG30" s="19">
        <v>4290638.534</v>
      </c>
      <c r="CH30" s="19">
        <v>4321657.59</v>
      </c>
      <c r="CI30" s="19">
        <v>4352075.9469999997</v>
      </c>
      <c r="CJ30" s="19">
        <v>4381885.852</v>
      </c>
      <c r="CK30" s="19">
        <v>4411079.6119999997</v>
      </c>
      <c r="CL30" s="19">
        <v>4439649.6579999998</v>
      </c>
      <c r="CM30" s="19">
        <v>4467588.4330000002</v>
      </c>
    </row>
    <row r="31" spans="1:91" ht="12" x14ac:dyDescent="0.25">
      <c r="A31" s="16">
        <v>14</v>
      </c>
      <c r="B31" s="17" t="s">
        <v>635</v>
      </c>
      <c r="C31" s="21" t="s">
        <v>77</v>
      </c>
      <c r="D31" s="6"/>
      <c r="E31" s="6">
        <v>910</v>
      </c>
      <c r="F31" s="19">
        <v>399458.02600000001</v>
      </c>
      <c r="G31" s="19">
        <v>410637.98700000002</v>
      </c>
      <c r="H31" s="19">
        <v>422036.24300000002</v>
      </c>
      <c r="I31" s="19">
        <v>433643.13199999998</v>
      </c>
      <c r="J31" s="19">
        <v>445447.28700000001</v>
      </c>
      <c r="K31" s="19">
        <v>457439.68</v>
      </c>
      <c r="L31" s="19">
        <v>469613.83899999998</v>
      </c>
      <c r="M31" s="19">
        <v>481967.93099999998</v>
      </c>
      <c r="N31" s="19">
        <v>494503.359</v>
      </c>
      <c r="O31" s="19">
        <v>507223.87099999998</v>
      </c>
      <c r="P31" s="19">
        <v>520131.27600000001</v>
      </c>
      <c r="Q31" s="19">
        <v>533222.58499999996</v>
      </c>
      <c r="R31" s="19">
        <v>546492.09499999997</v>
      </c>
      <c r="S31" s="19">
        <v>559936.15700000001</v>
      </c>
      <c r="T31" s="19">
        <v>573550.36</v>
      </c>
      <c r="U31" s="19">
        <v>587330.09600000002</v>
      </c>
      <c r="V31" s="19">
        <v>601271.13500000001</v>
      </c>
      <c r="W31" s="19">
        <v>615368.353</v>
      </c>
      <c r="X31" s="19">
        <v>629614.38</v>
      </c>
      <c r="Y31" s="19">
        <v>644001.00899999996</v>
      </c>
      <c r="Z31" s="19">
        <v>658520.52800000005</v>
      </c>
      <c r="AA31" s="19">
        <v>673166.51</v>
      </c>
      <c r="AB31" s="19">
        <v>687933.55</v>
      </c>
      <c r="AC31" s="19">
        <v>702816.12600000005</v>
      </c>
      <c r="AD31" s="19">
        <v>717808.92200000002</v>
      </c>
      <c r="AE31" s="19">
        <v>732906.37699999998</v>
      </c>
      <c r="AF31" s="19">
        <v>748102.42500000005</v>
      </c>
      <c r="AG31" s="19">
        <v>763390.17099999997</v>
      </c>
      <c r="AH31" s="19">
        <v>778762.36100000003</v>
      </c>
      <c r="AI31" s="19">
        <v>794211.03599999996</v>
      </c>
      <c r="AJ31" s="19">
        <v>809728.86499999999</v>
      </c>
      <c r="AK31" s="19">
        <v>825308.7</v>
      </c>
      <c r="AL31" s="19">
        <v>840944.27</v>
      </c>
      <c r="AM31" s="19">
        <v>856629.804</v>
      </c>
      <c r="AN31" s="19">
        <v>872359.86800000002</v>
      </c>
      <c r="AO31" s="19">
        <v>888128.56200000003</v>
      </c>
      <c r="AP31" s="19">
        <v>903929.38199999998</v>
      </c>
      <c r="AQ31" s="19">
        <v>919754.97699999996</v>
      </c>
      <c r="AR31" s="19">
        <v>935597.60900000005</v>
      </c>
      <c r="AS31" s="19">
        <v>951449.1</v>
      </c>
      <c r="AT31" s="19">
        <v>967301.52099999995</v>
      </c>
      <c r="AU31" s="19">
        <v>983147.9</v>
      </c>
      <c r="AV31" s="19">
        <v>998981.48600000003</v>
      </c>
      <c r="AW31" s="19">
        <v>1014794.898</v>
      </c>
      <c r="AX31" s="19">
        <v>1030580.548</v>
      </c>
      <c r="AY31" s="19">
        <v>1046331.368</v>
      </c>
      <c r="AZ31" s="19">
        <v>1062040.004</v>
      </c>
      <c r="BA31" s="19">
        <v>1077699.9140000001</v>
      </c>
      <c r="BB31" s="19">
        <v>1093305.371</v>
      </c>
      <c r="BC31" s="19">
        <v>1108851.2919999999</v>
      </c>
      <c r="BD31" s="19">
        <v>1124331.9269999999</v>
      </c>
      <c r="BE31" s="19">
        <v>1139741.1810000001</v>
      </c>
      <c r="BF31" s="19">
        <v>1155071.855</v>
      </c>
      <c r="BG31" s="19">
        <v>1170316.108</v>
      </c>
      <c r="BH31" s="19">
        <v>1185465.5279999999</v>
      </c>
      <c r="BI31" s="19">
        <v>1200512.216</v>
      </c>
      <c r="BJ31" s="19">
        <v>1215449.6629999999</v>
      </c>
      <c r="BK31" s="19">
        <v>1230271.9990000001</v>
      </c>
      <c r="BL31" s="19">
        <v>1244973.034</v>
      </c>
      <c r="BM31" s="19">
        <v>1259546.9069999999</v>
      </c>
      <c r="BN31" s="19">
        <v>1273987.8589999999</v>
      </c>
      <c r="BO31" s="19">
        <v>1288290.094</v>
      </c>
      <c r="BP31" s="19">
        <v>1302448.1029999999</v>
      </c>
      <c r="BQ31" s="19">
        <v>1316456.692</v>
      </c>
      <c r="BR31" s="19">
        <v>1330310.973</v>
      </c>
      <c r="BS31" s="19">
        <v>1344006.067</v>
      </c>
      <c r="BT31" s="19">
        <v>1357537.5530000001</v>
      </c>
      <c r="BU31" s="19">
        <v>1370900.669</v>
      </c>
      <c r="BV31" s="19">
        <v>1384090.254</v>
      </c>
      <c r="BW31" s="19">
        <v>1397100.943</v>
      </c>
      <c r="BX31" s="19">
        <v>1409927.9369999999</v>
      </c>
      <c r="BY31" s="19">
        <v>1422567.121</v>
      </c>
      <c r="BZ31" s="19">
        <v>1435015.327</v>
      </c>
      <c r="CA31" s="19">
        <v>1447270.544</v>
      </c>
      <c r="CB31" s="19">
        <v>1459331.6370000001</v>
      </c>
      <c r="CC31" s="19">
        <v>1471196.8840000001</v>
      </c>
      <c r="CD31" s="19">
        <v>1482863.9439999999</v>
      </c>
      <c r="CE31" s="19">
        <v>1494329.6769999999</v>
      </c>
      <c r="CF31" s="19">
        <v>1505590.7220000001</v>
      </c>
      <c r="CG31" s="19">
        <v>1516643.7120000001</v>
      </c>
      <c r="CH31" s="19">
        <v>1527485.6340000001</v>
      </c>
      <c r="CI31" s="19">
        <v>1538114.034</v>
      </c>
      <c r="CJ31" s="19">
        <v>1548527.0160000001</v>
      </c>
      <c r="CK31" s="19">
        <v>1558723.3030000001</v>
      </c>
      <c r="CL31" s="19">
        <v>1568702.152</v>
      </c>
      <c r="CM31" s="19">
        <v>1578463.466</v>
      </c>
    </row>
    <row r="32" spans="1:91" ht="11.4" x14ac:dyDescent="0.2">
      <c r="A32" s="16">
        <v>15</v>
      </c>
      <c r="B32" s="17" t="s">
        <v>635</v>
      </c>
      <c r="C32" s="7" t="s">
        <v>78</v>
      </c>
      <c r="D32" s="6"/>
      <c r="E32" s="6">
        <v>108</v>
      </c>
      <c r="F32" s="19">
        <v>10199.27</v>
      </c>
      <c r="G32" s="19">
        <v>10524.117</v>
      </c>
      <c r="H32" s="19">
        <v>10864.245000000001</v>
      </c>
      <c r="I32" s="19">
        <v>11216.45</v>
      </c>
      <c r="J32" s="19">
        <v>11575.964</v>
      </c>
      <c r="K32" s="19">
        <v>11939.227000000001</v>
      </c>
      <c r="L32" s="19">
        <v>12305.457</v>
      </c>
      <c r="M32" s="19">
        <v>12675.47</v>
      </c>
      <c r="N32" s="19">
        <v>13049.303</v>
      </c>
      <c r="O32" s="19">
        <v>13427.343000000001</v>
      </c>
      <c r="P32" s="19">
        <v>13810.005999999999</v>
      </c>
      <c r="Q32" s="19">
        <v>14197.138999999999</v>
      </c>
      <c r="R32" s="19">
        <v>14588.733</v>
      </c>
      <c r="S32" s="19">
        <v>14985.535</v>
      </c>
      <c r="T32" s="19">
        <v>15388.616</v>
      </c>
      <c r="U32" s="19">
        <v>15798.849</v>
      </c>
      <c r="V32" s="19">
        <v>16216.486999999999</v>
      </c>
      <c r="W32" s="19">
        <v>16641.716</v>
      </c>
      <c r="X32" s="19">
        <v>17075.25</v>
      </c>
      <c r="Y32" s="19">
        <v>17517.887999999999</v>
      </c>
      <c r="Z32" s="19">
        <v>17970.195</v>
      </c>
      <c r="AA32" s="19">
        <v>18432.401000000002</v>
      </c>
      <c r="AB32" s="19">
        <v>18904.397000000001</v>
      </c>
      <c r="AC32" s="19">
        <v>19386.058000000001</v>
      </c>
      <c r="AD32" s="19">
        <v>19877.067999999999</v>
      </c>
      <c r="AE32" s="19">
        <v>20377.076000000001</v>
      </c>
      <c r="AF32" s="19">
        <v>20885.948</v>
      </c>
      <c r="AG32" s="19">
        <v>21403.341</v>
      </c>
      <c r="AH32" s="19">
        <v>21928.512999999999</v>
      </c>
      <c r="AI32" s="19">
        <v>22460.525000000001</v>
      </c>
      <c r="AJ32" s="19">
        <v>22998.539000000001</v>
      </c>
      <c r="AK32" s="19">
        <v>23542.141</v>
      </c>
      <c r="AL32" s="19">
        <v>24090.95</v>
      </c>
      <c r="AM32" s="19">
        <v>24644.319</v>
      </c>
      <c r="AN32" s="19">
        <v>25201.544999999998</v>
      </c>
      <c r="AO32" s="19">
        <v>25762.044000000002</v>
      </c>
      <c r="AP32" s="19">
        <v>26325.439999999999</v>
      </c>
      <c r="AQ32" s="19">
        <v>26891.487000000001</v>
      </c>
      <c r="AR32" s="19">
        <v>27459.946</v>
      </c>
      <c r="AS32" s="19">
        <v>28030.639999999999</v>
      </c>
      <c r="AT32" s="19">
        <v>28603.449000000001</v>
      </c>
      <c r="AU32" s="19">
        <v>29178.168000000001</v>
      </c>
      <c r="AV32" s="19">
        <v>29754.725999999999</v>
      </c>
      <c r="AW32" s="19">
        <v>30333.360000000001</v>
      </c>
      <c r="AX32" s="19">
        <v>30914.416000000001</v>
      </c>
      <c r="AY32" s="19">
        <v>31498.166000000001</v>
      </c>
      <c r="AZ32" s="19">
        <v>32084.542000000001</v>
      </c>
      <c r="BA32" s="19">
        <v>32673.442999999999</v>
      </c>
      <c r="BB32" s="19">
        <v>33265.055</v>
      </c>
      <c r="BC32" s="19">
        <v>33859.597000000002</v>
      </c>
      <c r="BD32" s="19">
        <v>34457.167000000001</v>
      </c>
      <c r="BE32" s="19">
        <v>35057.682999999997</v>
      </c>
      <c r="BF32" s="19">
        <v>35660.870999999999</v>
      </c>
      <c r="BG32" s="19">
        <v>36266.362000000001</v>
      </c>
      <c r="BH32" s="19">
        <v>36873.658000000003</v>
      </c>
      <c r="BI32" s="19">
        <v>37482.273000000001</v>
      </c>
      <c r="BJ32" s="19">
        <v>38091.883999999998</v>
      </c>
      <c r="BK32" s="19">
        <v>38702.163</v>
      </c>
      <c r="BL32" s="19">
        <v>39312.593000000001</v>
      </c>
      <c r="BM32" s="19">
        <v>39922.635999999999</v>
      </c>
      <c r="BN32" s="19">
        <v>40531.733</v>
      </c>
      <c r="BO32" s="19">
        <v>41139.567000000003</v>
      </c>
      <c r="BP32" s="19">
        <v>41745.726000000002</v>
      </c>
      <c r="BQ32" s="19">
        <v>42349.552000000003</v>
      </c>
      <c r="BR32" s="19">
        <v>42950.317999999999</v>
      </c>
      <c r="BS32" s="19">
        <v>43547.409</v>
      </c>
      <c r="BT32" s="19">
        <v>44140.408000000003</v>
      </c>
      <c r="BU32" s="19">
        <v>44729.141000000003</v>
      </c>
      <c r="BV32" s="19">
        <v>45313.610999999997</v>
      </c>
      <c r="BW32" s="19">
        <v>45894.023999999998</v>
      </c>
      <c r="BX32" s="19">
        <v>46470.434999999998</v>
      </c>
      <c r="BY32" s="19">
        <v>47042.722000000002</v>
      </c>
      <c r="BZ32" s="19">
        <v>47610.614999999998</v>
      </c>
      <c r="CA32" s="19">
        <v>48173.866999999998</v>
      </c>
      <c r="CB32" s="19">
        <v>48732.199000000001</v>
      </c>
      <c r="CC32" s="19">
        <v>49285.379000000001</v>
      </c>
      <c r="CD32" s="19">
        <v>49833.248</v>
      </c>
      <c r="CE32" s="19">
        <v>50375.718999999997</v>
      </c>
      <c r="CF32" s="19">
        <v>50912.73</v>
      </c>
      <c r="CG32" s="19">
        <v>51444.249000000003</v>
      </c>
      <c r="CH32" s="19">
        <v>51970.231</v>
      </c>
      <c r="CI32" s="19">
        <v>52490.599000000002</v>
      </c>
      <c r="CJ32" s="19">
        <v>53005.252</v>
      </c>
      <c r="CK32" s="19">
        <v>53514.07</v>
      </c>
      <c r="CL32" s="19">
        <v>54016.906000000003</v>
      </c>
      <c r="CM32" s="19">
        <v>54513.584000000003</v>
      </c>
    </row>
    <row r="33" spans="1:91" ht="11.4" x14ac:dyDescent="0.2">
      <c r="A33" s="16">
        <v>16</v>
      </c>
      <c r="B33" s="17" t="s">
        <v>635</v>
      </c>
      <c r="C33" s="7" t="s">
        <v>79</v>
      </c>
      <c r="D33" s="6"/>
      <c r="E33" s="6">
        <v>174</v>
      </c>
      <c r="F33" s="19">
        <v>777.42399999999998</v>
      </c>
      <c r="G33" s="19">
        <v>795.601</v>
      </c>
      <c r="H33" s="19">
        <v>813.91200000000003</v>
      </c>
      <c r="I33" s="19">
        <v>832.34699999999998</v>
      </c>
      <c r="J33" s="19">
        <v>850.91</v>
      </c>
      <c r="K33" s="19">
        <v>869.601</v>
      </c>
      <c r="L33" s="19">
        <v>888.40700000000004</v>
      </c>
      <c r="M33" s="19">
        <v>907.30600000000004</v>
      </c>
      <c r="N33" s="19">
        <v>926.31200000000001</v>
      </c>
      <c r="O33" s="19">
        <v>945.40599999999995</v>
      </c>
      <c r="P33" s="19">
        <v>964.59100000000001</v>
      </c>
      <c r="Q33" s="19">
        <v>983.86</v>
      </c>
      <c r="R33" s="19">
        <v>1003.211</v>
      </c>
      <c r="S33" s="19">
        <v>1022.641</v>
      </c>
      <c r="T33" s="19">
        <v>1042.164</v>
      </c>
      <c r="U33" s="19">
        <v>1061.7750000000001</v>
      </c>
      <c r="V33" s="19">
        <v>1081.47</v>
      </c>
      <c r="W33" s="19">
        <v>1101.26</v>
      </c>
      <c r="X33" s="19">
        <v>1121.1189999999999</v>
      </c>
      <c r="Y33" s="19">
        <v>1141.0540000000001</v>
      </c>
      <c r="Z33" s="19">
        <v>1161.0709999999999</v>
      </c>
      <c r="AA33" s="19">
        <v>1181.144</v>
      </c>
      <c r="AB33" s="19">
        <v>1201.2840000000001</v>
      </c>
      <c r="AC33" s="19">
        <v>1221.4770000000001</v>
      </c>
      <c r="AD33" s="19">
        <v>1241.703</v>
      </c>
      <c r="AE33" s="19">
        <v>1261.942</v>
      </c>
      <c r="AF33" s="19">
        <v>1282.2090000000001</v>
      </c>
      <c r="AG33" s="19">
        <v>1302.4670000000001</v>
      </c>
      <c r="AH33" s="19">
        <v>1322.72</v>
      </c>
      <c r="AI33" s="19">
        <v>1342.933</v>
      </c>
      <c r="AJ33" s="19">
        <v>1363.098</v>
      </c>
      <c r="AK33" s="19">
        <v>1383.2</v>
      </c>
      <c r="AL33" s="19">
        <v>1403.2270000000001</v>
      </c>
      <c r="AM33" s="19">
        <v>1423.17</v>
      </c>
      <c r="AN33" s="19">
        <v>1443.0129999999999</v>
      </c>
      <c r="AO33" s="19">
        <v>1462.7349999999999</v>
      </c>
      <c r="AP33" s="19">
        <v>1482.329</v>
      </c>
      <c r="AQ33" s="19">
        <v>1501.7860000000001</v>
      </c>
      <c r="AR33" s="19">
        <v>1521.104</v>
      </c>
      <c r="AS33" s="19">
        <v>1540.271</v>
      </c>
      <c r="AT33" s="19">
        <v>1559.288</v>
      </c>
      <c r="AU33" s="19">
        <v>1578.14</v>
      </c>
      <c r="AV33" s="19">
        <v>1596.83</v>
      </c>
      <c r="AW33" s="19">
        <v>1615.345</v>
      </c>
      <c r="AX33" s="19">
        <v>1633.672</v>
      </c>
      <c r="AY33" s="19">
        <v>1651.809</v>
      </c>
      <c r="AZ33" s="19">
        <v>1669.7460000000001</v>
      </c>
      <c r="BA33" s="19">
        <v>1687.489</v>
      </c>
      <c r="BB33" s="19">
        <v>1705.0170000000001</v>
      </c>
      <c r="BC33" s="19">
        <v>1722.3630000000001</v>
      </c>
      <c r="BD33" s="19">
        <v>1739.5250000000001</v>
      </c>
      <c r="BE33" s="19">
        <v>1756.4939999999999</v>
      </c>
      <c r="BF33" s="19">
        <v>1773.2539999999999</v>
      </c>
      <c r="BG33" s="19">
        <v>1789.8040000000001</v>
      </c>
      <c r="BH33" s="19">
        <v>1806.1179999999999</v>
      </c>
      <c r="BI33" s="19">
        <v>1822.1780000000001</v>
      </c>
      <c r="BJ33" s="19">
        <v>1837.9659999999999</v>
      </c>
      <c r="BK33" s="19">
        <v>1853.4849999999999</v>
      </c>
      <c r="BL33" s="19">
        <v>1868.7280000000001</v>
      </c>
      <c r="BM33" s="19">
        <v>1883.68</v>
      </c>
      <c r="BN33" s="19">
        <v>1898.357</v>
      </c>
      <c r="BO33" s="19">
        <v>1912.739</v>
      </c>
      <c r="BP33" s="19">
        <v>1926.8150000000001</v>
      </c>
      <c r="BQ33" s="19">
        <v>1940.586</v>
      </c>
      <c r="BR33" s="19">
        <v>1954.0519999999999</v>
      </c>
      <c r="BS33" s="19">
        <v>1967.204</v>
      </c>
      <c r="BT33" s="19">
        <v>1980.049</v>
      </c>
      <c r="BU33" s="19">
        <v>1992.5840000000001</v>
      </c>
      <c r="BV33" s="19">
        <v>2004.7809999999999</v>
      </c>
      <c r="BW33" s="19">
        <v>2016.646</v>
      </c>
      <c r="BX33" s="19">
        <v>2028.1569999999999</v>
      </c>
      <c r="BY33" s="19">
        <v>2039.33</v>
      </c>
      <c r="BZ33" s="19">
        <v>2050.1579999999999</v>
      </c>
      <c r="CA33" s="19">
        <v>2060.636</v>
      </c>
      <c r="CB33" s="19">
        <v>2070.7860000000001</v>
      </c>
      <c r="CC33" s="19">
        <v>2080.5990000000002</v>
      </c>
      <c r="CD33" s="19">
        <v>2090.1</v>
      </c>
      <c r="CE33" s="19">
        <v>2099.2640000000001</v>
      </c>
      <c r="CF33" s="19">
        <v>2108.11</v>
      </c>
      <c r="CG33" s="19">
        <v>2116.6219999999998</v>
      </c>
      <c r="CH33" s="19">
        <v>2124.8220000000001</v>
      </c>
      <c r="CI33" s="19">
        <v>2132.6860000000001</v>
      </c>
      <c r="CJ33" s="19">
        <v>2140.2420000000002</v>
      </c>
      <c r="CK33" s="19">
        <v>2147.4810000000002</v>
      </c>
      <c r="CL33" s="19">
        <v>2154.4250000000002</v>
      </c>
      <c r="CM33" s="19">
        <v>2161.085</v>
      </c>
    </row>
    <row r="34" spans="1:91" ht="11.4" x14ac:dyDescent="0.2">
      <c r="A34" s="16">
        <v>17</v>
      </c>
      <c r="B34" s="17" t="s">
        <v>635</v>
      </c>
      <c r="C34" s="7" t="s">
        <v>80</v>
      </c>
      <c r="D34" s="6"/>
      <c r="E34" s="6">
        <v>262</v>
      </c>
      <c r="F34" s="19">
        <v>927.41399999999999</v>
      </c>
      <c r="G34" s="19">
        <v>942.33299999999997</v>
      </c>
      <c r="H34" s="19">
        <v>956.98500000000001</v>
      </c>
      <c r="I34" s="19">
        <v>971.40800000000002</v>
      </c>
      <c r="J34" s="19">
        <v>985.69</v>
      </c>
      <c r="K34" s="19">
        <v>999.899</v>
      </c>
      <c r="L34" s="19">
        <v>1014.025</v>
      </c>
      <c r="M34" s="19">
        <v>1028.0309999999999</v>
      </c>
      <c r="N34" s="19">
        <v>1041.8800000000001</v>
      </c>
      <c r="O34" s="19">
        <v>1055.5519999999999</v>
      </c>
      <c r="P34" s="19">
        <v>1069.009</v>
      </c>
      <c r="Q34" s="19">
        <v>1082.248</v>
      </c>
      <c r="R34" s="19">
        <v>1095.2619999999999</v>
      </c>
      <c r="S34" s="19">
        <v>1108.021</v>
      </c>
      <c r="T34" s="19">
        <v>1120.511</v>
      </c>
      <c r="U34" s="19">
        <v>1132.71</v>
      </c>
      <c r="V34" s="19">
        <v>1144.6089999999999</v>
      </c>
      <c r="W34" s="19">
        <v>1156.203</v>
      </c>
      <c r="X34" s="19">
        <v>1167.462</v>
      </c>
      <c r="Y34" s="19">
        <v>1178.4010000000001</v>
      </c>
      <c r="Z34" s="19">
        <v>1189.001</v>
      </c>
      <c r="AA34" s="19">
        <v>1199.2560000000001</v>
      </c>
      <c r="AB34" s="19">
        <v>1209.17</v>
      </c>
      <c r="AC34" s="19">
        <v>1218.739</v>
      </c>
      <c r="AD34" s="19">
        <v>1227.9670000000001</v>
      </c>
      <c r="AE34" s="19">
        <v>1236.8499999999999</v>
      </c>
      <c r="AF34" s="19">
        <v>1245.4010000000001</v>
      </c>
      <c r="AG34" s="19">
        <v>1253.614</v>
      </c>
      <c r="AH34" s="19">
        <v>1261.491</v>
      </c>
      <c r="AI34" s="19">
        <v>1269.0360000000001</v>
      </c>
      <c r="AJ34" s="19">
        <v>1276.268</v>
      </c>
      <c r="AK34" s="19">
        <v>1283.1790000000001</v>
      </c>
      <c r="AL34" s="19">
        <v>1289.7660000000001</v>
      </c>
      <c r="AM34" s="19">
        <v>1296.038</v>
      </c>
      <c r="AN34" s="19">
        <v>1301.9780000000001</v>
      </c>
      <c r="AO34" s="19">
        <v>1307.615</v>
      </c>
      <c r="AP34" s="19">
        <v>1312.9190000000001</v>
      </c>
      <c r="AQ34" s="19">
        <v>1317.902</v>
      </c>
      <c r="AR34" s="19">
        <v>1322.5630000000001</v>
      </c>
      <c r="AS34" s="19">
        <v>1326.904</v>
      </c>
      <c r="AT34" s="19">
        <v>1330.9059999999999</v>
      </c>
      <c r="AU34" s="19">
        <v>1334.5920000000001</v>
      </c>
      <c r="AV34" s="19">
        <v>1337.932</v>
      </c>
      <c r="AW34" s="19">
        <v>1340.951</v>
      </c>
      <c r="AX34" s="19">
        <v>1343.63</v>
      </c>
      <c r="AY34" s="19">
        <v>1345.96</v>
      </c>
      <c r="AZ34" s="19">
        <v>1347.944</v>
      </c>
      <c r="BA34" s="19">
        <v>1349.5909999999999</v>
      </c>
      <c r="BB34" s="19">
        <v>1350.894</v>
      </c>
      <c r="BC34" s="19">
        <v>1351.8810000000001</v>
      </c>
      <c r="BD34" s="19">
        <v>1352.5360000000001</v>
      </c>
      <c r="BE34" s="19">
        <v>1352.88</v>
      </c>
      <c r="BF34" s="19">
        <v>1352.9269999999999</v>
      </c>
      <c r="BG34" s="19">
        <v>1352.664</v>
      </c>
      <c r="BH34" s="19">
        <v>1352.125</v>
      </c>
      <c r="BI34" s="19">
        <v>1351.296</v>
      </c>
      <c r="BJ34" s="19">
        <v>1350.1990000000001</v>
      </c>
      <c r="BK34" s="19">
        <v>1348.847</v>
      </c>
      <c r="BL34" s="19">
        <v>1347.2550000000001</v>
      </c>
      <c r="BM34" s="19">
        <v>1345.4549999999999</v>
      </c>
      <c r="BN34" s="19">
        <v>1343.453</v>
      </c>
      <c r="BO34" s="19">
        <v>1341.2809999999999</v>
      </c>
      <c r="BP34" s="19">
        <v>1338.9390000000001</v>
      </c>
      <c r="BQ34" s="19">
        <v>1336.4469999999999</v>
      </c>
      <c r="BR34" s="19">
        <v>1333.818</v>
      </c>
      <c r="BS34" s="19">
        <v>1331.086</v>
      </c>
      <c r="BT34" s="19">
        <v>1328.251</v>
      </c>
      <c r="BU34" s="19">
        <v>1325.316</v>
      </c>
      <c r="BV34" s="19">
        <v>1322.31</v>
      </c>
      <c r="BW34" s="19">
        <v>1319.2439999999999</v>
      </c>
      <c r="BX34" s="19">
        <v>1316.1220000000001</v>
      </c>
      <c r="BY34" s="19">
        <v>1312.9639999999999</v>
      </c>
      <c r="BZ34" s="19">
        <v>1309.7719999999999</v>
      </c>
      <c r="CA34" s="19">
        <v>1306.5350000000001</v>
      </c>
      <c r="CB34" s="19">
        <v>1303.2570000000001</v>
      </c>
      <c r="CC34" s="19">
        <v>1299.9179999999999</v>
      </c>
      <c r="CD34" s="19">
        <v>1296.5260000000001</v>
      </c>
      <c r="CE34" s="19">
        <v>1293.08</v>
      </c>
      <c r="CF34" s="19">
        <v>1289.587</v>
      </c>
      <c r="CG34" s="19">
        <v>1286.0440000000001</v>
      </c>
      <c r="CH34" s="19">
        <v>1282.463</v>
      </c>
      <c r="CI34" s="19">
        <v>1278.8440000000001</v>
      </c>
      <c r="CJ34" s="19">
        <v>1275.181</v>
      </c>
      <c r="CK34" s="19">
        <v>1271.4590000000001</v>
      </c>
      <c r="CL34" s="19">
        <v>1267.674</v>
      </c>
      <c r="CM34" s="19">
        <v>1263.8130000000001</v>
      </c>
    </row>
    <row r="35" spans="1:91" ht="11.4" x14ac:dyDescent="0.2">
      <c r="A35" s="16">
        <v>18</v>
      </c>
      <c r="B35" s="17" t="s">
        <v>635</v>
      </c>
      <c r="C35" s="7" t="s">
        <v>81</v>
      </c>
      <c r="D35" s="6"/>
      <c r="E35" s="6">
        <v>232</v>
      </c>
      <c r="F35" s="19">
        <v>4846.9759999999997</v>
      </c>
      <c r="G35" s="19">
        <v>4954.6450000000004</v>
      </c>
      <c r="H35" s="19">
        <v>5068.8310000000001</v>
      </c>
      <c r="I35" s="19">
        <v>5187.9480000000003</v>
      </c>
      <c r="J35" s="19">
        <v>5309.6589999999997</v>
      </c>
      <c r="K35" s="19">
        <v>5432.2160000000003</v>
      </c>
      <c r="L35" s="19">
        <v>5555.1409999999996</v>
      </c>
      <c r="M35" s="19">
        <v>5678.7979999999998</v>
      </c>
      <c r="N35" s="19">
        <v>5803.3760000000002</v>
      </c>
      <c r="O35" s="19">
        <v>5929.2979999999998</v>
      </c>
      <c r="P35" s="19">
        <v>6056.88</v>
      </c>
      <c r="Q35" s="19">
        <v>6186.0159999999996</v>
      </c>
      <c r="R35" s="19">
        <v>6316.482</v>
      </c>
      <c r="S35" s="19">
        <v>6448.451</v>
      </c>
      <c r="T35" s="19">
        <v>6582.1289999999999</v>
      </c>
      <c r="U35" s="19">
        <v>6717.6869999999999</v>
      </c>
      <c r="V35" s="19">
        <v>6855.107</v>
      </c>
      <c r="W35" s="19">
        <v>6994.25</v>
      </c>
      <c r="X35" s="19">
        <v>7135.0339999999997</v>
      </c>
      <c r="Y35" s="19">
        <v>7277.2730000000001</v>
      </c>
      <c r="Z35" s="19">
        <v>7420.8050000000003</v>
      </c>
      <c r="AA35" s="19">
        <v>7565.5429999999997</v>
      </c>
      <c r="AB35" s="19">
        <v>7711.3440000000001</v>
      </c>
      <c r="AC35" s="19">
        <v>7857.9690000000001</v>
      </c>
      <c r="AD35" s="19">
        <v>8005.125</v>
      </c>
      <c r="AE35" s="19">
        <v>8152.54</v>
      </c>
      <c r="AF35" s="19">
        <v>8300.0730000000003</v>
      </c>
      <c r="AG35" s="19">
        <v>8447.5990000000002</v>
      </c>
      <c r="AH35" s="19">
        <v>8594.9009999999998</v>
      </c>
      <c r="AI35" s="19">
        <v>8741.7559999999994</v>
      </c>
      <c r="AJ35" s="19">
        <v>8887.9879999999994</v>
      </c>
      <c r="AK35" s="19">
        <v>9033.4609999999993</v>
      </c>
      <c r="AL35" s="19">
        <v>9178.0859999999993</v>
      </c>
      <c r="AM35" s="19">
        <v>9321.8279999999995</v>
      </c>
      <c r="AN35" s="19">
        <v>9464.6890000000003</v>
      </c>
      <c r="AO35" s="19">
        <v>9606.6640000000007</v>
      </c>
      <c r="AP35" s="19">
        <v>9747.6749999999993</v>
      </c>
      <c r="AQ35" s="19">
        <v>9887.6839999999993</v>
      </c>
      <c r="AR35" s="19">
        <v>10026.695</v>
      </c>
      <c r="AS35" s="19">
        <v>10164.755999999999</v>
      </c>
      <c r="AT35" s="19">
        <v>10301.879999999999</v>
      </c>
      <c r="AU35" s="19">
        <v>10438.046</v>
      </c>
      <c r="AV35" s="19">
        <v>10573.201999999999</v>
      </c>
      <c r="AW35" s="19">
        <v>10707.355</v>
      </c>
      <c r="AX35" s="19">
        <v>10840.49</v>
      </c>
      <c r="AY35" s="19">
        <v>10972.592000000001</v>
      </c>
      <c r="AZ35" s="19">
        <v>11103.618</v>
      </c>
      <c r="BA35" s="19">
        <v>11233.513000000001</v>
      </c>
      <c r="BB35" s="19">
        <v>11362.223</v>
      </c>
      <c r="BC35" s="19">
        <v>11489.663</v>
      </c>
      <c r="BD35" s="19">
        <v>11615.75</v>
      </c>
      <c r="BE35" s="19">
        <v>11740.447</v>
      </c>
      <c r="BF35" s="19">
        <v>11863.683999999999</v>
      </c>
      <c r="BG35" s="19">
        <v>11985.32</v>
      </c>
      <c r="BH35" s="19">
        <v>12105.203</v>
      </c>
      <c r="BI35" s="19">
        <v>12223.199000000001</v>
      </c>
      <c r="BJ35" s="19">
        <v>12339.236000000001</v>
      </c>
      <c r="BK35" s="19">
        <v>12453.286</v>
      </c>
      <c r="BL35" s="19">
        <v>12565.299000000001</v>
      </c>
      <c r="BM35" s="19">
        <v>12675.271000000001</v>
      </c>
      <c r="BN35" s="19">
        <v>12783.154</v>
      </c>
      <c r="BO35" s="19">
        <v>12888.924999999999</v>
      </c>
      <c r="BP35" s="19">
        <v>12992.537</v>
      </c>
      <c r="BQ35" s="19">
        <v>13094.022000000001</v>
      </c>
      <c r="BR35" s="19">
        <v>13193.370999999999</v>
      </c>
      <c r="BS35" s="19">
        <v>13290.620999999999</v>
      </c>
      <c r="BT35" s="19">
        <v>13385.742</v>
      </c>
      <c r="BU35" s="19">
        <v>13478.715</v>
      </c>
      <c r="BV35" s="19">
        <v>13569.555</v>
      </c>
      <c r="BW35" s="19">
        <v>13658.245999999999</v>
      </c>
      <c r="BX35" s="19">
        <v>13744.78</v>
      </c>
      <c r="BY35" s="19">
        <v>13829.153</v>
      </c>
      <c r="BZ35" s="19">
        <v>13911.361000000001</v>
      </c>
      <c r="CA35" s="19">
        <v>13991.41</v>
      </c>
      <c r="CB35" s="19">
        <v>14069.275</v>
      </c>
      <c r="CC35" s="19">
        <v>14144.954</v>
      </c>
      <c r="CD35" s="19">
        <v>14218.450999999999</v>
      </c>
      <c r="CE35" s="19">
        <v>14289.753000000001</v>
      </c>
      <c r="CF35" s="19">
        <v>14358.866</v>
      </c>
      <c r="CG35" s="19">
        <v>14425.791999999999</v>
      </c>
      <c r="CH35" s="19">
        <v>14490.514999999999</v>
      </c>
      <c r="CI35" s="19">
        <v>14553.043</v>
      </c>
      <c r="CJ35" s="19">
        <v>14613.380999999999</v>
      </c>
      <c r="CK35" s="19">
        <v>14671.525</v>
      </c>
      <c r="CL35" s="19">
        <v>14727.455</v>
      </c>
      <c r="CM35" s="19">
        <v>14781.199000000001</v>
      </c>
    </row>
    <row r="36" spans="1:91" ht="11.4" x14ac:dyDescent="0.2">
      <c r="A36" s="16">
        <v>19</v>
      </c>
      <c r="B36" s="17" t="s">
        <v>635</v>
      </c>
      <c r="C36" s="7" t="s">
        <v>82</v>
      </c>
      <c r="D36" s="6"/>
      <c r="E36" s="6">
        <v>231</v>
      </c>
      <c r="F36" s="19">
        <v>99873.032999999996</v>
      </c>
      <c r="G36" s="19">
        <v>102403.196</v>
      </c>
      <c r="H36" s="19">
        <v>104957.43799999999</v>
      </c>
      <c r="I36" s="19">
        <v>107534.882</v>
      </c>
      <c r="J36" s="19">
        <v>110135.63499999999</v>
      </c>
      <c r="K36" s="19">
        <v>112759.07</v>
      </c>
      <c r="L36" s="19">
        <v>115403.326</v>
      </c>
      <c r="M36" s="19">
        <v>118065.22500000001</v>
      </c>
      <c r="N36" s="19">
        <v>120741.32399999999</v>
      </c>
      <c r="O36" s="19">
        <v>123427.617</v>
      </c>
      <c r="P36" s="19">
        <v>126120.682</v>
      </c>
      <c r="Q36" s="19">
        <v>128817.98</v>
      </c>
      <c r="R36" s="19">
        <v>131517.867</v>
      </c>
      <c r="S36" s="19">
        <v>134218.92000000001</v>
      </c>
      <c r="T36" s="19">
        <v>136920.10699999999</v>
      </c>
      <c r="U36" s="19">
        <v>139620.17800000001</v>
      </c>
      <c r="V36" s="19">
        <v>142317.58600000001</v>
      </c>
      <c r="W36" s="19">
        <v>145010.28200000001</v>
      </c>
      <c r="X36" s="19">
        <v>147695.897</v>
      </c>
      <c r="Y36" s="19">
        <v>150371.875</v>
      </c>
      <c r="Z36" s="19">
        <v>153036.024</v>
      </c>
      <c r="AA36" s="19">
        <v>155686.416</v>
      </c>
      <c r="AB36" s="19">
        <v>158322.00599999999</v>
      </c>
      <c r="AC36" s="19">
        <v>160942.55300000001</v>
      </c>
      <c r="AD36" s="19">
        <v>163548.40400000001</v>
      </c>
      <c r="AE36" s="19">
        <v>166139.39300000001</v>
      </c>
      <c r="AF36" s="19">
        <v>168714.421</v>
      </c>
      <c r="AG36" s="19">
        <v>171271.652</v>
      </c>
      <c r="AH36" s="19">
        <v>173809.29399999999</v>
      </c>
      <c r="AI36" s="19">
        <v>176325.27299999999</v>
      </c>
      <c r="AJ36" s="19">
        <v>178817.639</v>
      </c>
      <c r="AK36" s="19">
        <v>181284.897</v>
      </c>
      <c r="AL36" s="19">
        <v>183725.64300000001</v>
      </c>
      <c r="AM36" s="19">
        <v>186137.98</v>
      </c>
      <c r="AN36" s="19">
        <v>188519.92600000001</v>
      </c>
      <c r="AO36" s="19">
        <v>190869.63200000001</v>
      </c>
      <c r="AP36" s="19">
        <v>193185.55100000001</v>
      </c>
      <c r="AQ36" s="19">
        <v>195466.255</v>
      </c>
      <c r="AR36" s="19">
        <v>197710.27499999999</v>
      </c>
      <c r="AS36" s="19">
        <v>199916.17199999999</v>
      </c>
      <c r="AT36" s="19">
        <v>202082.56400000001</v>
      </c>
      <c r="AU36" s="19">
        <v>204208.147</v>
      </c>
      <c r="AV36" s="19">
        <v>206291.69200000001</v>
      </c>
      <c r="AW36" s="19">
        <v>208332.01800000001</v>
      </c>
      <c r="AX36" s="19">
        <v>210328.00700000001</v>
      </c>
      <c r="AY36" s="19">
        <v>212278.592</v>
      </c>
      <c r="AZ36" s="19">
        <v>214182.834</v>
      </c>
      <c r="BA36" s="19">
        <v>216039.79800000001</v>
      </c>
      <c r="BB36" s="19">
        <v>217848.514</v>
      </c>
      <c r="BC36" s="19">
        <v>219608.052</v>
      </c>
      <c r="BD36" s="19">
        <v>221317.58199999999</v>
      </c>
      <c r="BE36" s="19">
        <v>222976.38500000001</v>
      </c>
      <c r="BF36" s="19">
        <v>224583.93299999999</v>
      </c>
      <c r="BG36" s="19">
        <v>226139.95</v>
      </c>
      <c r="BH36" s="19">
        <v>227644.31200000001</v>
      </c>
      <c r="BI36" s="19">
        <v>229096.851</v>
      </c>
      <c r="BJ36" s="19">
        <v>230497.429</v>
      </c>
      <c r="BK36" s="19">
        <v>231845.70600000001</v>
      </c>
      <c r="BL36" s="19">
        <v>233141.12899999999</v>
      </c>
      <c r="BM36" s="19">
        <v>234383.041</v>
      </c>
      <c r="BN36" s="19">
        <v>235571.073</v>
      </c>
      <c r="BO36" s="19">
        <v>236705.09299999999</v>
      </c>
      <c r="BP36" s="19">
        <v>237785.421</v>
      </c>
      <c r="BQ36" s="19">
        <v>238812.77299999999</v>
      </c>
      <c r="BR36" s="19">
        <v>239788.13399999999</v>
      </c>
      <c r="BS36" s="19">
        <v>240712.37</v>
      </c>
      <c r="BT36" s="19">
        <v>241586.16800000001</v>
      </c>
      <c r="BU36" s="19">
        <v>242409.837</v>
      </c>
      <c r="BV36" s="19">
        <v>243183.424</v>
      </c>
      <c r="BW36" s="19">
        <v>243906.79199999999</v>
      </c>
      <c r="BX36" s="19">
        <v>244580.16399999999</v>
      </c>
      <c r="BY36" s="19">
        <v>245204.073</v>
      </c>
      <c r="BZ36" s="19">
        <v>245779.682</v>
      </c>
      <c r="CA36" s="19">
        <v>246308.65299999999</v>
      </c>
      <c r="CB36" s="19">
        <v>246793.00899999999</v>
      </c>
      <c r="CC36" s="19">
        <v>247234.52900000001</v>
      </c>
      <c r="CD36" s="19">
        <v>247634.56200000001</v>
      </c>
      <c r="CE36" s="19">
        <v>247994.071</v>
      </c>
      <c r="CF36" s="19">
        <v>248313.81899999999</v>
      </c>
      <c r="CG36" s="19">
        <v>248594.55499999999</v>
      </c>
      <c r="CH36" s="19">
        <v>248837.223</v>
      </c>
      <c r="CI36" s="19">
        <v>249042.98</v>
      </c>
      <c r="CJ36" s="19">
        <v>249213.269</v>
      </c>
      <c r="CK36" s="19">
        <v>249349.81599999999</v>
      </c>
      <c r="CL36" s="19">
        <v>249454.60800000001</v>
      </c>
      <c r="CM36" s="19">
        <v>249529.91899999999</v>
      </c>
    </row>
    <row r="37" spans="1:91" ht="11.4" x14ac:dyDescent="0.2">
      <c r="A37" s="16">
        <v>20</v>
      </c>
      <c r="B37" s="17" t="s">
        <v>635</v>
      </c>
      <c r="C37" s="7" t="s">
        <v>83</v>
      </c>
      <c r="D37" s="6"/>
      <c r="E37" s="6">
        <v>404</v>
      </c>
      <c r="F37" s="19">
        <v>47236.258999999998</v>
      </c>
      <c r="G37" s="19">
        <v>48461.567000000003</v>
      </c>
      <c r="H37" s="19">
        <v>49699.862000000001</v>
      </c>
      <c r="I37" s="19">
        <v>50950.879000000001</v>
      </c>
      <c r="J37" s="19">
        <v>52214.790999999997</v>
      </c>
      <c r="K37" s="19">
        <v>53491.697</v>
      </c>
      <c r="L37" s="19">
        <v>54780.851999999999</v>
      </c>
      <c r="M37" s="19">
        <v>56081.771999999997</v>
      </c>
      <c r="N37" s="19">
        <v>57395.144999999997</v>
      </c>
      <c r="O37" s="19">
        <v>58722.067999999999</v>
      </c>
      <c r="P37" s="19">
        <v>60063.158000000003</v>
      </c>
      <c r="Q37" s="19">
        <v>61418.175999999999</v>
      </c>
      <c r="R37" s="19">
        <v>62786.271999999997</v>
      </c>
      <c r="S37" s="19">
        <v>64166.646999999997</v>
      </c>
      <c r="T37" s="19">
        <v>65558.241999999998</v>
      </c>
      <c r="U37" s="19">
        <v>66959.993000000002</v>
      </c>
      <c r="V37" s="19">
        <v>68371.214000000007</v>
      </c>
      <c r="W37" s="19">
        <v>69791.017000000007</v>
      </c>
      <c r="X37" s="19">
        <v>71217.896999999997</v>
      </c>
      <c r="Y37" s="19">
        <v>72650.119000000006</v>
      </c>
      <c r="Z37" s="19">
        <v>74086.106</v>
      </c>
      <c r="AA37" s="19">
        <v>75524.881999999998</v>
      </c>
      <c r="AB37" s="19">
        <v>76965.577000000005</v>
      </c>
      <c r="AC37" s="19">
        <v>78406.959000000003</v>
      </c>
      <c r="AD37" s="19">
        <v>79847.748000000007</v>
      </c>
      <c r="AE37" s="19">
        <v>81286.865000000005</v>
      </c>
      <c r="AF37" s="19">
        <v>82723.271999999997</v>
      </c>
      <c r="AG37" s="19">
        <v>84156.323999999993</v>
      </c>
      <c r="AH37" s="19">
        <v>85585.822</v>
      </c>
      <c r="AI37" s="19">
        <v>87011.808000000005</v>
      </c>
      <c r="AJ37" s="19">
        <v>88434.153999999995</v>
      </c>
      <c r="AK37" s="19">
        <v>89852.235000000001</v>
      </c>
      <c r="AL37" s="19">
        <v>91265.247000000003</v>
      </c>
      <c r="AM37" s="19">
        <v>92672.52</v>
      </c>
      <c r="AN37" s="19">
        <v>94073.394</v>
      </c>
      <c r="AO37" s="19">
        <v>95467.137000000002</v>
      </c>
      <c r="AP37" s="19">
        <v>96853.106</v>
      </c>
      <c r="AQ37" s="19">
        <v>98230.577999999994</v>
      </c>
      <c r="AR37" s="19">
        <v>99598.638000000006</v>
      </c>
      <c r="AS37" s="19">
        <v>100956.31200000001</v>
      </c>
      <c r="AT37" s="19">
        <v>102302.686</v>
      </c>
      <c r="AU37" s="19">
        <v>103636.95600000001</v>
      </c>
      <c r="AV37" s="19">
        <v>104958.416</v>
      </c>
      <c r="AW37" s="19">
        <v>106266.321</v>
      </c>
      <c r="AX37" s="19">
        <v>107559.944</v>
      </c>
      <c r="AY37" s="19">
        <v>108838.57799999999</v>
      </c>
      <c r="AZ37" s="19">
        <v>110101.466</v>
      </c>
      <c r="BA37" s="19">
        <v>111347.85400000001</v>
      </c>
      <c r="BB37" s="19">
        <v>112576.96400000001</v>
      </c>
      <c r="BC37" s="19">
        <v>113788.00599999999</v>
      </c>
      <c r="BD37" s="19">
        <v>114980.216</v>
      </c>
      <c r="BE37" s="19">
        <v>116153.024</v>
      </c>
      <c r="BF37" s="19">
        <v>117305.781</v>
      </c>
      <c r="BG37" s="19">
        <v>118437.579</v>
      </c>
      <c r="BH37" s="19">
        <v>119547.40399999999</v>
      </c>
      <c r="BI37" s="19">
        <v>120634.465</v>
      </c>
      <c r="BJ37" s="19">
        <v>121698.202</v>
      </c>
      <c r="BK37" s="19">
        <v>122738.386</v>
      </c>
      <c r="BL37" s="19">
        <v>123754.90399999999</v>
      </c>
      <c r="BM37" s="19">
        <v>124747.87300000001</v>
      </c>
      <c r="BN37" s="19">
        <v>125717.353</v>
      </c>
      <c r="BO37" s="19">
        <v>126663.05899999999</v>
      </c>
      <c r="BP37" s="19">
        <v>127584.81200000001</v>
      </c>
      <c r="BQ37" s="19">
        <v>128482.766</v>
      </c>
      <c r="BR37" s="19">
        <v>129357.19899999999</v>
      </c>
      <c r="BS37" s="19">
        <v>130208.287</v>
      </c>
      <c r="BT37" s="19">
        <v>131036.079</v>
      </c>
      <c r="BU37" s="19">
        <v>131840.32800000001</v>
      </c>
      <c r="BV37" s="19">
        <v>132620.59599999999</v>
      </c>
      <c r="BW37" s="19">
        <v>133376.23199999999</v>
      </c>
      <c r="BX37" s="19">
        <v>134106.79699999999</v>
      </c>
      <c r="BY37" s="19">
        <v>134812.14499999999</v>
      </c>
      <c r="BZ37" s="19">
        <v>135492.40299999999</v>
      </c>
      <c r="CA37" s="19">
        <v>136147.67800000001</v>
      </c>
      <c r="CB37" s="19">
        <v>136778.185</v>
      </c>
      <c r="CC37" s="19">
        <v>137384.13500000001</v>
      </c>
      <c r="CD37" s="19">
        <v>137965.64600000001</v>
      </c>
      <c r="CE37" s="19">
        <v>138522.82</v>
      </c>
      <c r="CF37" s="19">
        <v>139055.72</v>
      </c>
      <c r="CG37" s="19">
        <v>139564.45499999999</v>
      </c>
      <c r="CH37" s="19">
        <v>140049.179</v>
      </c>
      <c r="CI37" s="19">
        <v>140510.13099999999</v>
      </c>
      <c r="CJ37" s="19">
        <v>140947.64000000001</v>
      </c>
      <c r="CK37" s="19">
        <v>141362.09299999999</v>
      </c>
      <c r="CL37" s="19">
        <v>141753.99100000001</v>
      </c>
      <c r="CM37" s="19">
        <v>142123.899</v>
      </c>
    </row>
    <row r="38" spans="1:91" ht="11.4" x14ac:dyDescent="0.2">
      <c r="A38" s="16">
        <v>21</v>
      </c>
      <c r="B38" s="17" t="s">
        <v>635</v>
      </c>
      <c r="C38" s="7" t="s">
        <v>84</v>
      </c>
      <c r="D38" s="6"/>
      <c r="E38" s="6">
        <v>450</v>
      </c>
      <c r="F38" s="19">
        <v>24234.088</v>
      </c>
      <c r="G38" s="19">
        <v>24894.550999999999</v>
      </c>
      <c r="H38" s="19">
        <v>25570.895</v>
      </c>
      <c r="I38" s="19">
        <v>26262.81</v>
      </c>
      <c r="J38" s="19">
        <v>26969.642</v>
      </c>
      <c r="K38" s="19">
        <v>27690.797999999999</v>
      </c>
      <c r="L38" s="19">
        <v>28426.106</v>
      </c>
      <c r="M38" s="19">
        <v>29175.412</v>
      </c>
      <c r="N38" s="19">
        <v>29938.052</v>
      </c>
      <c r="O38" s="19">
        <v>30713.196</v>
      </c>
      <c r="P38" s="19">
        <v>31500.077000000001</v>
      </c>
      <c r="Q38" s="19">
        <v>32298.311000000002</v>
      </c>
      <c r="R38" s="19">
        <v>33107.434000000001</v>
      </c>
      <c r="S38" s="19">
        <v>33926.654000000002</v>
      </c>
      <c r="T38" s="19">
        <v>34755.061999999998</v>
      </c>
      <c r="U38" s="19">
        <v>35591.942999999999</v>
      </c>
      <c r="V38" s="19">
        <v>36436.781999999999</v>
      </c>
      <c r="W38" s="19">
        <v>37289.343000000001</v>
      </c>
      <c r="X38" s="19">
        <v>38149.373</v>
      </c>
      <c r="Y38" s="19">
        <v>39016.760999999999</v>
      </c>
      <c r="Z38" s="19">
        <v>39891.387999999999</v>
      </c>
      <c r="AA38" s="19">
        <v>40772.970999999998</v>
      </c>
      <c r="AB38" s="19">
        <v>41661.283000000003</v>
      </c>
      <c r="AC38" s="19">
        <v>42556.396999999997</v>
      </c>
      <c r="AD38" s="19">
        <v>43458.493999999999</v>
      </c>
      <c r="AE38" s="19">
        <v>44367.656000000003</v>
      </c>
      <c r="AF38" s="19">
        <v>45283.722999999998</v>
      </c>
      <c r="AG38" s="19">
        <v>46206.440999999999</v>
      </c>
      <c r="AH38" s="19">
        <v>47135.665000000001</v>
      </c>
      <c r="AI38" s="19">
        <v>48071.248</v>
      </c>
      <c r="AJ38" s="19">
        <v>49012.987999999998</v>
      </c>
      <c r="AK38" s="19">
        <v>49960.618999999999</v>
      </c>
      <c r="AL38" s="19">
        <v>50913.785000000003</v>
      </c>
      <c r="AM38" s="19">
        <v>51872.127</v>
      </c>
      <c r="AN38" s="19">
        <v>52835.205000000002</v>
      </c>
      <c r="AO38" s="19">
        <v>53802.574000000001</v>
      </c>
      <c r="AP38" s="19">
        <v>54773.868999999999</v>
      </c>
      <c r="AQ38" s="19">
        <v>55748.627</v>
      </c>
      <c r="AR38" s="19">
        <v>56726.163999999997</v>
      </c>
      <c r="AS38" s="19">
        <v>57705.696000000004</v>
      </c>
      <c r="AT38" s="19">
        <v>58686.533000000003</v>
      </c>
      <c r="AU38" s="19">
        <v>59668.150999999998</v>
      </c>
      <c r="AV38" s="19">
        <v>60650.175000000003</v>
      </c>
      <c r="AW38" s="19">
        <v>61632.182000000001</v>
      </c>
      <c r="AX38" s="19">
        <v>62613.811999999998</v>
      </c>
      <c r="AY38" s="19">
        <v>63594.675999999999</v>
      </c>
      <c r="AZ38" s="19">
        <v>64574.345999999998</v>
      </c>
      <c r="BA38" s="19">
        <v>65552.365000000005</v>
      </c>
      <c r="BB38" s="19">
        <v>66528.398000000001</v>
      </c>
      <c r="BC38" s="19">
        <v>67502.138999999996</v>
      </c>
      <c r="BD38" s="19">
        <v>68473.225999999995</v>
      </c>
      <c r="BE38" s="19">
        <v>69441.3</v>
      </c>
      <c r="BF38" s="19">
        <v>70405.960000000006</v>
      </c>
      <c r="BG38" s="19">
        <v>71366.710999999996</v>
      </c>
      <c r="BH38" s="19">
        <v>72323.008000000002</v>
      </c>
      <c r="BI38" s="19">
        <v>73274.376000000004</v>
      </c>
      <c r="BJ38" s="19">
        <v>74220.37</v>
      </c>
      <c r="BK38" s="19">
        <v>75160.7</v>
      </c>
      <c r="BL38" s="19">
        <v>76095.178</v>
      </c>
      <c r="BM38" s="19">
        <v>77023.691000000006</v>
      </c>
      <c r="BN38" s="19">
        <v>77946.072</v>
      </c>
      <c r="BO38" s="19">
        <v>78862.020999999993</v>
      </c>
      <c r="BP38" s="19">
        <v>79771.13</v>
      </c>
      <c r="BQ38" s="19">
        <v>80672.891000000003</v>
      </c>
      <c r="BR38" s="19">
        <v>81566.748999999996</v>
      </c>
      <c r="BS38" s="19">
        <v>82452.184999999998</v>
      </c>
      <c r="BT38" s="19">
        <v>83328.885999999999</v>
      </c>
      <c r="BU38" s="19">
        <v>84196.584000000003</v>
      </c>
      <c r="BV38" s="19">
        <v>85054.91</v>
      </c>
      <c r="BW38" s="19">
        <v>85903.486000000004</v>
      </c>
      <c r="BX38" s="19">
        <v>86742.01</v>
      </c>
      <c r="BY38" s="19">
        <v>87570.153000000006</v>
      </c>
      <c r="BZ38" s="19">
        <v>88387.712</v>
      </c>
      <c r="CA38" s="19">
        <v>89194.664000000004</v>
      </c>
      <c r="CB38" s="19">
        <v>89991.058999999994</v>
      </c>
      <c r="CC38" s="19">
        <v>90776.881999999998</v>
      </c>
      <c r="CD38" s="19">
        <v>91551.99</v>
      </c>
      <c r="CE38" s="19">
        <v>92316.134000000005</v>
      </c>
      <c r="CF38" s="19">
        <v>93068.99</v>
      </c>
      <c r="CG38" s="19">
        <v>93810.235000000001</v>
      </c>
      <c r="CH38" s="19">
        <v>94539.566999999995</v>
      </c>
      <c r="CI38" s="19">
        <v>95256.762000000002</v>
      </c>
      <c r="CJ38" s="19">
        <v>95961.633000000002</v>
      </c>
      <c r="CK38" s="19">
        <v>96654.078999999998</v>
      </c>
      <c r="CL38" s="19">
        <v>97334.058999999994</v>
      </c>
      <c r="CM38" s="19">
        <v>98001.584000000003</v>
      </c>
    </row>
    <row r="39" spans="1:91" ht="11.4" x14ac:dyDescent="0.2">
      <c r="A39" s="16">
        <v>22</v>
      </c>
      <c r="B39" s="17" t="s">
        <v>635</v>
      </c>
      <c r="C39" s="7" t="s">
        <v>85</v>
      </c>
      <c r="D39" s="6"/>
      <c r="E39" s="6">
        <v>454</v>
      </c>
      <c r="F39" s="19">
        <v>17573.607</v>
      </c>
      <c r="G39" s="19">
        <v>18091.575000000001</v>
      </c>
      <c r="H39" s="19">
        <v>18622.103999999999</v>
      </c>
      <c r="I39" s="19">
        <v>19164.727999999999</v>
      </c>
      <c r="J39" s="19">
        <v>19718.742999999999</v>
      </c>
      <c r="K39" s="19">
        <v>20283.690999999999</v>
      </c>
      <c r="L39" s="19">
        <v>20859.190999999999</v>
      </c>
      <c r="M39" s="19">
        <v>21445.468000000001</v>
      </c>
      <c r="N39" s="19">
        <v>22043.258000000002</v>
      </c>
      <c r="O39" s="19">
        <v>22653.625</v>
      </c>
      <c r="P39" s="19">
        <v>23277.223999999998</v>
      </c>
      <c r="Q39" s="19">
        <v>23914.217000000001</v>
      </c>
      <c r="R39" s="19">
        <v>24564.021000000001</v>
      </c>
      <c r="S39" s="19">
        <v>25225.544999999998</v>
      </c>
      <c r="T39" s="19">
        <v>25897.347000000002</v>
      </c>
      <c r="U39" s="19">
        <v>26578.246999999999</v>
      </c>
      <c r="V39" s="19">
        <v>27267.73</v>
      </c>
      <c r="W39" s="19">
        <v>27965.73</v>
      </c>
      <c r="X39" s="19">
        <v>28672.108</v>
      </c>
      <c r="Y39" s="19">
        <v>29386.842000000001</v>
      </c>
      <c r="Z39" s="19">
        <v>30109.857</v>
      </c>
      <c r="AA39" s="19">
        <v>30840.793000000001</v>
      </c>
      <c r="AB39" s="19">
        <v>31579.218000000001</v>
      </c>
      <c r="AC39" s="19">
        <v>32324.868999999999</v>
      </c>
      <c r="AD39" s="19">
        <v>33077.453999999998</v>
      </c>
      <c r="AE39" s="19">
        <v>33836.707000000002</v>
      </c>
      <c r="AF39" s="19">
        <v>34602.300000000003</v>
      </c>
      <c r="AG39" s="19">
        <v>35373.855000000003</v>
      </c>
      <c r="AH39" s="19">
        <v>36150.879999999997</v>
      </c>
      <c r="AI39" s="19">
        <v>36932.805</v>
      </c>
      <c r="AJ39" s="19">
        <v>37719.154999999999</v>
      </c>
      <c r="AK39" s="19">
        <v>38509.466</v>
      </c>
      <c r="AL39" s="19">
        <v>39303.411999999997</v>
      </c>
      <c r="AM39" s="19">
        <v>40100.767999999996</v>
      </c>
      <c r="AN39" s="19">
        <v>40901.375</v>
      </c>
      <c r="AO39" s="19">
        <v>41705.002</v>
      </c>
      <c r="AP39" s="19">
        <v>42511.285000000003</v>
      </c>
      <c r="AQ39" s="19">
        <v>43319.720999999998</v>
      </c>
      <c r="AR39" s="19">
        <v>44129.754999999997</v>
      </c>
      <c r="AS39" s="19">
        <v>44940.79</v>
      </c>
      <c r="AT39" s="19">
        <v>45752.245000000003</v>
      </c>
      <c r="AU39" s="19">
        <v>46563.627999999997</v>
      </c>
      <c r="AV39" s="19">
        <v>47374.487000000001</v>
      </c>
      <c r="AW39" s="19">
        <v>48184.362999999998</v>
      </c>
      <c r="AX39" s="19">
        <v>48992.764999999999</v>
      </c>
      <c r="AY39" s="19">
        <v>49799.237999999998</v>
      </c>
      <c r="AZ39" s="19">
        <v>50603.294999999998</v>
      </c>
      <c r="BA39" s="19">
        <v>51404.42</v>
      </c>
      <c r="BB39" s="19">
        <v>52202.050999999999</v>
      </c>
      <c r="BC39" s="19">
        <v>52995.620999999999</v>
      </c>
      <c r="BD39" s="19">
        <v>53784.567999999999</v>
      </c>
      <c r="BE39" s="19">
        <v>54568.455000000002</v>
      </c>
      <c r="BF39" s="19">
        <v>55346.796999999999</v>
      </c>
      <c r="BG39" s="19">
        <v>56119.055</v>
      </c>
      <c r="BH39" s="19">
        <v>56884.673000000003</v>
      </c>
      <c r="BI39" s="19">
        <v>57643.148000000001</v>
      </c>
      <c r="BJ39" s="19">
        <v>58394.046000000002</v>
      </c>
      <c r="BK39" s="19">
        <v>59137.004000000001</v>
      </c>
      <c r="BL39" s="19">
        <v>59871.705000000002</v>
      </c>
      <c r="BM39" s="19">
        <v>60597.887000000002</v>
      </c>
      <c r="BN39" s="19">
        <v>61315.271000000001</v>
      </c>
      <c r="BO39" s="19">
        <v>62023.525000000001</v>
      </c>
      <c r="BP39" s="19">
        <v>62722.330999999998</v>
      </c>
      <c r="BQ39" s="19">
        <v>63411.466999999997</v>
      </c>
      <c r="BR39" s="19">
        <v>64090.754999999997</v>
      </c>
      <c r="BS39" s="19">
        <v>64759.964999999997</v>
      </c>
      <c r="BT39" s="19">
        <v>65418.923999999999</v>
      </c>
      <c r="BU39" s="19">
        <v>66067.351999999999</v>
      </c>
      <c r="BV39" s="19">
        <v>66704.865999999995</v>
      </c>
      <c r="BW39" s="19">
        <v>67331.017000000007</v>
      </c>
      <c r="BX39" s="19">
        <v>67945.464000000007</v>
      </c>
      <c r="BY39" s="19">
        <v>68547.967999999993</v>
      </c>
      <c r="BZ39" s="19">
        <v>69138.448000000004</v>
      </c>
      <c r="CA39" s="19">
        <v>69716.887000000002</v>
      </c>
      <c r="CB39" s="19">
        <v>70283.384999999995</v>
      </c>
      <c r="CC39" s="19">
        <v>70837.983999999997</v>
      </c>
      <c r="CD39" s="19">
        <v>71380.638000000006</v>
      </c>
      <c r="CE39" s="19">
        <v>71911.222999999998</v>
      </c>
      <c r="CF39" s="19">
        <v>72429.601999999999</v>
      </c>
      <c r="CG39" s="19">
        <v>72935.618000000002</v>
      </c>
      <c r="CH39" s="19">
        <v>73429.175000000003</v>
      </c>
      <c r="CI39" s="19">
        <v>73910.216</v>
      </c>
      <c r="CJ39" s="19">
        <v>74378.764999999999</v>
      </c>
      <c r="CK39" s="19">
        <v>74834.903000000006</v>
      </c>
      <c r="CL39" s="19">
        <v>75278.782000000007</v>
      </c>
      <c r="CM39" s="19">
        <v>75710.601999999999</v>
      </c>
    </row>
    <row r="40" spans="1:91" ht="11.4" x14ac:dyDescent="0.2">
      <c r="A40" s="16">
        <v>23</v>
      </c>
      <c r="B40" s="17" t="s">
        <v>635</v>
      </c>
      <c r="C40" s="7" t="s">
        <v>86</v>
      </c>
      <c r="D40" s="6">
        <v>1</v>
      </c>
      <c r="E40" s="6">
        <v>480</v>
      </c>
      <c r="F40" s="19">
        <v>1259.4559999999999</v>
      </c>
      <c r="G40" s="19">
        <v>1262.1320000000001</v>
      </c>
      <c r="H40" s="19">
        <v>1265.1379999999999</v>
      </c>
      <c r="I40" s="19">
        <v>1268.3150000000001</v>
      </c>
      <c r="J40" s="19">
        <v>1271.3679999999999</v>
      </c>
      <c r="K40" s="19">
        <v>1274.114</v>
      </c>
      <c r="L40" s="19">
        <v>1276.4749999999999</v>
      </c>
      <c r="M40" s="19">
        <v>1278.528</v>
      </c>
      <c r="N40" s="19">
        <v>1280.3130000000001</v>
      </c>
      <c r="O40" s="19">
        <v>1281.8820000000001</v>
      </c>
      <c r="P40" s="19">
        <v>1283.2729999999999</v>
      </c>
      <c r="Q40" s="19">
        <v>1284.502</v>
      </c>
      <c r="R40" s="19">
        <v>1285.5070000000001</v>
      </c>
      <c r="S40" s="19">
        <v>1286.2750000000001</v>
      </c>
      <c r="T40" s="19">
        <v>1286.76</v>
      </c>
      <c r="U40" s="19">
        <v>1286.934</v>
      </c>
      <c r="V40" s="19">
        <v>1286.778</v>
      </c>
      <c r="W40" s="19">
        <v>1286.3019999999999</v>
      </c>
      <c r="X40" s="19">
        <v>1285.4749999999999</v>
      </c>
      <c r="Y40" s="19">
        <v>1284.2729999999999</v>
      </c>
      <c r="Z40" s="19">
        <v>1282.701</v>
      </c>
      <c r="AA40" s="19">
        <v>1280.74</v>
      </c>
      <c r="AB40" s="19">
        <v>1278.396</v>
      </c>
      <c r="AC40" s="19">
        <v>1275.684</v>
      </c>
      <c r="AD40" s="19">
        <v>1272.6120000000001</v>
      </c>
      <c r="AE40" s="19">
        <v>1269.2</v>
      </c>
      <c r="AF40" s="19">
        <v>1265.4480000000001</v>
      </c>
      <c r="AG40" s="19">
        <v>1261.3889999999999</v>
      </c>
      <c r="AH40" s="19">
        <v>1257.038</v>
      </c>
      <c r="AI40" s="19">
        <v>1252.432</v>
      </c>
      <c r="AJ40" s="19">
        <v>1247.598</v>
      </c>
      <c r="AK40" s="19">
        <v>1242.5719999999999</v>
      </c>
      <c r="AL40" s="19">
        <v>1237.3520000000001</v>
      </c>
      <c r="AM40" s="19">
        <v>1231.9949999999999</v>
      </c>
      <c r="AN40" s="19">
        <v>1226.5409999999999</v>
      </c>
      <c r="AO40" s="19">
        <v>1221.03</v>
      </c>
      <c r="AP40" s="19">
        <v>1215.489</v>
      </c>
      <c r="AQ40" s="19">
        <v>1209.9190000000001</v>
      </c>
      <c r="AR40" s="19">
        <v>1204.3489999999999</v>
      </c>
      <c r="AS40" s="19">
        <v>1198.7729999999999</v>
      </c>
      <c r="AT40" s="19">
        <v>1193.212</v>
      </c>
      <c r="AU40" s="19">
        <v>1187.671</v>
      </c>
      <c r="AV40" s="19">
        <v>1182.1510000000001</v>
      </c>
      <c r="AW40" s="19">
        <v>1176.653</v>
      </c>
      <c r="AX40" s="19">
        <v>1171.1610000000001</v>
      </c>
      <c r="AY40" s="19">
        <v>1165.67</v>
      </c>
      <c r="AZ40" s="19">
        <v>1160.163</v>
      </c>
      <c r="BA40" s="19">
        <v>1154.6669999999999</v>
      </c>
      <c r="BB40" s="19">
        <v>1149.1469999999999</v>
      </c>
      <c r="BC40" s="19">
        <v>1143.6030000000001</v>
      </c>
      <c r="BD40" s="19">
        <v>1138.0219999999999</v>
      </c>
      <c r="BE40" s="19">
        <v>1132.403</v>
      </c>
      <c r="BF40" s="19">
        <v>1126.7190000000001</v>
      </c>
      <c r="BG40" s="19">
        <v>1120.9960000000001</v>
      </c>
      <c r="BH40" s="19">
        <v>1115.2070000000001</v>
      </c>
      <c r="BI40" s="19">
        <v>1109.336</v>
      </c>
      <c r="BJ40" s="19">
        <v>1103.404</v>
      </c>
      <c r="BK40" s="19">
        <v>1097.395</v>
      </c>
      <c r="BL40" s="19">
        <v>1091.3109999999999</v>
      </c>
      <c r="BM40" s="19">
        <v>1085.1679999999999</v>
      </c>
      <c r="BN40" s="19">
        <v>1078.9659999999999</v>
      </c>
      <c r="BO40" s="19">
        <v>1072.704</v>
      </c>
      <c r="BP40" s="19">
        <v>1066.386</v>
      </c>
      <c r="BQ40" s="19">
        <v>1060.0260000000001</v>
      </c>
      <c r="BR40" s="19">
        <v>1053.653</v>
      </c>
      <c r="BS40" s="19">
        <v>1047.26</v>
      </c>
      <c r="BT40" s="19">
        <v>1040.8800000000001</v>
      </c>
      <c r="BU40" s="19">
        <v>1034.498</v>
      </c>
      <c r="BV40" s="19">
        <v>1028.1379999999999</v>
      </c>
      <c r="BW40" s="19">
        <v>1021.811</v>
      </c>
      <c r="BX40" s="19">
        <v>1015.508</v>
      </c>
      <c r="BY40" s="19">
        <v>1009.2670000000001</v>
      </c>
      <c r="BZ40" s="19">
        <v>1003.072</v>
      </c>
      <c r="CA40" s="19">
        <v>996.94399999999996</v>
      </c>
      <c r="CB40" s="19">
        <v>990.89700000000005</v>
      </c>
      <c r="CC40" s="19">
        <v>984.928</v>
      </c>
      <c r="CD40" s="19">
        <v>979.05600000000004</v>
      </c>
      <c r="CE40" s="19">
        <v>973.274</v>
      </c>
      <c r="CF40" s="19">
        <v>967.61300000000006</v>
      </c>
      <c r="CG40" s="19">
        <v>962.06700000000001</v>
      </c>
      <c r="CH40" s="19">
        <v>956.63599999999997</v>
      </c>
      <c r="CI40" s="19">
        <v>951.34699999999998</v>
      </c>
      <c r="CJ40" s="19">
        <v>946.19399999999996</v>
      </c>
      <c r="CK40" s="19">
        <v>941.18799999999999</v>
      </c>
      <c r="CL40" s="19">
        <v>936.33900000000006</v>
      </c>
      <c r="CM40" s="19">
        <v>931.65599999999995</v>
      </c>
    </row>
    <row r="41" spans="1:91" ht="11.4" x14ac:dyDescent="0.2">
      <c r="A41" s="16">
        <v>24</v>
      </c>
      <c r="B41" s="17" t="s">
        <v>635</v>
      </c>
      <c r="C41" s="7" t="s">
        <v>87</v>
      </c>
      <c r="D41" s="6"/>
      <c r="E41" s="6">
        <v>175</v>
      </c>
      <c r="F41" s="19">
        <v>240.02</v>
      </c>
      <c r="G41" s="19">
        <v>246.489</v>
      </c>
      <c r="H41" s="19">
        <v>253.04499999999999</v>
      </c>
      <c r="I41" s="19">
        <v>259.68200000000002</v>
      </c>
      <c r="J41" s="19">
        <v>266.38</v>
      </c>
      <c r="K41" s="19">
        <v>273.11</v>
      </c>
      <c r="L41" s="19">
        <v>279.87400000000002</v>
      </c>
      <c r="M41" s="19">
        <v>286.68900000000002</v>
      </c>
      <c r="N41" s="19">
        <v>293.55399999999997</v>
      </c>
      <c r="O41" s="19">
        <v>300.49299999999999</v>
      </c>
      <c r="P41" s="19">
        <v>307.51799999999997</v>
      </c>
      <c r="Q41" s="19">
        <v>314.62299999999999</v>
      </c>
      <c r="R41" s="19">
        <v>321.79899999999998</v>
      </c>
      <c r="S41" s="19">
        <v>329.06599999999997</v>
      </c>
      <c r="T41" s="19">
        <v>336.39600000000002</v>
      </c>
      <c r="U41" s="19">
        <v>343.80900000000003</v>
      </c>
      <c r="V41" s="19">
        <v>351.27800000000002</v>
      </c>
      <c r="W41" s="19">
        <v>358.82100000000003</v>
      </c>
      <c r="X41" s="19">
        <v>366.41800000000001</v>
      </c>
      <c r="Y41" s="19">
        <v>374.06</v>
      </c>
      <c r="Z41" s="19">
        <v>381.73899999999998</v>
      </c>
      <c r="AA41" s="19">
        <v>389.43</v>
      </c>
      <c r="AB41" s="19">
        <v>397.14800000000002</v>
      </c>
      <c r="AC41" s="19">
        <v>404.87599999999998</v>
      </c>
      <c r="AD41" s="19">
        <v>412.60700000000003</v>
      </c>
      <c r="AE41" s="19">
        <v>420.33</v>
      </c>
      <c r="AF41" s="19">
        <v>428.03199999999998</v>
      </c>
      <c r="AG41" s="19">
        <v>435.71300000000002</v>
      </c>
      <c r="AH41" s="19">
        <v>443.36799999999999</v>
      </c>
      <c r="AI41" s="19">
        <v>450.98500000000001</v>
      </c>
      <c r="AJ41" s="19">
        <v>458.54300000000001</v>
      </c>
      <c r="AK41" s="19">
        <v>466.05900000000003</v>
      </c>
      <c r="AL41" s="19">
        <v>473.50900000000001</v>
      </c>
      <c r="AM41" s="19">
        <v>480.89699999999999</v>
      </c>
      <c r="AN41" s="19">
        <v>488.23500000000001</v>
      </c>
      <c r="AO41" s="19">
        <v>495.49799999999999</v>
      </c>
      <c r="AP41" s="19">
        <v>502.702</v>
      </c>
      <c r="AQ41" s="19">
        <v>509.83600000000001</v>
      </c>
      <c r="AR41" s="19">
        <v>516.90800000000002</v>
      </c>
      <c r="AS41" s="19">
        <v>523.91</v>
      </c>
      <c r="AT41" s="19">
        <v>530.85400000000004</v>
      </c>
      <c r="AU41" s="19">
        <v>537.72900000000004</v>
      </c>
      <c r="AV41" s="19">
        <v>544.53300000000002</v>
      </c>
      <c r="AW41" s="19">
        <v>551.27200000000005</v>
      </c>
      <c r="AX41" s="19">
        <v>557.92600000000004</v>
      </c>
      <c r="AY41" s="19">
        <v>564.52499999999998</v>
      </c>
      <c r="AZ41" s="19">
        <v>571.03800000000001</v>
      </c>
      <c r="BA41" s="19">
        <v>577.47400000000005</v>
      </c>
      <c r="BB41" s="19">
        <v>583.82899999999995</v>
      </c>
      <c r="BC41" s="19">
        <v>590.096</v>
      </c>
      <c r="BD41" s="19">
        <v>596.29700000000003</v>
      </c>
      <c r="BE41" s="19">
        <v>602.40499999999997</v>
      </c>
      <c r="BF41" s="19">
        <v>608.42999999999995</v>
      </c>
      <c r="BG41" s="19">
        <v>614.36099999999999</v>
      </c>
      <c r="BH41" s="19">
        <v>620.20100000000002</v>
      </c>
      <c r="BI41" s="19">
        <v>625.952</v>
      </c>
      <c r="BJ41" s="19">
        <v>631.59699999999998</v>
      </c>
      <c r="BK41" s="19">
        <v>637.14599999999996</v>
      </c>
      <c r="BL41" s="19">
        <v>642.59500000000003</v>
      </c>
      <c r="BM41" s="19">
        <v>647.93700000000001</v>
      </c>
      <c r="BN41" s="19">
        <v>653.16999999999996</v>
      </c>
      <c r="BO41" s="19">
        <v>658.30600000000004</v>
      </c>
      <c r="BP41" s="19">
        <v>663.32</v>
      </c>
      <c r="BQ41" s="19">
        <v>668.22799999999995</v>
      </c>
      <c r="BR41" s="19">
        <v>673.02599999999995</v>
      </c>
      <c r="BS41" s="19">
        <v>677.69100000000003</v>
      </c>
      <c r="BT41" s="19">
        <v>682.25599999999997</v>
      </c>
      <c r="BU41" s="19">
        <v>686.69</v>
      </c>
      <c r="BV41" s="19">
        <v>691.01400000000001</v>
      </c>
      <c r="BW41" s="19">
        <v>695.19500000000005</v>
      </c>
      <c r="BX41" s="19">
        <v>699.25699999999995</v>
      </c>
      <c r="BY41" s="19">
        <v>703.18100000000004</v>
      </c>
      <c r="BZ41" s="19">
        <v>706.96600000000001</v>
      </c>
      <c r="CA41" s="19">
        <v>710.62300000000005</v>
      </c>
      <c r="CB41" s="19">
        <v>714.15099999999995</v>
      </c>
      <c r="CC41" s="19">
        <v>717.54</v>
      </c>
      <c r="CD41" s="19">
        <v>720.79399999999998</v>
      </c>
      <c r="CE41" s="19">
        <v>723.91200000000003</v>
      </c>
      <c r="CF41" s="19">
        <v>726.89200000000005</v>
      </c>
      <c r="CG41" s="19">
        <v>729.73900000000003</v>
      </c>
      <c r="CH41" s="19">
        <v>732.44799999999998</v>
      </c>
      <c r="CI41" s="19">
        <v>735.00800000000004</v>
      </c>
      <c r="CJ41" s="19">
        <v>737.42</v>
      </c>
      <c r="CK41" s="19">
        <v>739.70399999999995</v>
      </c>
      <c r="CL41" s="19">
        <v>741.84500000000003</v>
      </c>
      <c r="CM41" s="19">
        <v>743.84699999999998</v>
      </c>
    </row>
    <row r="42" spans="1:91" ht="11.4" x14ac:dyDescent="0.2">
      <c r="A42" s="16">
        <v>25</v>
      </c>
      <c r="B42" s="17" t="s">
        <v>635</v>
      </c>
      <c r="C42" s="7" t="s">
        <v>88</v>
      </c>
      <c r="D42" s="6"/>
      <c r="E42" s="6">
        <v>508</v>
      </c>
      <c r="F42" s="19">
        <v>28010.690999999999</v>
      </c>
      <c r="G42" s="19">
        <v>28829.475999999999</v>
      </c>
      <c r="H42" s="19">
        <v>29668.833999999999</v>
      </c>
      <c r="I42" s="19">
        <v>30528.672999999999</v>
      </c>
      <c r="J42" s="19">
        <v>31408.823</v>
      </c>
      <c r="K42" s="19">
        <v>32309.195</v>
      </c>
      <c r="L42" s="19">
        <v>33229.663999999997</v>
      </c>
      <c r="M42" s="19">
        <v>34170.326000000001</v>
      </c>
      <c r="N42" s="19">
        <v>35131.42</v>
      </c>
      <c r="O42" s="19">
        <v>36113.311000000002</v>
      </c>
      <c r="P42" s="19">
        <v>37116.197999999997</v>
      </c>
      <c r="Q42" s="19">
        <v>38139.962</v>
      </c>
      <c r="R42" s="19">
        <v>39184.31</v>
      </c>
      <c r="S42" s="19">
        <v>40249.061999999998</v>
      </c>
      <c r="T42" s="19">
        <v>41333.97</v>
      </c>
      <c r="U42" s="19">
        <v>42438.703000000001</v>
      </c>
      <c r="V42" s="19">
        <v>43562.982000000004</v>
      </c>
      <c r="W42" s="19">
        <v>44706.339</v>
      </c>
      <c r="X42" s="19">
        <v>45867.925000000003</v>
      </c>
      <c r="Y42" s="19">
        <v>47046.694000000003</v>
      </c>
      <c r="Z42" s="19">
        <v>48241.764000000003</v>
      </c>
      <c r="AA42" s="19">
        <v>49452.538</v>
      </c>
      <c r="AB42" s="19">
        <v>50678.58</v>
      </c>
      <c r="AC42" s="19">
        <v>51919.357000000004</v>
      </c>
      <c r="AD42" s="19">
        <v>53174.368000000002</v>
      </c>
      <c r="AE42" s="19">
        <v>54443.112999999998</v>
      </c>
      <c r="AF42" s="19">
        <v>55725.108999999997</v>
      </c>
      <c r="AG42" s="19">
        <v>57019.851999999999</v>
      </c>
      <c r="AH42" s="19">
        <v>58326.75</v>
      </c>
      <c r="AI42" s="19">
        <v>59645.171000000002</v>
      </c>
      <c r="AJ42" s="19">
        <v>60974.587</v>
      </c>
      <c r="AK42" s="19">
        <v>62314.434000000001</v>
      </c>
      <c r="AL42" s="19">
        <v>63664.381999999998</v>
      </c>
      <c r="AM42" s="19">
        <v>65024.387999999999</v>
      </c>
      <c r="AN42" s="19">
        <v>66394.596000000005</v>
      </c>
      <c r="AO42" s="19">
        <v>67774.942999999999</v>
      </c>
      <c r="AP42" s="19">
        <v>69165.063999999998</v>
      </c>
      <c r="AQ42" s="19">
        <v>70564.323000000004</v>
      </c>
      <c r="AR42" s="19">
        <v>71972.176999999996</v>
      </c>
      <c r="AS42" s="19">
        <v>73387.971000000005</v>
      </c>
      <c r="AT42" s="19">
        <v>74811.032999999996</v>
      </c>
      <c r="AU42" s="19">
        <v>76240.847999999998</v>
      </c>
      <c r="AV42" s="19">
        <v>77676.782000000007</v>
      </c>
      <c r="AW42" s="19">
        <v>79117.963000000003</v>
      </c>
      <c r="AX42" s="19">
        <v>80563.415999999997</v>
      </c>
      <c r="AY42" s="19">
        <v>82012.248000000007</v>
      </c>
      <c r="AZ42" s="19">
        <v>83463.707999999999</v>
      </c>
      <c r="BA42" s="19">
        <v>84917.172000000006</v>
      </c>
      <c r="BB42" s="19">
        <v>86372.066999999995</v>
      </c>
      <c r="BC42" s="19">
        <v>87827.895999999993</v>
      </c>
      <c r="BD42" s="19">
        <v>89284.091</v>
      </c>
      <c r="BE42" s="19">
        <v>90739.998999999996</v>
      </c>
      <c r="BF42" s="19">
        <v>92194.876000000004</v>
      </c>
      <c r="BG42" s="19">
        <v>93647.846000000005</v>
      </c>
      <c r="BH42" s="19">
        <v>95097.991999999998</v>
      </c>
      <c r="BI42" s="19">
        <v>96544.445999999996</v>
      </c>
      <c r="BJ42" s="19">
        <v>97986.459000000003</v>
      </c>
      <c r="BK42" s="19">
        <v>99423.388000000006</v>
      </c>
      <c r="BL42" s="19">
        <v>100854.70299999999</v>
      </c>
      <c r="BM42" s="19">
        <v>102279.94100000001</v>
      </c>
      <c r="BN42" s="19">
        <v>103698.55899999999</v>
      </c>
      <c r="BO42" s="19">
        <v>105109.89200000001</v>
      </c>
      <c r="BP42" s="19">
        <v>106513.216</v>
      </c>
      <c r="BQ42" s="19">
        <v>107907.75</v>
      </c>
      <c r="BR42" s="19">
        <v>109292.71799999999</v>
      </c>
      <c r="BS42" s="19">
        <v>110667.32399999999</v>
      </c>
      <c r="BT42" s="19">
        <v>112031.01</v>
      </c>
      <c r="BU42" s="19">
        <v>113383.121</v>
      </c>
      <c r="BV42" s="19">
        <v>114722.716</v>
      </c>
      <c r="BW42" s="19">
        <v>116048.774</v>
      </c>
      <c r="BX42" s="19">
        <v>117360.436</v>
      </c>
      <c r="BY42" s="19">
        <v>118656.90399999999</v>
      </c>
      <c r="BZ42" s="19">
        <v>119937.789</v>
      </c>
      <c r="CA42" s="19">
        <v>121203.151</v>
      </c>
      <c r="CB42" s="19">
        <v>122453.334</v>
      </c>
      <c r="CC42" s="19">
        <v>123688.395</v>
      </c>
      <c r="CD42" s="19">
        <v>124907.963</v>
      </c>
      <c r="CE42" s="19">
        <v>126111.28</v>
      </c>
      <c r="CF42" s="19">
        <v>127297.364</v>
      </c>
      <c r="CG42" s="19">
        <v>128465.185</v>
      </c>
      <c r="CH42" s="19">
        <v>129613.774</v>
      </c>
      <c r="CI42" s="19">
        <v>130742.318</v>
      </c>
      <c r="CJ42" s="19">
        <v>131850.20000000001</v>
      </c>
      <c r="CK42" s="19">
        <v>132936.97700000001</v>
      </c>
      <c r="CL42" s="19">
        <v>134002.39300000001</v>
      </c>
      <c r="CM42" s="19">
        <v>135046.35</v>
      </c>
    </row>
    <row r="43" spans="1:91" ht="11.4" x14ac:dyDescent="0.2">
      <c r="A43" s="16">
        <v>26</v>
      </c>
      <c r="B43" s="17" t="s">
        <v>635</v>
      </c>
      <c r="C43" s="7" t="s">
        <v>89</v>
      </c>
      <c r="D43" s="6"/>
      <c r="E43" s="6">
        <v>638</v>
      </c>
      <c r="F43" s="19">
        <v>863.36300000000006</v>
      </c>
      <c r="G43" s="19">
        <v>869.92499999999995</v>
      </c>
      <c r="H43" s="19">
        <v>876.56200000000001</v>
      </c>
      <c r="I43" s="19">
        <v>883.24699999999996</v>
      </c>
      <c r="J43" s="19">
        <v>889.91800000000001</v>
      </c>
      <c r="K43" s="19">
        <v>896.53599999999994</v>
      </c>
      <c r="L43" s="19">
        <v>903.08199999999999</v>
      </c>
      <c r="M43" s="19">
        <v>909.57</v>
      </c>
      <c r="N43" s="19">
        <v>915.97799999999995</v>
      </c>
      <c r="O43" s="19">
        <v>922.279</v>
      </c>
      <c r="P43" s="19">
        <v>928.44600000000003</v>
      </c>
      <c r="Q43" s="19">
        <v>934.47199999999998</v>
      </c>
      <c r="R43" s="19">
        <v>940.34299999999996</v>
      </c>
      <c r="S43" s="19">
        <v>946.05100000000004</v>
      </c>
      <c r="T43" s="19">
        <v>951.59500000000003</v>
      </c>
      <c r="U43" s="19">
        <v>956.97</v>
      </c>
      <c r="V43" s="19">
        <v>962.18399999999997</v>
      </c>
      <c r="W43" s="19">
        <v>967.197</v>
      </c>
      <c r="X43" s="19">
        <v>972</v>
      </c>
      <c r="Y43" s="19">
        <v>976.58900000000006</v>
      </c>
      <c r="Z43" s="19">
        <v>980.93</v>
      </c>
      <c r="AA43" s="19">
        <v>985.01400000000001</v>
      </c>
      <c r="AB43" s="19">
        <v>988.84900000000005</v>
      </c>
      <c r="AC43" s="19">
        <v>992.40200000000004</v>
      </c>
      <c r="AD43" s="19">
        <v>995.68299999999999</v>
      </c>
      <c r="AE43" s="19">
        <v>998.68200000000002</v>
      </c>
      <c r="AF43" s="19">
        <v>1001.399</v>
      </c>
      <c r="AG43" s="19">
        <v>1003.824</v>
      </c>
      <c r="AH43" s="19">
        <v>1005.966</v>
      </c>
      <c r="AI43" s="19">
        <v>1007.823</v>
      </c>
      <c r="AJ43" s="19">
        <v>1009.419</v>
      </c>
      <c r="AK43" s="19">
        <v>1010.731</v>
      </c>
      <c r="AL43" s="19">
        <v>1011.789</v>
      </c>
      <c r="AM43" s="19">
        <v>1012.598</v>
      </c>
      <c r="AN43" s="19">
        <v>1013.183</v>
      </c>
      <c r="AO43" s="19">
        <v>1013.561</v>
      </c>
      <c r="AP43" s="19">
        <v>1013.7430000000001</v>
      </c>
      <c r="AQ43" s="19">
        <v>1013.736</v>
      </c>
      <c r="AR43" s="19">
        <v>1013.558</v>
      </c>
      <c r="AS43" s="19">
        <v>1013.241</v>
      </c>
      <c r="AT43" s="19">
        <v>1012.795</v>
      </c>
      <c r="AU43" s="19">
        <v>1012.229</v>
      </c>
      <c r="AV43" s="19">
        <v>1011.573</v>
      </c>
      <c r="AW43" s="19">
        <v>1010.816</v>
      </c>
      <c r="AX43" s="19">
        <v>1009.972</v>
      </c>
      <c r="AY43" s="19">
        <v>1009.082</v>
      </c>
      <c r="AZ43" s="19">
        <v>1008.129</v>
      </c>
      <c r="BA43" s="19">
        <v>1007.12</v>
      </c>
      <c r="BB43" s="19">
        <v>1006.0890000000001</v>
      </c>
      <c r="BC43" s="19">
        <v>1005.033</v>
      </c>
      <c r="BD43" s="19">
        <v>1003.972</v>
      </c>
      <c r="BE43" s="19">
        <v>1002.901</v>
      </c>
      <c r="BF43" s="19">
        <v>1001.828</v>
      </c>
      <c r="BG43" s="19">
        <v>1000.755</v>
      </c>
      <c r="BH43" s="19">
        <v>999.67399999999998</v>
      </c>
      <c r="BI43" s="19">
        <v>998.59500000000003</v>
      </c>
      <c r="BJ43" s="19">
        <v>997.50699999999995</v>
      </c>
      <c r="BK43" s="19">
        <v>996.41399999999999</v>
      </c>
      <c r="BL43" s="19">
        <v>995.30100000000004</v>
      </c>
      <c r="BM43" s="19">
        <v>994.16800000000001</v>
      </c>
      <c r="BN43" s="19">
        <v>992.99</v>
      </c>
      <c r="BO43" s="19">
        <v>991.77700000000004</v>
      </c>
      <c r="BP43" s="19">
        <v>990.51800000000003</v>
      </c>
      <c r="BQ43" s="19">
        <v>989.20100000000002</v>
      </c>
      <c r="BR43" s="19">
        <v>987.82100000000003</v>
      </c>
      <c r="BS43" s="19">
        <v>986.38499999999999</v>
      </c>
      <c r="BT43" s="19">
        <v>984.87300000000005</v>
      </c>
      <c r="BU43" s="19">
        <v>983.28099999999995</v>
      </c>
      <c r="BV43" s="19">
        <v>981.60699999999997</v>
      </c>
      <c r="BW43" s="19">
        <v>979.84100000000001</v>
      </c>
      <c r="BX43" s="19">
        <v>977.96600000000001</v>
      </c>
      <c r="BY43" s="19">
        <v>975.99</v>
      </c>
      <c r="BZ43" s="19">
        <v>973.91</v>
      </c>
      <c r="CA43" s="19">
        <v>971.71400000000006</v>
      </c>
      <c r="CB43" s="19">
        <v>969.41499999999996</v>
      </c>
      <c r="CC43" s="19">
        <v>966.99199999999996</v>
      </c>
      <c r="CD43" s="19">
        <v>964.471</v>
      </c>
      <c r="CE43" s="19">
        <v>961.84799999999996</v>
      </c>
      <c r="CF43" s="19">
        <v>959.11300000000006</v>
      </c>
      <c r="CG43" s="19">
        <v>956.28599999999994</v>
      </c>
      <c r="CH43" s="19">
        <v>953.36400000000003</v>
      </c>
      <c r="CI43" s="19">
        <v>950.36599999999999</v>
      </c>
      <c r="CJ43" s="19">
        <v>947.28899999999999</v>
      </c>
      <c r="CK43" s="19">
        <v>944.14400000000001</v>
      </c>
      <c r="CL43" s="19">
        <v>940.947</v>
      </c>
      <c r="CM43" s="19">
        <v>937.70299999999997</v>
      </c>
    </row>
    <row r="44" spans="1:91" ht="11.4" x14ac:dyDescent="0.2">
      <c r="A44" s="16">
        <v>27</v>
      </c>
      <c r="B44" s="17" t="s">
        <v>635</v>
      </c>
      <c r="C44" s="7" t="s">
        <v>90</v>
      </c>
      <c r="D44" s="6"/>
      <c r="E44" s="6">
        <v>646</v>
      </c>
      <c r="F44" s="19">
        <v>11629.553</v>
      </c>
      <c r="G44" s="19">
        <v>11917.508</v>
      </c>
      <c r="H44" s="19">
        <v>12208.406999999999</v>
      </c>
      <c r="I44" s="19">
        <v>12501.156000000001</v>
      </c>
      <c r="J44" s="19">
        <v>12794.412</v>
      </c>
      <c r="K44" s="19">
        <v>13087.173000000001</v>
      </c>
      <c r="L44" s="19">
        <v>13378.967000000001</v>
      </c>
      <c r="M44" s="19">
        <v>13669.913</v>
      </c>
      <c r="N44" s="19">
        <v>13960.531999999999</v>
      </c>
      <c r="O44" s="19">
        <v>14251.665999999999</v>
      </c>
      <c r="P44" s="19">
        <v>14543.965</v>
      </c>
      <c r="Q44" s="19">
        <v>14837.433999999999</v>
      </c>
      <c r="R44" s="19">
        <v>15131.882</v>
      </c>
      <c r="S44" s="19">
        <v>15427.633</v>
      </c>
      <c r="T44" s="19">
        <v>15725.021000000001</v>
      </c>
      <c r="U44" s="19">
        <v>16024.252</v>
      </c>
      <c r="V44" s="19">
        <v>16325.334000000001</v>
      </c>
      <c r="W44" s="19">
        <v>16628.034</v>
      </c>
      <c r="X44" s="19">
        <v>16932.098000000002</v>
      </c>
      <c r="Y44" s="19">
        <v>17237.133000000002</v>
      </c>
      <c r="Z44" s="19">
        <v>17542.745999999999</v>
      </c>
      <c r="AA44" s="19">
        <v>17848.704000000002</v>
      </c>
      <c r="AB44" s="19">
        <v>18154.670999999998</v>
      </c>
      <c r="AC44" s="19">
        <v>18459.996999999999</v>
      </c>
      <c r="AD44" s="19">
        <v>18763.878000000001</v>
      </c>
      <c r="AE44" s="19">
        <v>19065.657999999999</v>
      </c>
      <c r="AF44" s="19">
        <v>19364.953000000001</v>
      </c>
      <c r="AG44" s="19">
        <v>19661.477999999999</v>
      </c>
      <c r="AH44" s="19">
        <v>19954.726999999999</v>
      </c>
      <c r="AI44" s="19">
        <v>20244.161</v>
      </c>
      <c r="AJ44" s="19">
        <v>20529.38</v>
      </c>
      <c r="AK44" s="19">
        <v>20810.046999999999</v>
      </c>
      <c r="AL44" s="19">
        <v>21086.027999999998</v>
      </c>
      <c r="AM44" s="19">
        <v>21357.305</v>
      </c>
      <c r="AN44" s="19">
        <v>21623.955999999998</v>
      </c>
      <c r="AO44" s="19">
        <v>21886.077000000001</v>
      </c>
      <c r="AP44" s="19">
        <v>22143.519</v>
      </c>
      <c r="AQ44" s="19">
        <v>22396.185000000001</v>
      </c>
      <c r="AR44" s="19">
        <v>22644.199000000001</v>
      </c>
      <c r="AS44" s="19">
        <v>22887.719000000001</v>
      </c>
      <c r="AT44" s="19">
        <v>23126.853999999999</v>
      </c>
      <c r="AU44" s="19">
        <v>23361.602999999999</v>
      </c>
      <c r="AV44" s="19">
        <v>23591.861000000001</v>
      </c>
      <c r="AW44" s="19">
        <v>23817.491999999998</v>
      </c>
      <c r="AX44" s="19">
        <v>24038.317999999999</v>
      </c>
      <c r="AY44" s="19">
        <v>24254.197</v>
      </c>
      <c r="AZ44" s="19">
        <v>24465.018</v>
      </c>
      <c r="BA44" s="19">
        <v>24670.727999999999</v>
      </c>
      <c r="BB44" s="19">
        <v>24871.256000000001</v>
      </c>
      <c r="BC44" s="19">
        <v>25066.552</v>
      </c>
      <c r="BD44" s="19">
        <v>25256.530999999999</v>
      </c>
      <c r="BE44" s="19">
        <v>25441.157999999999</v>
      </c>
      <c r="BF44" s="19">
        <v>25620.276000000002</v>
      </c>
      <c r="BG44" s="19">
        <v>25793.687000000002</v>
      </c>
      <c r="BH44" s="19">
        <v>25961.089</v>
      </c>
      <c r="BI44" s="19">
        <v>26122.284</v>
      </c>
      <c r="BJ44" s="19">
        <v>26277.166000000001</v>
      </c>
      <c r="BK44" s="19">
        <v>26425.728999999999</v>
      </c>
      <c r="BL44" s="19">
        <v>26567.983</v>
      </c>
      <c r="BM44" s="19">
        <v>26704</v>
      </c>
      <c r="BN44" s="19">
        <v>26833.815999999999</v>
      </c>
      <c r="BO44" s="19">
        <v>26957.428</v>
      </c>
      <c r="BP44" s="19">
        <v>27074.832999999999</v>
      </c>
      <c r="BQ44" s="19">
        <v>27186.066999999999</v>
      </c>
      <c r="BR44" s="19">
        <v>27291.207999999999</v>
      </c>
      <c r="BS44" s="19">
        <v>27390.322</v>
      </c>
      <c r="BT44" s="19">
        <v>27483.437000000002</v>
      </c>
      <c r="BU44" s="19">
        <v>27570.589</v>
      </c>
      <c r="BV44" s="19">
        <v>27651.833999999999</v>
      </c>
      <c r="BW44" s="19">
        <v>27727.223000000002</v>
      </c>
      <c r="BX44" s="19">
        <v>27796.802</v>
      </c>
      <c r="BY44" s="19">
        <v>27860.652999999998</v>
      </c>
      <c r="BZ44" s="19">
        <v>27918.806</v>
      </c>
      <c r="CA44" s="19">
        <v>27971.300999999999</v>
      </c>
      <c r="CB44" s="19">
        <v>28018.144</v>
      </c>
      <c r="CC44" s="19">
        <v>28059.365000000002</v>
      </c>
      <c r="CD44" s="19">
        <v>28095.03</v>
      </c>
      <c r="CE44" s="19">
        <v>28125.239000000001</v>
      </c>
      <c r="CF44" s="19">
        <v>28150.111000000001</v>
      </c>
      <c r="CG44" s="19">
        <v>28169.757000000001</v>
      </c>
      <c r="CH44" s="19">
        <v>28184.313999999998</v>
      </c>
      <c r="CI44" s="19">
        <v>28193.91</v>
      </c>
      <c r="CJ44" s="19">
        <v>28198.648000000001</v>
      </c>
      <c r="CK44" s="19">
        <v>28198.639999999999</v>
      </c>
      <c r="CL44" s="19">
        <v>28193.995999999999</v>
      </c>
      <c r="CM44" s="19">
        <v>28184.815999999999</v>
      </c>
    </row>
    <row r="45" spans="1:91" ht="11.4" x14ac:dyDescent="0.2">
      <c r="A45" s="16">
        <v>28</v>
      </c>
      <c r="B45" s="17" t="s">
        <v>635</v>
      </c>
      <c r="C45" s="7" t="s">
        <v>91</v>
      </c>
      <c r="D45" s="6"/>
      <c r="E45" s="6">
        <v>690</v>
      </c>
      <c r="F45" s="19">
        <v>93.742000000000004</v>
      </c>
      <c r="G45" s="19">
        <v>94.227999999999994</v>
      </c>
      <c r="H45" s="19">
        <v>94.736999999999995</v>
      </c>
      <c r="I45" s="19">
        <v>95.234999999999999</v>
      </c>
      <c r="J45" s="19">
        <v>95.701999999999998</v>
      </c>
      <c r="K45" s="19">
        <v>96.111999999999995</v>
      </c>
      <c r="L45" s="19">
        <v>96.463999999999999</v>
      </c>
      <c r="M45" s="19">
        <v>96.76</v>
      </c>
      <c r="N45" s="19">
        <v>97.010999999999996</v>
      </c>
      <c r="O45" s="19">
        <v>97.216999999999999</v>
      </c>
      <c r="P45" s="19">
        <v>97.414000000000001</v>
      </c>
      <c r="Q45" s="19">
        <v>97.58</v>
      </c>
      <c r="R45" s="19">
        <v>97.716999999999999</v>
      </c>
      <c r="S45" s="19">
        <v>97.832999999999998</v>
      </c>
      <c r="T45" s="19">
        <v>97.93</v>
      </c>
      <c r="U45" s="19">
        <v>98.01</v>
      </c>
      <c r="V45" s="19">
        <v>98.081999999999994</v>
      </c>
      <c r="W45" s="19">
        <v>98.135999999999996</v>
      </c>
      <c r="X45" s="19">
        <v>98.185000000000002</v>
      </c>
      <c r="Y45" s="19">
        <v>98.218999999999994</v>
      </c>
      <c r="Z45" s="19">
        <v>98.241</v>
      </c>
      <c r="AA45" s="19">
        <v>98.254000000000005</v>
      </c>
      <c r="AB45" s="19">
        <v>98.257999999999996</v>
      </c>
      <c r="AC45" s="19">
        <v>98.251999999999995</v>
      </c>
      <c r="AD45" s="19">
        <v>98.222999999999999</v>
      </c>
      <c r="AE45" s="19">
        <v>98.185000000000002</v>
      </c>
      <c r="AF45" s="19">
        <v>98.131</v>
      </c>
      <c r="AG45" s="19">
        <v>98.061000000000007</v>
      </c>
      <c r="AH45" s="19">
        <v>97.971999999999994</v>
      </c>
      <c r="AI45" s="19">
        <v>97.855000000000004</v>
      </c>
      <c r="AJ45" s="19">
        <v>97.721000000000004</v>
      </c>
      <c r="AK45" s="19">
        <v>97.552999999999997</v>
      </c>
      <c r="AL45" s="19">
        <v>97.358999999999995</v>
      </c>
      <c r="AM45" s="19">
        <v>97.144999999999996</v>
      </c>
      <c r="AN45" s="19">
        <v>96.909000000000006</v>
      </c>
      <c r="AO45" s="19">
        <v>96.643000000000001</v>
      </c>
      <c r="AP45" s="19">
        <v>96.355999999999995</v>
      </c>
      <c r="AQ45" s="19">
        <v>96.049000000000007</v>
      </c>
      <c r="AR45" s="19">
        <v>95.718000000000004</v>
      </c>
      <c r="AS45" s="19">
        <v>95.378</v>
      </c>
      <c r="AT45" s="19">
        <v>95.016999999999996</v>
      </c>
      <c r="AU45" s="19">
        <v>94.641999999999996</v>
      </c>
      <c r="AV45" s="19">
        <v>94.263000000000005</v>
      </c>
      <c r="AW45" s="19">
        <v>93.872</v>
      </c>
      <c r="AX45" s="19">
        <v>93.47</v>
      </c>
      <c r="AY45" s="19">
        <v>93.075999999999993</v>
      </c>
      <c r="AZ45" s="19">
        <v>92.676000000000002</v>
      </c>
      <c r="BA45" s="19">
        <v>92.28</v>
      </c>
      <c r="BB45" s="19">
        <v>91.888000000000005</v>
      </c>
      <c r="BC45" s="19">
        <v>91.498999999999995</v>
      </c>
      <c r="BD45" s="19">
        <v>91.116</v>
      </c>
      <c r="BE45" s="19">
        <v>90.734999999999999</v>
      </c>
      <c r="BF45" s="19">
        <v>90.366</v>
      </c>
      <c r="BG45" s="19">
        <v>90.004000000000005</v>
      </c>
      <c r="BH45" s="19">
        <v>89.65</v>
      </c>
      <c r="BI45" s="19">
        <v>89.302999999999997</v>
      </c>
      <c r="BJ45" s="19">
        <v>88.97</v>
      </c>
      <c r="BK45" s="19">
        <v>88.638000000000005</v>
      </c>
      <c r="BL45" s="19">
        <v>88.313999999999993</v>
      </c>
      <c r="BM45" s="19">
        <v>87.992999999999995</v>
      </c>
      <c r="BN45" s="19">
        <v>87.677000000000007</v>
      </c>
      <c r="BO45" s="19">
        <v>87.375</v>
      </c>
      <c r="BP45" s="19">
        <v>87.075999999999993</v>
      </c>
      <c r="BQ45" s="19">
        <v>86.778999999999996</v>
      </c>
      <c r="BR45" s="19">
        <v>86.491</v>
      </c>
      <c r="BS45" s="19">
        <v>86.204999999999998</v>
      </c>
      <c r="BT45" s="19">
        <v>85.912999999999997</v>
      </c>
      <c r="BU45" s="19">
        <v>85.637</v>
      </c>
      <c r="BV45" s="19">
        <v>85.35</v>
      </c>
      <c r="BW45" s="19">
        <v>85.073999999999998</v>
      </c>
      <c r="BX45" s="19">
        <v>84.795000000000002</v>
      </c>
      <c r="BY45" s="19">
        <v>84.51</v>
      </c>
      <c r="BZ45" s="19">
        <v>84.236999999999995</v>
      </c>
      <c r="CA45" s="19">
        <v>83.959000000000003</v>
      </c>
      <c r="CB45" s="19">
        <v>83.677000000000007</v>
      </c>
      <c r="CC45" s="19">
        <v>83.397000000000006</v>
      </c>
      <c r="CD45" s="19">
        <v>83.106999999999999</v>
      </c>
      <c r="CE45" s="19">
        <v>82.813999999999993</v>
      </c>
      <c r="CF45" s="19">
        <v>82.525000000000006</v>
      </c>
      <c r="CG45" s="19">
        <v>82.227999999999994</v>
      </c>
      <c r="CH45" s="19">
        <v>81.926000000000002</v>
      </c>
      <c r="CI45" s="19">
        <v>81.61</v>
      </c>
      <c r="CJ45" s="19">
        <v>81.293999999999997</v>
      </c>
      <c r="CK45" s="19">
        <v>80.977999999999994</v>
      </c>
      <c r="CL45" s="19">
        <v>80.650999999999996</v>
      </c>
      <c r="CM45" s="19">
        <v>80.308999999999997</v>
      </c>
    </row>
    <row r="46" spans="1:91" ht="11.4" x14ac:dyDescent="0.2">
      <c r="A46" s="16">
        <v>29</v>
      </c>
      <c r="B46" s="17" t="s">
        <v>635</v>
      </c>
      <c r="C46" s="7" t="s">
        <v>92</v>
      </c>
      <c r="D46" s="6"/>
      <c r="E46" s="6">
        <v>706</v>
      </c>
      <c r="F46" s="19">
        <v>13908.129000000001</v>
      </c>
      <c r="G46" s="19">
        <v>14317.995999999999</v>
      </c>
      <c r="H46" s="19">
        <v>14742.522999999999</v>
      </c>
      <c r="I46" s="19">
        <v>15181.924999999999</v>
      </c>
      <c r="J46" s="19">
        <v>15636.171</v>
      </c>
      <c r="K46" s="19">
        <v>16105.174000000001</v>
      </c>
      <c r="L46" s="19">
        <v>16589.196</v>
      </c>
      <c r="M46" s="19">
        <v>17088.214</v>
      </c>
      <c r="N46" s="19">
        <v>17601.386999999999</v>
      </c>
      <c r="O46" s="19">
        <v>18127.560000000001</v>
      </c>
      <c r="P46" s="19">
        <v>18665.848999999998</v>
      </c>
      <c r="Q46" s="19">
        <v>19215.918000000001</v>
      </c>
      <c r="R46" s="19">
        <v>19777.796999999999</v>
      </c>
      <c r="S46" s="19">
        <v>20351.526000000002</v>
      </c>
      <c r="T46" s="19">
        <v>20937.235000000001</v>
      </c>
      <c r="U46" s="19">
        <v>21535.019</v>
      </c>
      <c r="V46" s="19">
        <v>22144.758999999998</v>
      </c>
      <c r="W46" s="19">
        <v>22766.242999999999</v>
      </c>
      <c r="X46" s="19">
        <v>23399.315999999999</v>
      </c>
      <c r="Y46" s="19">
        <v>24043.828000000001</v>
      </c>
      <c r="Z46" s="19">
        <v>24699.613000000001</v>
      </c>
      <c r="AA46" s="19">
        <v>25366.548999999999</v>
      </c>
      <c r="AB46" s="19">
        <v>26044.595000000001</v>
      </c>
      <c r="AC46" s="19">
        <v>26733.772000000001</v>
      </c>
      <c r="AD46" s="19">
        <v>27434.192999999999</v>
      </c>
      <c r="AE46" s="19">
        <v>28145.899000000001</v>
      </c>
      <c r="AF46" s="19">
        <v>28868.76</v>
      </c>
      <c r="AG46" s="19">
        <v>29602.596000000001</v>
      </c>
      <c r="AH46" s="19">
        <v>30347.355</v>
      </c>
      <c r="AI46" s="19">
        <v>31102.953000000001</v>
      </c>
      <c r="AJ46" s="19">
        <v>31869.275000000001</v>
      </c>
      <c r="AK46" s="19">
        <v>32646.129000000001</v>
      </c>
      <c r="AL46" s="19">
        <v>33433.209000000003</v>
      </c>
      <c r="AM46" s="19">
        <v>34230.142999999996</v>
      </c>
      <c r="AN46" s="19">
        <v>35036.487999999998</v>
      </c>
      <c r="AO46" s="19">
        <v>35851.792000000001</v>
      </c>
      <c r="AP46" s="19">
        <v>36675.703000000001</v>
      </c>
      <c r="AQ46" s="19">
        <v>37507.879000000001</v>
      </c>
      <c r="AR46" s="19">
        <v>38347.877999999997</v>
      </c>
      <c r="AS46" s="19">
        <v>39195.254999999997</v>
      </c>
      <c r="AT46" s="19">
        <v>40049.538999999997</v>
      </c>
      <c r="AU46" s="19">
        <v>40910.364999999998</v>
      </c>
      <c r="AV46" s="19">
        <v>41777.303</v>
      </c>
      <c r="AW46" s="19">
        <v>42649.847000000002</v>
      </c>
      <c r="AX46" s="19">
        <v>43527.436999999998</v>
      </c>
      <c r="AY46" s="19">
        <v>44409.572</v>
      </c>
      <c r="AZ46" s="19">
        <v>45295.82</v>
      </c>
      <c r="BA46" s="19">
        <v>46185.811000000002</v>
      </c>
      <c r="BB46" s="19">
        <v>47079.288999999997</v>
      </c>
      <c r="BC46" s="19">
        <v>47976.033000000003</v>
      </c>
      <c r="BD46" s="19">
        <v>48875.775999999998</v>
      </c>
      <c r="BE46" s="19">
        <v>49778.16</v>
      </c>
      <c r="BF46" s="19">
        <v>50682.756999999998</v>
      </c>
      <c r="BG46" s="19">
        <v>51589.203000000001</v>
      </c>
      <c r="BH46" s="19">
        <v>52497.144</v>
      </c>
      <c r="BI46" s="19">
        <v>53406.175999999999</v>
      </c>
      <c r="BJ46" s="19">
        <v>54315.94</v>
      </c>
      <c r="BK46" s="19">
        <v>55225.97</v>
      </c>
      <c r="BL46" s="19">
        <v>56135.826000000001</v>
      </c>
      <c r="BM46" s="19">
        <v>57044.993999999999</v>
      </c>
      <c r="BN46" s="19">
        <v>57953.019</v>
      </c>
      <c r="BO46" s="19">
        <v>58859.451999999997</v>
      </c>
      <c r="BP46" s="19">
        <v>59763.860999999997</v>
      </c>
      <c r="BQ46" s="19">
        <v>60665.741000000002</v>
      </c>
      <c r="BR46" s="19">
        <v>61564.563000000002</v>
      </c>
      <c r="BS46" s="19">
        <v>62459.838000000003</v>
      </c>
      <c r="BT46" s="19">
        <v>63351.057000000001</v>
      </c>
      <c r="BU46" s="19">
        <v>64237.81</v>
      </c>
      <c r="BV46" s="19">
        <v>65119.764999999999</v>
      </c>
      <c r="BW46" s="19">
        <v>65996.642000000007</v>
      </c>
      <c r="BX46" s="19">
        <v>66868.091</v>
      </c>
      <c r="BY46" s="19">
        <v>67733.786999999997</v>
      </c>
      <c r="BZ46" s="19">
        <v>68593.231</v>
      </c>
      <c r="CA46" s="19">
        <v>69445.710999999996</v>
      </c>
      <c r="CB46" s="19">
        <v>70290.422000000006</v>
      </c>
      <c r="CC46" s="19">
        <v>71126.691999999995</v>
      </c>
      <c r="CD46" s="19">
        <v>71954.063999999998</v>
      </c>
      <c r="CE46" s="19">
        <v>72772.292000000001</v>
      </c>
      <c r="CF46" s="19">
        <v>73581.259000000005</v>
      </c>
      <c r="CG46" s="19">
        <v>74380.861999999994</v>
      </c>
      <c r="CH46" s="19">
        <v>75171.009000000005</v>
      </c>
      <c r="CI46" s="19">
        <v>75951.53</v>
      </c>
      <c r="CJ46" s="19">
        <v>76722.209000000003</v>
      </c>
      <c r="CK46" s="19">
        <v>77482.752999999997</v>
      </c>
      <c r="CL46" s="19">
        <v>78232.788</v>
      </c>
      <c r="CM46" s="19">
        <v>78971.914000000004</v>
      </c>
    </row>
    <row r="47" spans="1:91" ht="11.4" x14ac:dyDescent="0.2">
      <c r="A47" s="16">
        <v>30</v>
      </c>
      <c r="B47" s="17" t="s">
        <v>635</v>
      </c>
      <c r="C47" s="7" t="s">
        <v>93</v>
      </c>
      <c r="D47" s="6"/>
      <c r="E47" s="6">
        <v>728</v>
      </c>
      <c r="F47" s="19">
        <v>11882.136</v>
      </c>
      <c r="G47" s="19">
        <v>12230.73</v>
      </c>
      <c r="H47" s="19">
        <v>12575.714</v>
      </c>
      <c r="I47" s="19">
        <v>12919.053</v>
      </c>
      <c r="J47" s="19">
        <v>13263.183999999999</v>
      </c>
      <c r="K47" s="19">
        <v>13610.007</v>
      </c>
      <c r="L47" s="19">
        <v>13960.428</v>
      </c>
      <c r="M47" s="19">
        <v>14314.458000000001</v>
      </c>
      <c r="N47" s="19">
        <v>14671.974</v>
      </c>
      <c r="O47" s="19">
        <v>15032.44</v>
      </c>
      <c r="P47" s="19">
        <v>15395.477000000001</v>
      </c>
      <c r="Q47" s="19">
        <v>15761.305</v>
      </c>
      <c r="R47" s="19">
        <v>16130.267</v>
      </c>
      <c r="S47" s="19">
        <v>16502.233</v>
      </c>
      <c r="T47" s="19">
        <v>16876.973999999998</v>
      </c>
      <c r="U47" s="19">
        <v>17254.366999999998</v>
      </c>
      <c r="V47" s="19">
        <v>17634.307000000001</v>
      </c>
      <c r="W47" s="19">
        <v>18016.907999999999</v>
      </c>
      <c r="X47" s="19">
        <v>18402.371999999999</v>
      </c>
      <c r="Y47" s="19">
        <v>18790.97</v>
      </c>
      <c r="Z47" s="19">
        <v>19182.891</v>
      </c>
      <c r="AA47" s="19">
        <v>19578.153999999999</v>
      </c>
      <c r="AB47" s="19">
        <v>19976.625</v>
      </c>
      <c r="AC47" s="19">
        <v>20378.118999999999</v>
      </c>
      <c r="AD47" s="19">
        <v>20782.385999999999</v>
      </c>
      <c r="AE47" s="19">
        <v>21189.205000000002</v>
      </c>
      <c r="AF47" s="19">
        <v>21598.427</v>
      </c>
      <c r="AG47" s="19">
        <v>22009.951000000001</v>
      </c>
      <c r="AH47" s="19">
        <v>22423.66</v>
      </c>
      <c r="AI47" s="19">
        <v>22839.397000000001</v>
      </c>
      <c r="AJ47" s="19">
        <v>23257.014999999999</v>
      </c>
      <c r="AK47" s="19">
        <v>23676.335999999999</v>
      </c>
      <c r="AL47" s="19">
        <v>24097.134999999998</v>
      </c>
      <c r="AM47" s="19">
        <v>24519.204000000002</v>
      </c>
      <c r="AN47" s="19">
        <v>24942.321</v>
      </c>
      <c r="AO47" s="19">
        <v>25366.221000000001</v>
      </c>
      <c r="AP47" s="19">
        <v>25790.725999999999</v>
      </c>
      <c r="AQ47" s="19">
        <v>26215.574000000001</v>
      </c>
      <c r="AR47" s="19">
        <v>26640.442999999999</v>
      </c>
      <c r="AS47" s="19">
        <v>27064.973000000002</v>
      </c>
      <c r="AT47" s="19">
        <v>27488.848999999998</v>
      </c>
      <c r="AU47" s="19">
        <v>27911.806</v>
      </c>
      <c r="AV47" s="19">
        <v>28333.629000000001</v>
      </c>
      <c r="AW47" s="19">
        <v>28754.080999999998</v>
      </c>
      <c r="AX47" s="19">
        <v>29172.953000000001</v>
      </c>
      <c r="AY47" s="19">
        <v>29590.035</v>
      </c>
      <c r="AZ47" s="19">
        <v>30005.108</v>
      </c>
      <c r="BA47" s="19">
        <v>30417.938999999998</v>
      </c>
      <c r="BB47" s="19">
        <v>30828.276000000002</v>
      </c>
      <c r="BC47" s="19">
        <v>31235.914000000001</v>
      </c>
      <c r="BD47" s="19">
        <v>31640.614000000001</v>
      </c>
      <c r="BE47" s="19">
        <v>32042.172999999999</v>
      </c>
      <c r="BF47" s="19">
        <v>32440.419000000002</v>
      </c>
      <c r="BG47" s="19">
        <v>32835.177000000003</v>
      </c>
      <c r="BH47" s="19">
        <v>33226.311000000002</v>
      </c>
      <c r="BI47" s="19">
        <v>33613.665000000001</v>
      </c>
      <c r="BJ47" s="19">
        <v>33997.061999999998</v>
      </c>
      <c r="BK47" s="19">
        <v>34376.339999999997</v>
      </c>
      <c r="BL47" s="19">
        <v>34751.362000000001</v>
      </c>
      <c r="BM47" s="19">
        <v>35122.025999999998</v>
      </c>
      <c r="BN47" s="19">
        <v>35488.178</v>
      </c>
      <c r="BO47" s="19">
        <v>35849.686999999998</v>
      </c>
      <c r="BP47" s="19">
        <v>36206.377999999997</v>
      </c>
      <c r="BQ47" s="19">
        <v>36558.095999999998</v>
      </c>
      <c r="BR47" s="19">
        <v>36904.652999999998</v>
      </c>
      <c r="BS47" s="19">
        <v>37245.862000000001</v>
      </c>
      <c r="BT47" s="19">
        <v>37581.614000000001</v>
      </c>
      <c r="BU47" s="19">
        <v>37911.773999999998</v>
      </c>
      <c r="BV47" s="19">
        <v>38236.171999999999</v>
      </c>
      <c r="BW47" s="19">
        <v>38554.620000000003</v>
      </c>
      <c r="BX47" s="19">
        <v>38866.972000000002</v>
      </c>
      <c r="BY47" s="19">
        <v>39173.122000000003</v>
      </c>
      <c r="BZ47" s="19">
        <v>39473.006000000001</v>
      </c>
      <c r="CA47" s="19">
        <v>39766.572</v>
      </c>
      <c r="CB47" s="19">
        <v>40053.785000000003</v>
      </c>
      <c r="CC47" s="19">
        <v>40334.627</v>
      </c>
      <c r="CD47" s="19">
        <v>40609.074000000001</v>
      </c>
      <c r="CE47" s="19">
        <v>40877.11</v>
      </c>
      <c r="CF47" s="19">
        <v>41138.743999999999</v>
      </c>
      <c r="CG47" s="19">
        <v>41393.995999999999</v>
      </c>
      <c r="CH47" s="19">
        <v>41642.881999999998</v>
      </c>
      <c r="CI47" s="19">
        <v>41885.468000000001</v>
      </c>
      <c r="CJ47" s="19">
        <v>42121.817999999999</v>
      </c>
      <c r="CK47" s="19">
        <v>42352.021000000001</v>
      </c>
      <c r="CL47" s="19">
        <v>42576.186000000002</v>
      </c>
      <c r="CM47" s="19">
        <v>42794.447999999997</v>
      </c>
    </row>
    <row r="48" spans="1:91" ht="11.4" x14ac:dyDescent="0.2">
      <c r="A48" s="16">
        <v>31</v>
      </c>
      <c r="B48" s="17" t="s">
        <v>635</v>
      </c>
      <c r="C48" s="7" t="s">
        <v>94</v>
      </c>
      <c r="D48" s="6"/>
      <c r="E48" s="6">
        <v>800</v>
      </c>
      <c r="F48" s="19">
        <v>40144.870000000003</v>
      </c>
      <c r="G48" s="19">
        <v>41487.964999999997</v>
      </c>
      <c r="H48" s="19">
        <v>42862.957999999999</v>
      </c>
      <c r="I48" s="19">
        <v>44270.563000000002</v>
      </c>
      <c r="J48" s="19">
        <v>45711.874000000003</v>
      </c>
      <c r="K48" s="19">
        <v>47187.703000000001</v>
      </c>
      <c r="L48" s="19">
        <v>48698.086000000003</v>
      </c>
      <c r="M48" s="19">
        <v>50242.802000000003</v>
      </c>
      <c r="N48" s="19">
        <v>51822.127999999997</v>
      </c>
      <c r="O48" s="19">
        <v>53436.321000000004</v>
      </c>
      <c r="P48" s="19">
        <v>55085.46</v>
      </c>
      <c r="Q48" s="19">
        <v>56769.411999999997</v>
      </c>
      <c r="R48" s="19">
        <v>58487.747000000003</v>
      </c>
      <c r="S48" s="19">
        <v>60239.885000000002</v>
      </c>
      <c r="T48" s="19">
        <v>62025.010999999999</v>
      </c>
      <c r="U48" s="19">
        <v>63842.36</v>
      </c>
      <c r="V48" s="19">
        <v>65691.399999999994</v>
      </c>
      <c r="W48" s="19">
        <v>67571.501999999993</v>
      </c>
      <c r="X48" s="19">
        <v>69481.538</v>
      </c>
      <c r="Y48" s="19">
        <v>71420.256999999998</v>
      </c>
      <c r="Z48" s="19">
        <v>73386.5</v>
      </c>
      <c r="AA48" s="19">
        <v>75379.411999999997</v>
      </c>
      <c r="AB48" s="19">
        <v>77398.346000000005</v>
      </c>
      <c r="AC48" s="19">
        <v>79442.649000000005</v>
      </c>
      <c r="AD48" s="19">
        <v>81511.732000000004</v>
      </c>
      <c r="AE48" s="19">
        <v>83604.960999999996</v>
      </c>
      <c r="AF48" s="19">
        <v>85721.544999999998</v>
      </c>
      <c r="AG48" s="19">
        <v>87860.634999999995</v>
      </c>
      <c r="AH48" s="19">
        <v>90021.612999999998</v>
      </c>
      <c r="AI48" s="19">
        <v>92203.850999999995</v>
      </c>
      <c r="AJ48" s="19">
        <v>94406.654999999999</v>
      </c>
      <c r="AK48" s="19">
        <v>96629.119999999995</v>
      </c>
      <c r="AL48" s="19">
        <v>98870.311000000002</v>
      </c>
      <c r="AM48" s="19">
        <v>101129.43399999999</v>
      </c>
      <c r="AN48" s="19">
        <v>103405.702</v>
      </c>
      <c r="AO48" s="19">
        <v>105698.201</v>
      </c>
      <c r="AP48" s="19">
        <v>108005.978</v>
      </c>
      <c r="AQ48" s="19">
        <v>110327.825</v>
      </c>
      <c r="AR48" s="19">
        <v>112662.24800000001</v>
      </c>
      <c r="AS48" s="19">
        <v>115007.567</v>
      </c>
      <c r="AT48" s="19">
        <v>117362.21400000001</v>
      </c>
      <c r="AU48" s="19">
        <v>119724.961</v>
      </c>
      <c r="AV48" s="19">
        <v>122094.678</v>
      </c>
      <c r="AW48" s="19">
        <v>124470.067</v>
      </c>
      <c r="AX48" s="19">
        <v>126849.791</v>
      </c>
      <c r="AY48" s="19">
        <v>129232.61</v>
      </c>
      <c r="AZ48" s="19">
        <v>131617.24100000001</v>
      </c>
      <c r="BA48" s="19">
        <v>134002.53099999999</v>
      </c>
      <c r="BB48" s="19">
        <v>136387.47899999999</v>
      </c>
      <c r="BC48" s="19">
        <v>138771.16500000001</v>
      </c>
      <c r="BD48" s="19">
        <v>141152.60500000001</v>
      </c>
      <c r="BE48" s="19">
        <v>143530.647</v>
      </c>
      <c r="BF48" s="19">
        <v>145904.06099999999</v>
      </c>
      <c r="BG48" s="19">
        <v>148271.671</v>
      </c>
      <c r="BH48" s="19">
        <v>150632.26800000001</v>
      </c>
      <c r="BI48" s="19">
        <v>152984.65400000001</v>
      </c>
      <c r="BJ48" s="19">
        <v>155327.622</v>
      </c>
      <c r="BK48" s="19">
        <v>157659.94899999999</v>
      </c>
      <c r="BL48" s="19">
        <v>159980.353</v>
      </c>
      <c r="BM48" s="19">
        <v>162287.5</v>
      </c>
      <c r="BN48" s="19">
        <v>164580.10699999999</v>
      </c>
      <c r="BO48" s="19">
        <v>166856.95600000001</v>
      </c>
      <c r="BP48" s="19">
        <v>169116.815</v>
      </c>
      <c r="BQ48" s="19">
        <v>171358.30600000001</v>
      </c>
      <c r="BR48" s="19">
        <v>173580.02299999999</v>
      </c>
      <c r="BS48" s="19">
        <v>175780.62899999999</v>
      </c>
      <c r="BT48" s="19">
        <v>177958.95300000001</v>
      </c>
      <c r="BU48" s="19">
        <v>180113.87100000001</v>
      </c>
      <c r="BV48" s="19">
        <v>182244.196</v>
      </c>
      <c r="BW48" s="19">
        <v>184348.74299999999</v>
      </c>
      <c r="BX48" s="19">
        <v>186426.39799999999</v>
      </c>
      <c r="BY48" s="19">
        <v>188476.07500000001</v>
      </c>
      <c r="BZ48" s="19">
        <v>190496.79699999999</v>
      </c>
      <c r="CA48" s="19">
        <v>192487.785</v>
      </c>
      <c r="CB48" s="19">
        <v>194448.389</v>
      </c>
      <c r="CC48" s="19">
        <v>196377.86</v>
      </c>
      <c r="CD48" s="19">
        <v>198275.36199999999</v>
      </c>
      <c r="CE48" s="19">
        <v>200139.93799999999</v>
      </c>
      <c r="CF48" s="19">
        <v>201970.57199999999</v>
      </c>
      <c r="CG48" s="19">
        <v>203766.258</v>
      </c>
      <c r="CH48" s="19">
        <v>205526.04300000001</v>
      </c>
      <c r="CI48" s="19">
        <v>207249.03700000001</v>
      </c>
      <c r="CJ48" s="19">
        <v>208934.43400000001</v>
      </c>
      <c r="CK48" s="19">
        <v>210581.519</v>
      </c>
      <c r="CL48" s="19">
        <v>212189.62899999999</v>
      </c>
      <c r="CM48" s="19">
        <v>213758.21400000001</v>
      </c>
    </row>
    <row r="49" spans="1:91" ht="11.4" x14ac:dyDescent="0.2">
      <c r="A49" s="16">
        <v>32</v>
      </c>
      <c r="B49" s="17" t="s">
        <v>635</v>
      </c>
      <c r="C49" s="7" t="s">
        <v>95</v>
      </c>
      <c r="D49" s="6">
        <v>2</v>
      </c>
      <c r="E49" s="6">
        <v>834</v>
      </c>
      <c r="F49" s="19">
        <v>53879.957000000002</v>
      </c>
      <c r="G49" s="19">
        <v>55572.201000000001</v>
      </c>
      <c r="H49" s="19">
        <v>57310.019</v>
      </c>
      <c r="I49" s="19">
        <v>59091.392</v>
      </c>
      <c r="J49" s="19">
        <v>60913.557000000001</v>
      </c>
      <c r="K49" s="19">
        <v>62774.618999999999</v>
      </c>
      <c r="L49" s="19">
        <v>64673.853999999999</v>
      </c>
      <c r="M49" s="19">
        <v>66612.146999999997</v>
      </c>
      <c r="N49" s="19">
        <v>68591.195999999996</v>
      </c>
      <c r="O49" s="19">
        <v>70613.532000000007</v>
      </c>
      <c r="P49" s="19">
        <v>72681.070000000007</v>
      </c>
      <c r="Q49" s="19">
        <v>74794.077999999994</v>
      </c>
      <c r="R49" s="19">
        <v>76952.217999999993</v>
      </c>
      <c r="S49" s="19">
        <v>79155.997000000003</v>
      </c>
      <c r="T49" s="19">
        <v>81405.88</v>
      </c>
      <c r="U49" s="19">
        <v>83702.053</v>
      </c>
      <c r="V49" s="19">
        <v>86044.557000000001</v>
      </c>
      <c r="W49" s="19">
        <v>88432.937999999995</v>
      </c>
      <c r="X49" s="19">
        <v>90866.131999999998</v>
      </c>
      <c r="Y49" s="19">
        <v>93342.754000000001</v>
      </c>
      <c r="Z49" s="19">
        <v>95861.531000000003</v>
      </c>
      <c r="AA49" s="19">
        <v>98421.695999999996</v>
      </c>
      <c r="AB49" s="19">
        <v>101022.629</v>
      </c>
      <c r="AC49" s="19">
        <v>103663.322</v>
      </c>
      <c r="AD49" s="19">
        <v>106342.632</v>
      </c>
      <c r="AE49" s="19">
        <v>109059.518</v>
      </c>
      <c r="AF49" s="19">
        <v>111813.197</v>
      </c>
      <c r="AG49" s="19">
        <v>114602.781</v>
      </c>
      <c r="AH49" s="19">
        <v>117426.99400000001</v>
      </c>
      <c r="AI49" s="19">
        <v>120284.409</v>
      </c>
      <c r="AJ49" s="19">
        <v>123173.856</v>
      </c>
      <c r="AK49" s="19">
        <v>126094.341</v>
      </c>
      <c r="AL49" s="19">
        <v>129045.371</v>
      </c>
      <c r="AM49" s="19">
        <v>132026.85</v>
      </c>
      <c r="AN49" s="19">
        <v>135038.935</v>
      </c>
      <c r="AO49" s="19">
        <v>138081.62100000001</v>
      </c>
      <c r="AP49" s="19">
        <v>141154.19899999999</v>
      </c>
      <c r="AQ49" s="19">
        <v>144255.83799999999</v>
      </c>
      <c r="AR49" s="19">
        <v>147386.14300000001</v>
      </c>
      <c r="AS49" s="19">
        <v>150544.78700000001</v>
      </c>
      <c r="AT49" s="19">
        <v>153731.223</v>
      </c>
      <c r="AU49" s="19">
        <v>156944.75899999999</v>
      </c>
      <c r="AV49" s="19">
        <v>160184.33499999999</v>
      </c>
      <c r="AW49" s="19">
        <v>163448.432</v>
      </c>
      <c r="AX49" s="19">
        <v>166735.27799999999</v>
      </c>
      <c r="AY49" s="19">
        <v>170043.234</v>
      </c>
      <c r="AZ49" s="19">
        <v>173370.92300000001</v>
      </c>
      <c r="BA49" s="19">
        <v>176717.329</v>
      </c>
      <c r="BB49" s="19">
        <v>180081.63699999999</v>
      </c>
      <c r="BC49" s="19">
        <v>183463.242</v>
      </c>
      <c r="BD49" s="19">
        <v>186861.21400000001</v>
      </c>
      <c r="BE49" s="19">
        <v>190274.42600000001</v>
      </c>
      <c r="BF49" s="19">
        <v>193701.133</v>
      </c>
      <c r="BG49" s="19">
        <v>197139.23</v>
      </c>
      <c r="BH49" s="19">
        <v>200586.27600000001</v>
      </c>
      <c r="BI49" s="19">
        <v>204040.05600000001</v>
      </c>
      <c r="BJ49" s="19">
        <v>207498.94699999999</v>
      </c>
      <c r="BK49" s="19">
        <v>210961.62100000001</v>
      </c>
      <c r="BL49" s="19">
        <v>214426.557</v>
      </c>
      <c r="BM49" s="19">
        <v>217892.30499999999</v>
      </c>
      <c r="BN49" s="19">
        <v>221357.454</v>
      </c>
      <c r="BO49" s="19">
        <v>224820.51500000001</v>
      </c>
      <c r="BP49" s="19">
        <v>228280.071</v>
      </c>
      <c r="BQ49" s="19">
        <v>231734.777</v>
      </c>
      <c r="BR49" s="19">
        <v>235183.337</v>
      </c>
      <c r="BS49" s="19">
        <v>238624.49900000001</v>
      </c>
      <c r="BT49" s="19">
        <v>242056.79300000001</v>
      </c>
      <c r="BU49" s="19">
        <v>245478.90400000001</v>
      </c>
      <c r="BV49" s="19">
        <v>248889.875</v>
      </c>
      <c r="BW49" s="19">
        <v>252288.87</v>
      </c>
      <c r="BX49" s="19">
        <v>255674.875</v>
      </c>
      <c r="BY49" s="19">
        <v>259046.636</v>
      </c>
      <c r="BZ49" s="19">
        <v>262402.57799999998</v>
      </c>
      <c r="CA49" s="19">
        <v>265740.95899999997</v>
      </c>
      <c r="CB49" s="19">
        <v>269059.91399999999</v>
      </c>
      <c r="CC49" s="19">
        <v>272357.61800000002</v>
      </c>
      <c r="CD49" s="19">
        <v>275632.46600000001</v>
      </c>
      <c r="CE49" s="19">
        <v>278882.98</v>
      </c>
      <c r="CF49" s="19">
        <v>282107.77799999999</v>
      </c>
      <c r="CG49" s="19">
        <v>285305.47700000001</v>
      </c>
      <c r="CH49" s="19">
        <v>288474.58100000001</v>
      </c>
      <c r="CI49" s="19">
        <v>291613.53200000001</v>
      </c>
      <c r="CJ49" s="19">
        <v>294720.62</v>
      </c>
      <c r="CK49" s="19">
        <v>297794.01299999998</v>
      </c>
      <c r="CL49" s="19">
        <v>300831.77299999999</v>
      </c>
      <c r="CM49" s="19">
        <v>303831.815</v>
      </c>
    </row>
    <row r="50" spans="1:91" ht="11.4" x14ac:dyDescent="0.2">
      <c r="A50" s="16">
        <v>33</v>
      </c>
      <c r="B50" s="17" t="s">
        <v>635</v>
      </c>
      <c r="C50" s="7" t="s">
        <v>96</v>
      </c>
      <c r="D50" s="6"/>
      <c r="E50" s="6">
        <v>894</v>
      </c>
      <c r="F50" s="19">
        <v>16100.587</v>
      </c>
      <c r="G50" s="19">
        <v>16591.39</v>
      </c>
      <c r="H50" s="19">
        <v>17094.13</v>
      </c>
      <c r="I50" s="19">
        <v>17609.178</v>
      </c>
      <c r="J50" s="19">
        <v>18137.368999999999</v>
      </c>
      <c r="K50" s="19">
        <v>18679.273000000001</v>
      </c>
      <c r="L50" s="19">
        <v>19234.791000000001</v>
      </c>
      <c r="M50" s="19">
        <v>19803.618999999999</v>
      </c>
      <c r="N50" s="19">
        <v>20386.125</v>
      </c>
      <c r="O50" s="19">
        <v>20982.763999999999</v>
      </c>
      <c r="P50" s="19">
        <v>21593.825000000001</v>
      </c>
      <c r="Q50" s="19">
        <v>22219.439999999999</v>
      </c>
      <c r="R50" s="19">
        <v>22859.363000000001</v>
      </c>
      <c r="S50" s="19">
        <v>23513.109</v>
      </c>
      <c r="T50" s="19">
        <v>24179.963</v>
      </c>
      <c r="U50" s="19">
        <v>24859.376</v>
      </c>
      <c r="V50" s="19">
        <v>25551.178</v>
      </c>
      <c r="W50" s="19">
        <v>26255.378000000001</v>
      </c>
      <c r="X50" s="19">
        <v>26971.851999999999</v>
      </c>
      <c r="Y50" s="19">
        <v>27700.550999999999</v>
      </c>
      <c r="Z50" s="19">
        <v>28441.399000000001</v>
      </c>
      <c r="AA50" s="19">
        <v>29194.277999999998</v>
      </c>
      <c r="AB50" s="19">
        <v>29959.107</v>
      </c>
      <c r="AC50" s="19">
        <v>30736.002</v>
      </c>
      <c r="AD50" s="19">
        <v>31525.137999999999</v>
      </c>
      <c r="AE50" s="19">
        <v>32326.616000000002</v>
      </c>
      <c r="AF50" s="19">
        <v>33140.423000000003</v>
      </c>
      <c r="AG50" s="19">
        <v>33966.44</v>
      </c>
      <c r="AH50" s="19">
        <v>34804.572999999997</v>
      </c>
      <c r="AI50" s="19">
        <v>35654.688999999998</v>
      </c>
      <c r="AJ50" s="19">
        <v>36516.656999999999</v>
      </c>
      <c r="AK50" s="19">
        <v>37390.29</v>
      </c>
      <c r="AL50" s="19">
        <v>38275.489000000001</v>
      </c>
      <c r="AM50" s="19">
        <v>39172.28</v>
      </c>
      <c r="AN50" s="19">
        <v>40080.735000000001</v>
      </c>
      <c r="AO50" s="19">
        <v>41000.822</v>
      </c>
      <c r="AP50" s="19">
        <v>41932.434000000001</v>
      </c>
      <c r="AQ50" s="19">
        <v>42875.226999999999</v>
      </c>
      <c r="AR50" s="19">
        <v>43828.553</v>
      </c>
      <c r="AS50" s="19">
        <v>44791.586000000003</v>
      </c>
      <c r="AT50" s="19">
        <v>45763.654999999999</v>
      </c>
      <c r="AU50" s="19">
        <v>46744.372000000003</v>
      </c>
      <c r="AV50" s="19">
        <v>47733.591</v>
      </c>
      <c r="AW50" s="19">
        <v>48731.180999999997</v>
      </c>
      <c r="AX50" s="19">
        <v>49737.11</v>
      </c>
      <c r="AY50" s="19">
        <v>50751.286</v>
      </c>
      <c r="AZ50" s="19">
        <v>51773.463000000003</v>
      </c>
      <c r="BA50" s="19">
        <v>52803.330999999998</v>
      </c>
      <c r="BB50" s="19">
        <v>53840.605000000003</v>
      </c>
      <c r="BC50" s="19">
        <v>54884.968000000001</v>
      </c>
      <c r="BD50" s="19">
        <v>55936.137999999999</v>
      </c>
      <c r="BE50" s="19">
        <v>56993.817000000003</v>
      </c>
      <c r="BF50" s="19">
        <v>58057.771999999997</v>
      </c>
      <c r="BG50" s="19">
        <v>59127.839999999997</v>
      </c>
      <c r="BH50" s="19">
        <v>60203.908000000003</v>
      </c>
      <c r="BI50" s="19">
        <v>61285.790999999997</v>
      </c>
      <c r="BJ50" s="19">
        <v>62373.196000000004</v>
      </c>
      <c r="BK50" s="19">
        <v>63465.748</v>
      </c>
      <c r="BL50" s="19">
        <v>64563.12</v>
      </c>
      <c r="BM50" s="19">
        <v>65664.947</v>
      </c>
      <c r="BN50" s="19">
        <v>66770.853000000003</v>
      </c>
      <c r="BO50" s="19">
        <v>67880.475000000006</v>
      </c>
      <c r="BP50" s="19">
        <v>68993.384999999995</v>
      </c>
      <c r="BQ50" s="19">
        <v>70109.006999999998</v>
      </c>
      <c r="BR50" s="19">
        <v>71226.678</v>
      </c>
      <c r="BS50" s="19">
        <v>72345.812999999995</v>
      </c>
      <c r="BT50" s="19">
        <v>73465.937999999995</v>
      </c>
      <c r="BU50" s="19">
        <v>74586.672000000006</v>
      </c>
      <c r="BV50" s="19">
        <v>75707.576000000001</v>
      </c>
      <c r="BW50" s="19">
        <v>76828.267000000007</v>
      </c>
      <c r="BX50" s="19">
        <v>77948.303</v>
      </c>
      <c r="BY50" s="19">
        <v>79067.296000000002</v>
      </c>
      <c r="BZ50" s="19">
        <v>80184.813999999998</v>
      </c>
      <c r="CA50" s="19">
        <v>81300.493000000002</v>
      </c>
      <c r="CB50" s="19">
        <v>82413.98</v>
      </c>
      <c r="CC50" s="19">
        <v>83524.92</v>
      </c>
      <c r="CD50" s="19">
        <v>84632.937000000005</v>
      </c>
      <c r="CE50" s="19">
        <v>85737.638999999996</v>
      </c>
      <c r="CF50" s="19">
        <v>86838.616999999998</v>
      </c>
      <c r="CG50" s="19">
        <v>87935.490999999995</v>
      </c>
      <c r="CH50" s="19">
        <v>89027.866999999998</v>
      </c>
      <c r="CI50" s="19">
        <v>90115.365999999995</v>
      </c>
      <c r="CJ50" s="19">
        <v>91197.630999999994</v>
      </c>
      <c r="CK50" s="19">
        <v>92274.313999999998</v>
      </c>
      <c r="CL50" s="19">
        <v>93345.077000000005</v>
      </c>
      <c r="CM50" s="19">
        <v>94409.601999999999</v>
      </c>
    </row>
    <row r="51" spans="1:91" ht="11.4" x14ac:dyDescent="0.2">
      <c r="A51" s="16">
        <v>34</v>
      </c>
      <c r="B51" s="17" t="s">
        <v>635</v>
      </c>
      <c r="C51" s="7" t="s">
        <v>97</v>
      </c>
      <c r="D51" s="6"/>
      <c r="E51" s="6">
        <v>716</v>
      </c>
      <c r="F51" s="19">
        <v>15777.450999999999</v>
      </c>
      <c r="G51" s="19">
        <v>16150.361999999999</v>
      </c>
      <c r="H51" s="19">
        <v>16529.903999999999</v>
      </c>
      <c r="I51" s="19">
        <v>16913.260999999999</v>
      </c>
      <c r="J51" s="19">
        <v>17297.494999999999</v>
      </c>
      <c r="K51" s="19">
        <v>17680.465</v>
      </c>
      <c r="L51" s="19">
        <v>18060.453000000001</v>
      </c>
      <c r="M51" s="19">
        <v>18437.422999999999</v>
      </c>
      <c r="N51" s="19">
        <v>18813.091</v>
      </c>
      <c r="O51" s="19">
        <v>19190.300999999999</v>
      </c>
      <c r="P51" s="19">
        <v>19571.153999999999</v>
      </c>
      <c r="Q51" s="19">
        <v>19955.912</v>
      </c>
      <c r="R51" s="19">
        <v>20343.863000000001</v>
      </c>
      <c r="S51" s="19">
        <v>20735.073</v>
      </c>
      <c r="T51" s="19">
        <v>21129.447</v>
      </c>
      <c r="U51" s="19">
        <v>21526.861000000001</v>
      </c>
      <c r="V51" s="19">
        <v>21927.311000000002</v>
      </c>
      <c r="W51" s="19">
        <v>22330.754000000001</v>
      </c>
      <c r="X51" s="19">
        <v>22736.929</v>
      </c>
      <c r="Y51" s="19">
        <v>23145.468000000001</v>
      </c>
      <c r="Z51" s="19">
        <v>23556.026000000002</v>
      </c>
      <c r="AA51" s="19">
        <v>23968.334999999999</v>
      </c>
      <c r="AB51" s="19">
        <v>24382.066999999999</v>
      </c>
      <c r="AC51" s="19">
        <v>24796.672999999999</v>
      </c>
      <c r="AD51" s="19">
        <v>25211.507000000001</v>
      </c>
      <c r="AE51" s="19">
        <v>25625.981</v>
      </c>
      <c r="AF51" s="19">
        <v>26039.653999999999</v>
      </c>
      <c r="AG51" s="19">
        <v>26452.157999999999</v>
      </c>
      <c r="AH51" s="19">
        <v>26863.059000000001</v>
      </c>
      <c r="AI51" s="19">
        <v>27271.925999999999</v>
      </c>
      <c r="AJ51" s="19">
        <v>27678.33</v>
      </c>
      <c r="AK51" s="19">
        <v>28081.89</v>
      </c>
      <c r="AL51" s="19">
        <v>28482.22</v>
      </c>
      <c r="AM51" s="19">
        <v>28878.814999999999</v>
      </c>
      <c r="AN51" s="19">
        <v>29271.142</v>
      </c>
      <c r="AO51" s="19">
        <v>29658.75</v>
      </c>
      <c r="AP51" s="19">
        <v>30041.294999999998</v>
      </c>
      <c r="AQ51" s="19">
        <v>30418.545999999998</v>
      </c>
      <c r="AR51" s="19">
        <v>30790.294999999998</v>
      </c>
      <c r="AS51" s="19">
        <v>31156.399000000001</v>
      </c>
      <c r="AT51" s="19">
        <v>31516.724999999999</v>
      </c>
      <c r="AU51" s="19">
        <v>31871.087</v>
      </c>
      <c r="AV51" s="19">
        <v>32219.327000000001</v>
      </c>
      <c r="AW51" s="19">
        <v>32561.327000000001</v>
      </c>
      <c r="AX51" s="19">
        <v>32896.980000000003</v>
      </c>
      <c r="AY51" s="19">
        <v>33226.222000000002</v>
      </c>
      <c r="AZ51" s="19">
        <v>33548.925999999999</v>
      </c>
      <c r="BA51" s="19">
        <v>33865.059000000001</v>
      </c>
      <c r="BB51" s="19">
        <v>34174.692999999999</v>
      </c>
      <c r="BC51" s="19">
        <v>34477.968999999997</v>
      </c>
      <c r="BD51" s="19">
        <v>34774.981</v>
      </c>
      <c r="BE51" s="19">
        <v>35065.688999999998</v>
      </c>
      <c r="BF51" s="19">
        <v>35350.010999999999</v>
      </c>
      <c r="BG51" s="19">
        <v>35627.892999999996</v>
      </c>
      <c r="BH51" s="19">
        <v>35899.307000000001</v>
      </c>
      <c r="BI51" s="19">
        <v>36164.171999999999</v>
      </c>
      <c r="BJ51" s="19">
        <v>36422.461000000003</v>
      </c>
      <c r="BK51" s="19">
        <v>36674.084000000003</v>
      </c>
      <c r="BL51" s="19">
        <v>36918.817999999999</v>
      </c>
      <c r="BM51" s="19">
        <v>37156.394</v>
      </c>
      <c r="BN51" s="19">
        <v>37386.603999999999</v>
      </c>
      <c r="BO51" s="19">
        <v>37609.317000000003</v>
      </c>
      <c r="BP51" s="19">
        <v>37824.533000000003</v>
      </c>
      <c r="BQ51" s="19">
        <v>38032.21</v>
      </c>
      <c r="BR51" s="19">
        <v>38232.406000000003</v>
      </c>
      <c r="BS51" s="19">
        <v>38425.112000000001</v>
      </c>
      <c r="BT51" s="19">
        <v>38610.322</v>
      </c>
      <c r="BU51" s="19">
        <v>38787.964999999997</v>
      </c>
      <c r="BV51" s="19">
        <v>38957.957999999999</v>
      </c>
      <c r="BW51" s="19">
        <v>39120.196000000004</v>
      </c>
      <c r="BX51" s="19">
        <v>39274.605000000003</v>
      </c>
      <c r="BY51" s="19">
        <v>39421.192000000003</v>
      </c>
      <c r="BZ51" s="19">
        <v>39559.97</v>
      </c>
      <c r="CA51" s="19">
        <v>39691.002</v>
      </c>
      <c r="CB51" s="19">
        <v>39814.374000000003</v>
      </c>
      <c r="CC51" s="19">
        <v>39930.17</v>
      </c>
      <c r="CD51" s="19">
        <v>40038.459000000003</v>
      </c>
      <c r="CE51" s="19">
        <v>40139.286999999997</v>
      </c>
      <c r="CF51" s="19">
        <v>40232.71</v>
      </c>
      <c r="CG51" s="19">
        <v>40318.796000000002</v>
      </c>
      <c r="CH51" s="19">
        <v>40397.614999999998</v>
      </c>
      <c r="CI51" s="19">
        <v>40469.281000000003</v>
      </c>
      <c r="CJ51" s="19">
        <v>40533.896000000001</v>
      </c>
      <c r="CK51" s="19">
        <v>40591.625999999997</v>
      </c>
      <c r="CL51" s="19">
        <v>40642.627999999997</v>
      </c>
      <c r="CM51" s="19">
        <v>40687.107000000004</v>
      </c>
    </row>
    <row r="52" spans="1:91" ht="12" x14ac:dyDescent="0.25">
      <c r="A52" s="16">
        <v>35</v>
      </c>
      <c r="B52" s="17" t="s">
        <v>635</v>
      </c>
      <c r="C52" s="21" t="s">
        <v>98</v>
      </c>
      <c r="D52" s="6"/>
      <c r="E52" s="6">
        <v>911</v>
      </c>
      <c r="F52" s="19">
        <v>153742.72399999999</v>
      </c>
      <c r="G52" s="19">
        <v>158562.976</v>
      </c>
      <c r="H52" s="19">
        <v>163494.88500000001</v>
      </c>
      <c r="I52" s="19">
        <v>168538.20300000001</v>
      </c>
      <c r="J52" s="19">
        <v>173692.967</v>
      </c>
      <c r="K52" s="19">
        <v>178959.26500000001</v>
      </c>
      <c r="L52" s="19">
        <v>184336.50599999999</v>
      </c>
      <c r="M52" s="19">
        <v>189824.35200000001</v>
      </c>
      <c r="N52" s="19">
        <v>195423.65</v>
      </c>
      <c r="O52" s="19">
        <v>201135.54399999999</v>
      </c>
      <c r="P52" s="19">
        <v>206960.72399999999</v>
      </c>
      <c r="Q52" s="19">
        <v>212898.41500000001</v>
      </c>
      <c r="R52" s="19">
        <v>218947.848</v>
      </c>
      <c r="S52" s="19">
        <v>225109.391</v>
      </c>
      <c r="T52" s="19">
        <v>231383.70300000001</v>
      </c>
      <c r="U52" s="19">
        <v>237770.53899999999</v>
      </c>
      <c r="V52" s="19">
        <v>244268.617</v>
      </c>
      <c r="W52" s="19">
        <v>250875.40700000001</v>
      </c>
      <c r="X52" s="19">
        <v>257587.867</v>
      </c>
      <c r="Y52" s="19">
        <v>264402.288</v>
      </c>
      <c r="Z52" s="19">
        <v>271314.87800000003</v>
      </c>
      <c r="AA52" s="19">
        <v>278322.81400000001</v>
      </c>
      <c r="AB52" s="19">
        <v>285422.821</v>
      </c>
      <c r="AC52" s="19">
        <v>292609.66100000002</v>
      </c>
      <c r="AD52" s="19">
        <v>299877.45899999997</v>
      </c>
      <c r="AE52" s="19">
        <v>307220.86200000002</v>
      </c>
      <c r="AF52" s="19">
        <v>314635.962</v>
      </c>
      <c r="AG52" s="19">
        <v>322119.46899999998</v>
      </c>
      <c r="AH52" s="19">
        <v>329667.38199999998</v>
      </c>
      <c r="AI52" s="19">
        <v>337275.69500000001</v>
      </c>
      <c r="AJ52" s="19">
        <v>344940.728</v>
      </c>
      <c r="AK52" s="19">
        <v>352658.61700000003</v>
      </c>
      <c r="AL52" s="19">
        <v>360426.08399999997</v>
      </c>
      <c r="AM52" s="19">
        <v>368240.81699999998</v>
      </c>
      <c r="AN52" s="19">
        <v>376101.03700000001</v>
      </c>
      <c r="AO52" s="19">
        <v>384004.505</v>
      </c>
      <c r="AP52" s="19">
        <v>391948.38699999999</v>
      </c>
      <c r="AQ52" s="19">
        <v>399929.125</v>
      </c>
      <c r="AR52" s="19">
        <v>407942.71100000001</v>
      </c>
      <c r="AS52" s="19">
        <v>415984.83799999999</v>
      </c>
      <c r="AT52" s="19">
        <v>424051.60600000003</v>
      </c>
      <c r="AU52" s="19">
        <v>432138.99599999998</v>
      </c>
      <c r="AV52" s="19">
        <v>440244.18199999997</v>
      </c>
      <c r="AW52" s="19">
        <v>448365.63099999999</v>
      </c>
      <c r="AX52" s="19">
        <v>456502.54499999998</v>
      </c>
      <c r="AY52" s="19">
        <v>464653.11499999999</v>
      </c>
      <c r="AZ52" s="19">
        <v>472814.37900000002</v>
      </c>
      <c r="BA52" s="19">
        <v>480981.56599999999</v>
      </c>
      <c r="BB52" s="19">
        <v>489149.01400000002</v>
      </c>
      <c r="BC52" s="19">
        <v>497309.99300000002</v>
      </c>
      <c r="BD52" s="19">
        <v>505458.48</v>
      </c>
      <c r="BE52" s="19">
        <v>513590.11099999998</v>
      </c>
      <c r="BF52" s="19">
        <v>521701.11099999998</v>
      </c>
      <c r="BG52" s="19">
        <v>529786.84400000004</v>
      </c>
      <c r="BH52" s="19">
        <v>537842.57499999995</v>
      </c>
      <c r="BI52" s="19">
        <v>545863.84499999997</v>
      </c>
      <c r="BJ52" s="19">
        <v>553846.174</v>
      </c>
      <c r="BK52" s="19">
        <v>561785.60199999996</v>
      </c>
      <c r="BL52" s="19">
        <v>569679.06400000001</v>
      </c>
      <c r="BM52" s="19">
        <v>577523.78099999996</v>
      </c>
      <c r="BN52" s="19">
        <v>585316.73699999996</v>
      </c>
      <c r="BO52" s="19">
        <v>593054.62600000005</v>
      </c>
      <c r="BP52" s="19">
        <v>600733.21</v>
      </c>
      <c r="BQ52" s="19">
        <v>608347.54599999997</v>
      </c>
      <c r="BR52" s="19">
        <v>615892.15899999999</v>
      </c>
      <c r="BS52" s="19">
        <v>623362.24899999995</v>
      </c>
      <c r="BT52" s="19">
        <v>630754.049</v>
      </c>
      <c r="BU52" s="19">
        <v>638064.777</v>
      </c>
      <c r="BV52" s="19">
        <v>645291.95200000005</v>
      </c>
      <c r="BW52" s="19">
        <v>652433.60100000002</v>
      </c>
      <c r="BX52" s="19">
        <v>659487.54099999997</v>
      </c>
      <c r="BY52" s="19">
        <v>666451.277</v>
      </c>
      <c r="BZ52" s="19">
        <v>673321.84600000002</v>
      </c>
      <c r="CA52" s="19">
        <v>680096.55099999998</v>
      </c>
      <c r="CB52" s="19">
        <v>686772.61199999996</v>
      </c>
      <c r="CC52" s="19">
        <v>693347.56200000003</v>
      </c>
      <c r="CD52" s="19">
        <v>699819.14199999999</v>
      </c>
      <c r="CE52" s="19">
        <v>706185.50800000003</v>
      </c>
      <c r="CF52" s="19">
        <v>712444.95</v>
      </c>
      <c r="CG52" s="19">
        <v>718595.94499999995</v>
      </c>
      <c r="CH52" s="19">
        <v>724637.05900000001</v>
      </c>
      <c r="CI52" s="19">
        <v>730566.76899999997</v>
      </c>
      <c r="CJ52" s="19">
        <v>736383.70799999998</v>
      </c>
      <c r="CK52" s="19">
        <v>742086.46600000001</v>
      </c>
      <c r="CL52" s="19">
        <v>747673.62600000005</v>
      </c>
      <c r="CM52" s="19">
        <v>753143.77899999998</v>
      </c>
    </row>
    <row r="53" spans="1:91" ht="11.4" x14ac:dyDescent="0.2">
      <c r="A53" s="16">
        <v>36</v>
      </c>
      <c r="B53" s="17" t="s">
        <v>635</v>
      </c>
      <c r="C53" s="7" t="s">
        <v>99</v>
      </c>
      <c r="D53" s="6"/>
      <c r="E53" s="6">
        <v>24</v>
      </c>
      <c r="F53" s="19">
        <v>27859.305</v>
      </c>
      <c r="G53" s="19">
        <v>28813.463</v>
      </c>
      <c r="H53" s="19">
        <v>29784.192999999999</v>
      </c>
      <c r="I53" s="19">
        <v>30774.205000000002</v>
      </c>
      <c r="J53" s="19">
        <v>31787.565999999999</v>
      </c>
      <c r="K53" s="19">
        <v>32827.400999999998</v>
      </c>
      <c r="L53" s="19">
        <v>33894.483999999997</v>
      </c>
      <c r="M53" s="19">
        <v>34988.302000000003</v>
      </c>
      <c r="N53" s="19">
        <v>36109.078000000001</v>
      </c>
      <c r="O53" s="19">
        <v>37256.728000000003</v>
      </c>
      <c r="P53" s="19">
        <v>38431.207999999999</v>
      </c>
      <c r="Q53" s="19">
        <v>39632.777000000002</v>
      </c>
      <c r="R53" s="19">
        <v>40861.741000000002</v>
      </c>
      <c r="S53" s="19">
        <v>42118.065999999999</v>
      </c>
      <c r="T53" s="19">
        <v>43401.63</v>
      </c>
      <c r="U53" s="19">
        <v>44712.281999999999</v>
      </c>
      <c r="V53" s="19">
        <v>46049.887999999999</v>
      </c>
      <c r="W53" s="19">
        <v>47414.284</v>
      </c>
      <c r="X53" s="19">
        <v>48805.159</v>
      </c>
      <c r="Y53" s="19">
        <v>50222.154999999999</v>
      </c>
      <c r="Z53" s="19">
        <v>51664.864000000001</v>
      </c>
      <c r="AA53" s="19">
        <v>53132.953000000001</v>
      </c>
      <c r="AB53" s="19">
        <v>54626.019</v>
      </c>
      <c r="AC53" s="19">
        <v>56143.48</v>
      </c>
      <c r="AD53" s="19">
        <v>57684.680999999997</v>
      </c>
      <c r="AE53" s="19">
        <v>59249.002</v>
      </c>
      <c r="AF53" s="19">
        <v>60835.953999999998</v>
      </c>
      <c r="AG53" s="19">
        <v>62445.07</v>
      </c>
      <c r="AH53" s="19">
        <v>64075.73</v>
      </c>
      <c r="AI53" s="19">
        <v>65727.293000000005</v>
      </c>
      <c r="AJ53" s="19">
        <v>67399.148000000001</v>
      </c>
      <c r="AK53" s="19">
        <v>69090.763999999996</v>
      </c>
      <c r="AL53" s="19">
        <v>70801.659</v>
      </c>
      <c r="AM53" s="19">
        <v>72531.421000000002</v>
      </c>
      <c r="AN53" s="19">
        <v>74279.686000000002</v>
      </c>
      <c r="AO53" s="19">
        <v>76046.053</v>
      </c>
      <c r="AP53" s="19">
        <v>77830.032000000007</v>
      </c>
      <c r="AQ53" s="19">
        <v>79631.114000000001</v>
      </c>
      <c r="AR53" s="19">
        <v>81448.801999999996</v>
      </c>
      <c r="AS53" s="19">
        <v>83282.635999999999</v>
      </c>
      <c r="AT53" s="19">
        <v>85132.12</v>
      </c>
      <c r="AU53" s="19">
        <v>86996.703999999998</v>
      </c>
      <c r="AV53" s="19">
        <v>88875.847999999998</v>
      </c>
      <c r="AW53" s="19">
        <v>90769.085999999996</v>
      </c>
      <c r="AX53" s="19">
        <v>92676.001999999993</v>
      </c>
      <c r="AY53" s="19">
        <v>94596.081000000006</v>
      </c>
      <c r="AZ53" s="19">
        <v>96528.706999999995</v>
      </c>
      <c r="BA53" s="19">
        <v>98473.157999999996</v>
      </c>
      <c r="BB53" s="19">
        <v>100428.785</v>
      </c>
      <c r="BC53" s="19">
        <v>102394.875</v>
      </c>
      <c r="BD53" s="19">
        <v>104370.664</v>
      </c>
      <c r="BE53" s="19">
        <v>106355.45600000001</v>
      </c>
      <c r="BF53" s="19">
        <v>108348.391</v>
      </c>
      <c r="BG53" s="19">
        <v>110348.436</v>
      </c>
      <c r="BH53" s="19">
        <v>112354.428</v>
      </c>
      <c r="BI53" s="19">
        <v>114365.29399999999</v>
      </c>
      <c r="BJ53" s="19">
        <v>116380.15399999999</v>
      </c>
      <c r="BK53" s="19">
        <v>118398.211</v>
      </c>
      <c r="BL53" s="19">
        <v>120418.55499999999</v>
      </c>
      <c r="BM53" s="19">
        <v>122440.288</v>
      </c>
      <c r="BN53" s="19">
        <v>124462.545</v>
      </c>
      <c r="BO53" s="19">
        <v>126484.421</v>
      </c>
      <c r="BP53" s="19">
        <v>128505.09600000001</v>
      </c>
      <c r="BQ53" s="19">
        <v>130523.88099999999</v>
      </c>
      <c r="BR53" s="19">
        <v>132540.15900000001</v>
      </c>
      <c r="BS53" s="19">
        <v>134553.234</v>
      </c>
      <c r="BT53" s="19">
        <v>136562.38800000001</v>
      </c>
      <c r="BU53" s="19">
        <v>138566.72399999999</v>
      </c>
      <c r="BV53" s="19">
        <v>140565.19</v>
      </c>
      <c r="BW53" s="19">
        <v>142556.62100000001</v>
      </c>
      <c r="BX53" s="19">
        <v>144539.981</v>
      </c>
      <c r="BY53" s="19">
        <v>146514.39300000001</v>
      </c>
      <c r="BZ53" s="19">
        <v>148479.17600000001</v>
      </c>
      <c r="CA53" s="19">
        <v>150433.81899999999</v>
      </c>
      <c r="CB53" s="19">
        <v>152377.935</v>
      </c>
      <c r="CC53" s="19">
        <v>154311.019</v>
      </c>
      <c r="CD53" s="19">
        <v>156232.405</v>
      </c>
      <c r="CE53" s="19">
        <v>158141.28200000001</v>
      </c>
      <c r="CF53" s="19">
        <v>160036.74100000001</v>
      </c>
      <c r="CG53" s="19">
        <v>161917.87599999999</v>
      </c>
      <c r="CH53" s="19">
        <v>163783.81700000001</v>
      </c>
      <c r="CI53" s="19">
        <v>165633.769</v>
      </c>
      <c r="CJ53" s="19">
        <v>167467.024</v>
      </c>
      <c r="CK53" s="19">
        <v>169282.98300000001</v>
      </c>
      <c r="CL53" s="19">
        <v>171081.10399999999</v>
      </c>
      <c r="CM53" s="19">
        <v>172860.94099999999</v>
      </c>
    </row>
    <row r="54" spans="1:91" ht="11.4" x14ac:dyDescent="0.2">
      <c r="A54" s="16">
        <v>37</v>
      </c>
      <c r="B54" s="17" t="s">
        <v>635</v>
      </c>
      <c r="C54" s="7" t="s">
        <v>100</v>
      </c>
      <c r="D54" s="6"/>
      <c r="E54" s="6">
        <v>120</v>
      </c>
      <c r="F54" s="19">
        <v>22834.522000000001</v>
      </c>
      <c r="G54" s="19">
        <v>23439.188999999998</v>
      </c>
      <c r="H54" s="19">
        <v>24053.726999999999</v>
      </c>
      <c r="I54" s="19">
        <v>24678.234</v>
      </c>
      <c r="J54" s="19">
        <v>25312.992999999999</v>
      </c>
      <c r="K54" s="19">
        <v>25958.184000000001</v>
      </c>
      <c r="L54" s="19">
        <v>26613.764999999999</v>
      </c>
      <c r="M54" s="19">
        <v>27279.608</v>
      </c>
      <c r="N54" s="19">
        <v>27955.755000000001</v>
      </c>
      <c r="O54" s="19">
        <v>28642.234</v>
      </c>
      <c r="P54" s="19">
        <v>29339.082999999999</v>
      </c>
      <c r="Q54" s="19">
        <v>30046.222000000002</v>
      </c>
      <c r="R54" s="19">
        <v>30763.659</v>
      </c>
      <c r="S54" s="19">
        <v>31491.572</v>
      </c>
      <c r="T54" s="19">
        <v>32230.19</v>
      </c>
      <c r="U54" s="19">
        <v>32979.644</v>
      </c>
      <c r="V54" s="19">
        <v>33739.915999999997</v>
      </c>
      <c r="W54" s="19">
        <v>34510.775999999998</v>
      </c>
      <c r="X54" s="19">
        <v>35291.925000000003</v>
      </c>
      <c r="Y54" s="19">
        <v>36083.000999999997</v>
      </c>
      <c r="Z54" s="19">
        <v>36883.631999999998</v>
      </c>
      <c r="AA54" s="19">
        <v>37693.540999999997</v>
      </c>
      <c r="AB54" s="19">
        <v>38512.499000000003</v>
      </c>
      <c r="AC54" s="19">
        <v>39340.228000000003</v>
      </c>
      <c r="AD54" s="19">
        <v>40176.449000000001</v>
      </c>
      <c r="AE54" s="19">
        <v>41020.839</v>
      </c>
      <c r="AF54" s="19">
        <v>41873.089</v>
      </c>
      <c r="AG54" s="19">
        <v>42732.805</v>
      </c>
      <c r="AH54" s="19">
        <v>43599.434999999998</v>
      </c>
      <c r="AI54" s="19">
        <v>44472.362999999998</v>
      </c>
      <c r="AJ54" s="19">
        <v>45351.038</v>
      </c>
      <c r="AK54" s="19">
        <v>46235.002</v>
      </c>
      <c r="AL54" s="19">
        <v>47123.91</v>
      </c>
      <c r="AM54" s="19">
        <v>48017.457999999999</v>
      </c>
      <c r="AN54" s="19">
        <v>48915.383999999998</v>
      </c>
      <c r="AO54" s="19">
        <v>49817.39</v>
      </c>
      <c r="AP54" s="19">
        <v>50723.131000000001</v>
      </c>
      <c r="AQ54" s="19">
        <v>51632.154999999999</v>
      </c>
      <c r="AR54" s="19">
        <v>52543.938999999998</v>
      </c>
      <c r="AS54" s="19">
        <v>53457.902999999998</v>
      </c>
      <c r="AT54" s="19">
        <v>54373.521000000001</v>
      </c>
      <c r="AU54" s="19">
        <v>55290.408000000003</v>
      </c>
      <c r="AV54" s="19">
        <v>56208.25</v>
      </c>
      <c r="AW54" s="19">
        <v>57126.77</v>
      </c>
      <c r="AX54" s="19">
        <v>58045.716999999997</v>
      </c>
      <c r="AY54" s="19">
        <v>58964.821000000004</v>
      </c>
      <c r="AZ54" s="19">
        <v>59883.731</v>
      </c>
      <c r="BA54" s="19">
        <v>60802.097000000002</v>
      </c>
      <c r="BB54" s="19">
        <v>61719.785000000003</v>
      </c>
      <c r="BC54" s="19">
        <v>62636.675999999999</v>
      </c>
      <c r="BD54" s="19">
        <v>63552.6</v>
      </c>
      <c r="BE54" s="19">
        <v>64467.271000000001</v>
      </c>
      <c r="BF54" s="19">
        <v>65380.248</v>
      </c>
      <c r="BG54" s="19">
        <v>66291.024000000005</v>
      </c>
      <c r="BH54" s="19">
        <v>67198.981</v>
      </c>
      <c r="BI54" s="19">
        <v>68103.572</v>
      </c>
      <c r="BJ54" s="19">
        <v>69004.372000000003</v>
      </c>
      <c r="BK54" s="19">
        <v>69900.994999999995</v>
      </c>
      <c r="BL54" s="19">
        <v>70793.058999999994</v>
      </c>
      <c r="BM54" s="19">
        <v>71680.176000000007</v>
      </c>
      <c r="BN54" s="19">
        <v>72561.962</v>
      </c>
      <c r="BO54" s="19">
        <v>73437.975999999995</v>
      </c>
      <c r="BP54" s="19">
        <v>74307.767000000007</v>
      </c>
      <c r="BQ54" s="19">
        <v>75170.91</v>
      </c>
      <c r="BR54" s="19">
        <v>76026.948000000004</v>
      </c>
      <c r="BS54" s="19">
        <v>76875.451000000001</v>
      </c>
      <c r="BT54" s="19">
        <v>77716.02</v>
      </c>
      <c r="BU54" s="19">
        <v>78548.205000000002</v>
      </c>
      <c r="BV54" s="19">
        <v>79371.482999999993</v>
      </c>
      <c r="BW54" s="19">
        <v>80185.270999999993</v>
      </c>
      <c r="BX54" s="19">
        <v>80989.048999999999</v>
      </c>
      <c r="BY54" s="19">
        <v>81782.452999999994</v>
      </c>
      <c r="BZ54" s="19">
        <v>82565.122000000003</v>
      </c>
      <c r="CA54" s="19">
        <v>83336.722999999998</v>
      </c>
      <c r="CB54" s="19">
        <v>84096.881999999998</v>
      </c>
      <c r="CC54" s="19">
        <v>84845.301000000007</v>
      </c>
      <c r="CD54" s="19">
        <v>85581.714999999997</v>
      </c>
      <c r="CE54" s="19">
        <v>86305.887000000002</v>
      </c>
      <c r="CF54" s="19">
        <v>87017.601999999999</v>
      </c>
      <c r="CG54" s="19">
        <v>87716.725999999995</v>
      </c>
      <c r="CH54" s="19">
        <v>88403.106</v>
      </c>
      <c r="CI54" s="19">
        <v>89076.611000000004</v>
      </c>
      <c r="CJ54" s="19">
        <v>89737.171000000002</v>
      </c>
      <c r="CK54" s="19">
        <v>90384.702000000005</v>
      </c>
      <c r="CL54" s="19">
        <v>91019.17</v>
      </c>
      <c r="CM54" s="19">
        <v>91640.536999999997</v>
      </c>
    </row>
    <row r="55" spans="1:91" ht="11.4" x14ac:dyDescent="0.2">
      <c r="A55" s="16">
        <v>38</v>
      </c>
      <c r="B55" s="17" t="s">
        <v>635</v>
      </c>
      <c r="C55" s="7" t="s">
        <v>101</v>
      </c>
      <c r="D55" s="6"/>
      <c r="E55" s="6">
        <v>140</v>
      </c>
      <c r="F55" s="19">
        <v>4546.1000000000004</v>
      </c>
      <c r="G55" s="19">
        <v>4594.6210000000001</v>
      </c>
      <c r="H55" s="19">
        <v>4659.08</v>
      </c>
      <c r="I55" s="19">
        <v>4737.4229999999998</v>
      </c>
      <c r="J55" s="19">
        <v>4825.7110000000002</v>
      </c>
      <c r="K55" s="19">
        <v>4920.8890000000001</v>
      </c>
      <c r="L55" s="19">
        <v>5022.8530000000001</v>
      </c>
      <c r="M55" s="19">
        <v>5132.2700000000004</v>
      </c>
      <c r="N55" s="19">
        <v>5247.5860000000002</v>
      </c>
      <c r="O55" s="19">
        <v>5366.9489999999996</v>
      </c>
      <c r="P55" s="19">
        <v>5488.8959999999997</v>
      </c>
      <c r="Q55" s="19">
        <v>5612.5320000000002</v>
      </c>
      <c r="R55" s="19">
        <v>5737.6570000000002</v>
      </c>
      <c r="S55" s="19">
        <v>5864.3220000000001</v>
      </c>
      <c r="T55" s="19">
        <v>5992.915</v>
      </c>
      <c r="U55" s="19">
        <v>6123.6149999999998</v>
      </c>
      <c r="V55" s="19">
        <v>6256.23</v>
      </c>
      <c r="W55" s="19">
        <v>6390.2539999999999</v>
      </c>
      <c r="X55" s="19">
        <v>6525.3760000000002</v>
      </c>
      <c r="Y55" s="19">
        <v>6661.223</v>
      </c>
      <c r="Z55" s="19">
        <v>6797.5190000000002</v>
      </c>
      <c r="AA55" s="19">
        <v>6934.0590000000002</v>
      </c>
      <c r="AB55" s="19">
        <v>7070.78</v>
      </c>
      <c r="AC55" s="19">
        <v>7207.5919999999996</v>
      </c>
      <c r="AD55" s="19">
        <v>7344.4870000000001</v>
      </c>
      <c r="AE55" s="19">
        <v>7481.4470000000001</v>
      </c>
      <c r="AF55" s="19">
        <v>7618.3980000000001</v>
      </c>
      <c r="AG55" s="19">
        <v>7755.2690000000002</v>
      </c>
      <c r="AH55" s="19">
        <v>7892.0969999999998</v>
      </c>
      <c r="AI55" s="19">
        <v>8028.9229999999998</v>
      </c>
      <c r="AJ55" s="19">
        <v>8165.7879999999996</v>
      </c>
      <c r="AK55" s="19">
        <v>8302.6740000000009</v>
      </c>
      <c r="AL55" s="19">
        <v>8439.5450000000001</v>
      </c>
      <c r="AM55" s="19">
        <v>8576.4670000000006</v>
      </c>
      <c r="AN55" s="19">
        <v>8713.5280000000002</v>
      </c>
      <c r="AO55" s="19">
        <v>8850.7800000000007</v>
      </c>
      <c r="AP55" s="19">
        <v>8988.1839999999993</v>
      </c>
      <c r="AQ55" s="19">
        <v>9125.6990000000005</v>
      </c>
      <c r="AR55" s="19">
        <v>9263.2379999999994</v>
      </c>
      <c r="AS55" s="19">
        <v>9400.7080000000005</v>
      </c>
      <c r="AT55" s="19">
        <v>9538.009</v>
      </c>
      <c r="AU55" s="19">
        <v>9675.0750000000007</v>
      </c>
      <c r="AV55" s="19">
        <v>9811.8070000000007</v>
      </c>
      <c r="AW55" s="19">
        <v>9948.08</v>
      </c>
      <c r="AX55" s="19">
        <v>10083.725</v>
      </c>
      <c r="AY55" s="19">
        <v>10218.599</v>
      </c>
      <c r="AZ55" s="19">
        <v>10352.59</v>
      </c>
      <c r="BA55" s="19">
        <v>10485.592000000001</v>
      </c>
      <c r="BB55" s="19">
        <v>10617.464</v>
      </c>
      <c r="BC55" s="19">
        <v>10748.05</v>
      </c>
      <c r="BD55" s="19">
        <v>10877.206</v>
      </c>
      <c r="BE55" s="19">
        <v>11004.826999999999</v>
      </c>
      <c r="BF55" s="19">
        <v>11130.808000000001</v>
      </c>
      <c r="BG55" s="19">
        <v>11255.037</v>
      </c>
      <c r="BH55" s="19">
        <v>11377.383</v>
      </c>
      <c r="BI55" s="19">
        <v>11497.74</v>
      </c>
      <c r="BJ55" s="19">
        <v>11616.025</v>
      </c>
      <c r="BK55" s="19">
        <v>11732.186</v>
      </c>
      <c r="BL55" s="19">
        <v>11846.15</v>
      </c>
      <c r="BM55" s="19">
        <v>11957.857</v>
      </c>
      <c r="BN55" s="19">
        <v>12067.276</v>
      </c>
      <c r="BO55" s="19">
        <v>12174.344999999999</v>
      </c>
      <c r="BP55" s="19">
        <v>12279.049000000001</v>
      </c>
      <c r="BQ55" s="19">
        <v>12381.42</v>
      </c>
      <c r="BR55" s="19">
        <v>12481.499</v>
      </c>
      <c r="BS55" s="19">
        <v>12579.329</v>
      </c>
      <c r="BT55" s="19">
        <v>12674.928</v>
      </c>
      <c r="BU55" s="19">
        <v>12768.255999999999</v>
      </c>
      <c r="BV55" s="19">
        <v>12859.308999999999</v>
      </c>
      <c r="BW55" s="19">
        <v>12948.083000000001</v>
      </c>
      <c r="BX55" s="19">
        <v>13034.57</v>
      </c>
      <c r="BY55" s="19">
        <v>13118.737999999999</v>
      </c>
      <c r="BZ55" s="19">
        <v>13200.611000000001</v>
      </c>
      <c r="CA55" s="19">
        <v>13280.208000000001</v>
      </c>
      <c r="CB55" s="19">
        <v>13357.564</v>
      </c>
      <c r="CC55" s="19">
        <v>13432.708000000001</v>
      </c>
      <c r="CD55" s="19">
        <v>13505.623</v>
      </c>
      <c r="CE55" s="19">
        <v>13576.294</v>
      </c>
      <c r="CF55" s="19">
        <v>13644.671</v>
      </c>
      <c r="CG55" s="19">
        <v>13710.695</v>
      </c>
      <c r="CH55" s="19">
        <v>13774.322</v>
      </c>
      <c r="CI55" s="19">
        <v>13835.52</v>
      </c>
      <c r="CJ55" s="19">
        <v>13894.236000000001</v>
      </c>
      <c r="CK55" s="19">
        <v>13950.45</v>
      </c>
      <c r="CL55" s="19">
        <v>14004.126</v>
      </c>
      <c r="CM55" s="19">
        <v>14055.261</v>
      </c>
    </row>
    <row r="56" spans="1:91" ht="11.4" x14ac:dyDescent="0.2">
      <c r="A56" s="16">
        <v>39</v>
      </c>
      <c r="B56" s="17" t="s">
        <v>635</v>
      </c>
      <c r="C56" s="7" t="s">
        <v>102</v>
      </c>
      <c r="D56" s="6"/>
      <c r="E56" s="6">
        <v>148</v>
      </c>
      <c r="F56" s="19">
        <v>14009.413</v>
      </c>
      <c r="G56" s="19">
        <v>14452.543</v>
      </c>
      <c r="H56" s="19">
        <v>14899.994000000001</v>
      </c>
      <c r="I56" s="19">
        <v>15353.183999999999</v>
      </c>
      <c r="J56" s="19">
        <v>15814.344999999999</v>
      </c>
      <c r="K56" s="19">
        <v>16285.093000000001</v>
      </c>
      <c r="L56" s="19">
        <v>16765.714</v>
      </c>
      <c r="M56" s="19">
        <v>17255.545999999998</v>
      </c>
      <c r="N56" s="19">
        <v>17754.22</v>
      </c>
      <c r="O56" s="19">
        <v>18261.066999999999</v>
      </c>
      <c r="P56" s="19">
        <v>18775.564999999999</v>
      </c>
      <c r="Q56" s="19">
        <v>19297.582999999999</v>
      </c>
      <c r="R56" s="19">
        <v>19827.182000000001</v>
      </c>
      <c r="S56" s="19">
        <v>20364.197</v>
      </c>
      <c r="T56" s="19">
        <v>20908.509999999998</v>
      </c>
      <c r="U56" s="19">
        <v>21459.963</v>
      </c>
      <c r="V56" s="19">
        <v>22018.36</v>
      </c>
      <c r="W56" s="19">
        <v>22583.505000000001</v>
      </c>
      <c r="X56" s="19">
        <v>23155.184000000001</v>
      </c>
      <c r="Y56" s="19">
        <v>23733.187000000002</v>
      </c>
      <c r="Z56" s="19">
        <v>24317.309000000001</v>
      </c>
      <c r="AA56" s="19">
        <v>24907.304</v>
      </c>
      <c r="AB56" s="19">
        <v>25502.960999999999</v>
      </c>
      <c r="AC56" s="19">
        <v>26103.995999999999</v>
      </c>
      <c r="AD56" s="19">
        <v>26710.161</v>
      </c>
      <c r="AE56" s="19">
        <v>27321.153999999999</v>
      </c>
      <c r="AF56" s="19">
        <v>27936.751</v>
      </c>
      <c r="AG56" s="19">
        <v>28556.669000000002</v>
      </c>
      <c r="AH56" s="19">
        <v>29180.61</v>
      </c>
      <c r="AI56" s="19">
        <v>29808.240000000002</v>
      </c>
      <c r="AJ56" s="19">
        <v>30439.253000000001</v>
      </c>
      <c r="AK56" s="19">
        <v>31073.358</v>
      </c>
      <c r="AL56" s="19">
        <v>31710.307000000001</v>
      </c>
      <c r="AM56" s="19">
        <v>32349.847000000002</v>
      </c>
      <c r="AN56" s="19">
        <v>32991.754000000001</v>
      </c>
      <c r="AO56" s="19">
        <v>33635.794999999998</v>
      </c>
      <c r="AP56" s="19">
        <v>34281.678</v>
      </c>
      <c r="AQ56" s="19">
        <v>34929.120999999999</v>
      </c>
      <c r="AR56" s="19">
        <v>35577.866999999998</v>
      </c>
      <c r="AS56" s="19">
        <v>36227.661999999997</v>
      </c>
      <c r="AT56" s="19">
        <v>36878.235999999997</v>
      </c>
      <c r="AU56" s="19">
        <v>37529.284</v>
      </c>
      <c r="AV56" s="19">
        <v>38180.514000000003</v>
      </c>
      <c r="AW56" s="19">
        <v>38831.582000000002</v>
      </c>
      <c r="AX56" s="19">
        <v>39482.205000000002</v>
      </c>
      <c r="AY56" s="19">
        <v>40132.053999999996</v>
      </c>
      <c r="AZ56" s="19">
        <v>40780.798999999999</v>
      </c>
      <c r="BA56" s="19">
        <v>41428.087</v>
      </c>
      <c r="BB56" s="19">
        <v>42073.510999999999</v>
      </c>
      <c r="BC56" s="19">
        <v>42716.67</v>
      </c>
      <c r="BD56" s="19">
        <v>43357.148000000001</v>
      </c>
      <c r="BE56" s="19">
        <v>43994.61</v>
      </c>
      <c r="BF56" s="19">
        <v>44628.705000000002</v>
      </c>
      <c r="BG56" s="19">
        <v>45258.993999999999</v>
      </c>
      <c r="BH56" s="19">
        <v>45885.021000000001</v>
      </c>
      <c r="BI56" s="19">
        <v>46506.377999999997</v>
      </c>
      <c r="BJ56" s="19">
        <v>47122.71</v>
      </c>
      <c r="BK56" s="19">
        <v>47733.684999999998</v>
      </c>
      <c r="BL56" s="19">
        <v>48339.103999999999</v>
      </c>
      <c r="BM56" s="19">
        <v>48938.745000000003</v>
      </c>
      <c r="BN56" s="19">
        <v>49532.385999999999</v>
      </c>
      <c r="BO56" s="19">
        <v>50119.775999999998</v>
      </c>
      <c r="BP56" s="19">
        <v>50700.565000000002</v>
      </c>
      <c r="BQ56" s="19">
        <v>51274.436999999998</v>
      </c>
      <c r="BR56" s="19">
        <v>51841.017</v>
      </c>
      <c r="BS56" s="19">
        <v>52399.972999999998</v>
      </c>
      <c r="BT56" s="19">
        <v>52951.044000000002</v>
      </c>
      <c r="BU56" s="19">
        <v>53494.021999999997</v>
      </c>
      <c r="BV56" s="19">
        <v>54028.659</v>
      </c>
      <c r="BW56" s="19">
        <v>54554.748</v>
      </c>
      <c r="BX56" s="19">
        <v>55072.067999999999</v>
      </c>
      <c r="BY56" s="19">
        <v>55580.421000000002</v>
      </c>
      <c r="BZ56" s="19">
        <v>56079.641000000003</v>
      </c>
      <c r="CA56" s="19">
        <v>56569.614999999998</v>
      </c>
      <c r="CB56" s="19">
        <v>57050.284</v>
      </c>
      <c r="CC56" s="19">
        <v>57521.561000000002</v>
      </c>
      <c r="CD56" s="19">
        <v>57983.328999999998</v>
      </c>
      <c r="CE56" s="19">
        <v>58435.455999999998</v>
      </c>
      <c r="CF56" s="19">
        <v>58877.792000000001</v>
      </c>
      <c r="CG56" s="19">
        <v>59310.182999999997</v>
      </c>
      <c r="CH56" s="19">
        <v>59732.523000000001</v>
      </c>
      <c r="CI56" s="19">
        <v>60144.690999999999</v>
      </c>
      <c r="CJ56" s="19">
        <v>60546.625999999997</v>
      </c>
      <c r="CK56" s="19">
        <v>60938.28</v>
      </c>
      <c r="CL56" s="19">
        <v>61319.629000000001</v>
      </c>
      <c r="CM56" s="19">
        <v>61690.671999999999</v>
      </c>
    </row>
    <row r="57" spans="1:91" ht="11.4" x14ac:dyDescent="0.2">
      <c r="A57" s="16">
        <v>40</v>
      </c>
      <c r="B57" s="17" t="s">
        <v>635</v>
      </c>
      <c r="C57" s="7" t="s">
        <v>103</v>
      </c>
      <c r="D57" s="6"/>
      <c r="E57" s="6">
        <v>178</v>
      </c>
      <c r="F57" s="19">
        <v>4995.6480000000001</v>
      </c>
      <c r="G57" s="19">
        <v>5125.8209999999999</v>
      </c>
      <c r="H57" s="19">
        <v>5260.75</v>
      </c>
      <c r="I57" s="19">
        <v>5399.8950000000004</v>
      </c>
      <c r="J57" s="19">
        <v>5542.1970000000001</v>
      </c>
      <c r="K57" s="19">
        <v>5686.9170000000004</v>
      </c>
      <c r="L57" s="19">
        <v>5834.0889999999999</v>
      </c>
      <c r="M57" s="19">
        <v>5984.1890000000003</v>
      </c>
      <c r="N57" s="19">
        <v>6137.5280000000002</v>
      </c>
      <c r="O57" s="19">
        <v>6294.4949999999999</v>
      </c>
      <c r="P57" s="19">
        <v>6455.3729999999996</v>
      </c>
      <c r="Q57" s="19">
        <v>6620.2179999999998</v>
      </c>
      <c r="R57" s="19">
        <v>6788.982</v>
      </c>
      <c r="S57" s="19">
        <v>6961.6809999999996</v>
      </c>
      <c r="T57" s="19">
        <v>7138.3280000000004</v>
      </c>
      <c r="U57" s="19">
        <v>7318.8869999999997</v>
      </c>
      <c r="V57" s="19">
        <v>7503.3379999999997</v>
      </c>
      <c r="W57" s="19">
        <v>7691.5839999999998</v>
      </c>
      <c r="X57" s="19">
        <v>7883.415</v>
      </c>
      <c r="Y57" s="19">
        <v>8078.5860000000002</v>
      </c>
      <c r="Z57" s="19">
        <v>8276.8449999999993</v>
      </c>
      <c r="AA57" s="19">
        <v>8478.0959999999995</v>
      </c>
      <c r="AB57" s="19">
        <v>8682.1970000000001</v>
      </c>
      <c r="AC57" s="19">
        <v>8888.8639999999996</v>
      </c>
      <c r="AD57" s="19">
        <v>9097.7649999999994</v>
      </c>
      <c r="AE57" s="19">
        <v>9308.6280000000006</v>
      </c>
      <c r="AF57" s="19">
        <v>9521.3019999999997</v>
      </c>
      <c r="AG57" s="19">
        <v>9735.7219999999998</v>
      </c>
      <c r="AH57" s="19">
        <v>9951.83</v>
      </c>
      <c r="AI57" s="19">
        <v>10169.58</v>
      </c>
      <c r="AJ57" s="19">
        <v>10388.945</v>
      </c>
      <c r="AK57" s="19">
        <v>10609.847</v>
      </c>
      <c r="AL57" s="19">
        <v>10832.271000000001</v>
      </c>
      <c r="AM57" s="19">
        <v>11056.290999999999</v>
      </c>
      <c r="AN57" s="19">
        <v>11282.052</v>
      </c>
      <c r="AO57" s="19">
        <v>11509.651</v>
      </c>
      <c r="AP57" s="19">
        <v>11739.09</v>
      </c>
      <c r="AQ57" s="19">
        <v>11970.35</v>
      </c>
      <c r="AR57" s="19">
        <v>12203.432000000001</v>
      </c>
      <c r="AS57" s="19">
        <v>12438.366</v>
      </c>
      <c r="AT57" s="19">
        <v>12675.151</v>
      </c>
      <c r="AU57" s="19">
        <v>12913.74</v>
      </c>
      <c r="AV57" s="19">
        <v>13154.111999999999</v>
      </c>
      <c r="AW57" s="19">
        <v>13396.242</v>
      </c>
      <c r="AX57" s="19">
        <v>13640.111000000001</v>
      </c>
      <c r="AY57" s="19">
        <v>13885.679</v>
      </c>
      <c r="AZ57" s="19">
        <v>14132.883</v>
      </c>
      <c r="BA57" s="19">
        <v>14381.603999999999</v>
      </c>
      <c r="BB57" s="19">
        <v>14631.674999999999</v>
      </c>
      <c r="BC57" s="19">
        <v>14882.852000000001</v>
      </c>
      <c r="BD57" s="19">
        <v>15134.958000000001</v>
      </c>
      <c r="BE57" s="19">
        <v>15387.848</v>
      </c>
      <c r="BF57" s="19">
        <v>15641.402</v>
      </c>
      <c r="BG57" s="19">
        <v>15895.465</v>
      </c>
      <c r="BH57" s="19">
        <v>16149.866</v>
      </c>
      <c r="BI57" s="19">
        <v>16404.435000000001</v>
      </c>
      <c r="BJ57" s="19">
        <v>16659.024000000001</v>
      </c>
      <c r="BK57" s="19">
        <v>16913.526999999998</v>
      </c>
      <c r="BL57" s="19">
        <v>17167.841</v>
      </c>
      <c r="BM57" s="19">
        <v>17421.870999999999</v>
      </c>
      <c r="BN57" s="19">
        <v>17675.54</v>
      </c>
      <c r="BO57" s="19">
        <v>17928.736000000001</v>
      </c>
      <c r="BP57" s="19">
        <v>18181.328000000001</v>
      </c>
      <c r="BQ57" s="19">
        <v>18433.192999999999</v>
      </c>
      <c r="BR57" s="19">
        <v>18684.188999999998</v>
      </c>
      <c r="BS57" s="19">
        <v>18934.174999999999</v>
      </c>
      <c r="BT57" s="19">
        <v>19183.028999999999</v>
      </c>
      <c r="BU57" s="19">
        <v>19430.656999999999</v>
      </c>
      <c r="BV57" s="19">
        <v>19677.036</v>
      </c>
      <c r="BW57" s="19">
        <v>19922.151000000002</v>
      </c>
      <c r="BX57" s="19">
        <v>20165.952000000001</v>
      </c>
      <c r="BY57" s="19">
        <v>20408.387999999999</v>
      </c>
      <c r="BZ57" s="19">
        <v>20649.319</v>
      </c>
      <c r="CA57" s="19">
        <v>20888.526000000002</v>
      </c>
      <c r="CB57" s="19">
        <v>21125.754000000001</v>
      </c>
      <c r="CC57" s="19">
        <v>21360.802</v>
      </c>
      <c r="CD57" s="19">
        <v>21593.541000000001</v>
      </c>
      <c r="CE57" s="19">
        <v>21823.891</v>
      </c>
      <c r="CF57" s="19">
        <v>22051.84</v>
      </c>
      <c r="CG57" s="19">
        <v>22277.383000000002</v>
      </c>
      <c r="CH57" s="19">
        <v>22500.487000000001</v>
      </c>
      <c r="CI57" s="19">
        <v>22721.089</v>
      </c>
      <c r="CJ57" s="19">
        <v>22939.131000000001</v>
      </c>
      <c r="CK57" s="19">
        <v>23154.483</v>
      </c>
      <c r="CL57" s="19">
        <v>23367.025000000001</v>
      </c>
      <c r="CM57" s="19">
        <v>23576.569</v>
      </c>
    </row>
    <row r="58" spans="1:91" ht="11.4" x14ac:dyDescent="0.2">
      <c r="A58" s="16">
        <v>41</v>
      </c>
      <c r="B58" s="17" t="s">
        <v>635</v>
      </c>
      <c r="C58" s="7" t="s">
        <v>104</v>
      </c>
      <c r="D58" s="6"/>
      <c r="E58" s="6">
        <v>180</v>
      </c>
      <c r="F58" s="19">
        <v>76196.619000000006</v>
      </c>
      <c r="G58" s="19">
        <v>78736.153000000006</v>
      </c>
      <c r="H58" s="19">
        <v>81339.987999999998</v>
      </c>
      <c r="I58" s="19">
        <v>84004.989000000001</v>
      </c>
      <c r="J58" s="19">
        <v>86727.573000000004</v>
      </c>
      <c r="K58" s="19">
        <v>89505.201000000001</v>
      </c>
      <c r="L58" s="19">
        <v>92336.044999999998</v>
      </c>
      <c r="M58" s="19">
        <v>95220.379000000001</v>
      </c>
      <c r="N58" s="19">
        <v>98160.403999999995</v>
      </c>
      <c r="O58" s="19">
        <v>101159.625</v>
      </c>
      <c r="P58" s="19">
        <v>104220.558</v>
      </c>
      <c r="Q58" s="19">
        <v>107343.095</v>
      </c>
      <c r="R58" s="19">
        <v>110526.19899999999</v>
      </c>
      <c r="S58" s="19">
        <v>113770.32799999999</v>
      </c>
      <c r="T58" s="19">
        <v>117075.93700000001</v>
      </c>
      <c r="U58" s="19">
        <v>120442.943</v>
      </c>
      <c r="V58" s="19">
        <v>123870.68399999999</v>
      </c>
      <c r="W58" s="19">
        <v>127357.745</v>
      </c>
      <c r="X58" s="19">
        <v>130902.18</v>
      </c>
      <c r="Y58" s="19">
        <v>134501.533</v>
      </c>
      <c r="Z58" s="19">
        <v>138153.30900000001</v>
      </c>
      <c r="AA58" s="19">
        <v>141855.79699999999</v>
      </c>
      <c r="AB58" s="19">
        <v>145606.856</v>
      </c>
      <c r="AC58" s="19">
        <v>149402.91200000001</v>
      </c>
      <c r="AD58" s="19">
        <v>153239.842</v>
      </c>
      <c r="AE58" s="19">
        <v>157114</v>
      </c>
      <c r="AF58" s="19">
        <v>161022.796</v>
      </c>
      <c r="AG58" s="19">
        <v>164964.22399999999</v>
      </c>
      <c r="AH58" s="19">
        <v>168935.87599999999</v>
      </c>
      <c r="AI58" s="19">
        <v>172935.478</v>
      </c>
      <c r="AJ58" s="19">
        <v>176960.86499999999</v>
      </c>
      <c r="AK58" s="19">
        <v>181009.64300000001</v>
      </c>
      <c r="AL58" s="19">
        <v>185079.72899999999</v>
      </c>
      <c r="AM58" s="19">
        <v>189169.66500000001</v>
      </c>
      <c r="AN58" s="19">
        <v>193278.28899999999</v>
      </c>
      <c r="AO58" s="19">
        <v>197404.20199999999</v>
      </c>
      <c r="AP58" s="19">
        <v>201545.747</v>
      </c>
      <c r="AQ58" s="19">
        <v>205700.77</v>
      </c>
      <c r="AR58" s="19">
        <v>209866.71</v>
      </c>
      <c r="AS58" s="19">
        <v>214040.75</v>
      </c>
      <c r="AT58" s="19">
        <v>218220.44399999999</v>
      </c>
      <c r="AU58" s="19">
        <v>222403.20600000001</v>
      </c>
      <c r="AV58" s="19">
        <v>226587.511</v>
      </c>
      <c r="AW58" s="19">
        <v>230773.10200000001</v>
      </c>
      <c r="AX58" s="19">
        <v>234960.36600000001</v>
      </c>
      <c r="AY58" s="19">
        <v>239148.82800000001</v>
      </c>
      <c r="AZ58" s="19">
        <v>243337.06</v>
      </c>
      <c r="BA58" s="19">
        <v>247521.94899999999</v>
      </c>
      <c r="BB58" s="19">
        <v>251699.33600000001</v>
      </c>
      <c r="BC58" s="19">
        <v>255864.141</v>
      </c>
      <c r="BD58" s="19">
        <v>260011.99900000001</v>
      </c>
      <c r="BE58" s="19">
        <v>264140.16100000002</v>
      </c>
      <c r="BF58" s="19">
        <v>268246.74599999998</v>
      </c>
      <c r="BG58" s="19">
        <v>272329.38900000002</v>
      </c>
      <c r="BH58" s="19">
        <v>276385.91399999999</v>
      </c>
      <c r="BI58" s="19">
        <v>280414.20600000001</v>
      </c>
      <c r="BJ58" s="19">
        <v>284411.69099999999</v>
      </c>
      <c r="BK58" s="19">
        <v>288376.103</v>
      </c>
      <c r="BL58" s="19">
        <v>292306.06699999998</v>
      </c>
      <c r="BM58" s="19">
        <v>296200.48599999998</v>
      </c>
      <c r="BN58" s="19">
        <v>300057.96000000002</v>
      </c>
      <c r="BO58" s="19">
        <v>303876.94699999999</v>
      </c>
      <c r="BP58" s="19">
        <v>307655.00599999999</v>
      </c>
      <c r="BQ58" s="19">
        <v>311388.739</v>
      </c>
      <c r="BR58" s="19">
        <v>315074.23200000002</v>
      </c>
      <c r="BS58" s="19">
        <v>318708.24599999998</v>
      </c>
      <c r="BT58" s="19">
        <v>322288.52100000001</v>
      </c>
      <c r="BU58" s="19">
        <v>325813.984</v>
      </c>
      <c r="BV58" s="19">
        <v>329284.02600000001</v>
      </c>
      <c r="BW58" s="19">
        <v>332698.647</v>
      </c>
      <c r="BX58" s="19">
        <v>336057.52899999998</v>
      </c>
      <c r="BY58" s="19">
        <v>339359.67599999998</v>
      </c>
      <c r="BZ58" s="19">
        <v>342603.511</v>
      </c>
      <c r="CA58" s="19">
        <v>345787.49400000001</v>
      </c>
      <c r="CB58" s="19">
        <v>348909.902</v>
      </c>
      <c r="CC58" s="19">
        <v>351969.31699999998</v>
      </c>
      <c r="CD58" s="19">
        <v>354964.73200000002</v>
      </c>
      <c r="CE58" s="19">
        <v>357895.54100000003</v>
      </c>
      <c r="CF58" s="19">
        <v>360761.39299999998</v>
      </c>
      <c r="CG58" s="19">
        <v>363562.01899999997</v>
      </c>
      <c r="CH58" s="19">
        <v>366297.17200000002</v>
      </c>
      <c r="CI58" s="19">
        <v>368966.49400000001</v>
      </c>
      <c r="CJ58" s="19">
        <v>371569.56</v>
      </c>
      <c r="CK58" s="19">
        <v>374105.81800000003</v>
      </c>
      <c r="CL58" s="19">
        <v>376574.63299999997</v>
      </c>
      <c r="CM58" s="19">
        <v>378975.24400000001</v>
      </c>
    </row>
    <row r="59" spans="1:91" ht="11.4" x14ac:dyDescent="0.2">
      <c r="A59" s="16">
        <v>42</v>
      </c>
      <c r="B59" s="17" t="s">
        <v>635</v>
      </c>
      <c r="C59" s="7" t="s">
        <v>105</v>
      </c>
      <c r="D59" s="6"/>
      <c r="E59" s="6">
        <v>226</v>
      </c>
      <c r="F59" s="19">
        <v>1175.3889999999999</v>
      </c>
      <c r="G59" s="19">
        <v>1221.49</v>
      </c>
      <c r="H59" s="19">
        <v>1267.6890000000001</v>
      </c>
      <c r="I59" s="19">
        <v>1313.894</v>
      </c>
      <c r="J59" s="19">
        <v>1360.104</v>
      </c>
      <c r="K59" s="19">
        <v>1406.28</v>
      </c>
      <c r="L59" s="19">
        <v>1452.35</v>
      </c>
      <c r="M59" s="19">
        <v>1498.287</v>
      </c>
      <c r="N59" s="19">
        <v>1544.203</v>
      </c>
      <c r="O59" s="19">
        <v>1590.279</v>
      </c>
      <c r="P59" s="19">
        <v>1636.6220000000001</v>
      </c>
      <c r="Q59" s="19">
        <v>1683.298</v>
      </c>
      <c r="R59" s="19">
        <v>1730.26</v>
      </c>
      <c r="S59" s="19">
        <v>1777.3579999999999</v>
      </c>
      <c r="T59" s="19">
        <v>1824.393</v>
      </c>
      <c r="U59" s="19">
        <v>1871.22</v>
      </c>
      <c r="V59" s="19">
        <v>1917.787</v>
      </c>
      <c r="W59" s="19">
        <v>1964.1780000000001</v>
      </c>
      <c r="X59" s="19">
        <v>2010.61</v>
      </c>
      <c r="Y59" s="19">
        <v>2057.3919999999998</v>
      </c>
      <c r="Z59" s="19">
        <v>2104.7280000000001</v>
      </c>
      <c r="AA59" s="19">
        <v>2152.6889999999999</v>
      </c>
      <c r="AB59" s="19">
        <v>2201.2080000000001</v>
      </c>
      <c r="AC59" s="19">
        <v>2250.1619999999998</v>
      </c>
      <c r="AD59" s="19">
        <v>2299.375</v>
      </c>
      <c r="AE59" s="19">
        <v>2348.7139999999999</v>
      </c>
      <c r="AF59" s="19">
        <v>2398.1489999999999</v>
      </c>
      <c r="AG59" s="19">
        <v>2447.6950000000002</v>
      </c>
      <c r="AH59" s="19">
        <v>2497.3200000000002</v>
      </c>
      <c r="AI59" s="19">
        <v>2546.9810000000002</v>
      </c>
      <c r="AJ59" s="19">
        <v>2596.652</v>
      </c>
      <c r="AK59" s="19">
        <v>2646.2939999999999</v>
      </c>
      <c r="AL59" s="19">
        <v>2695.886</v>
      </c>
      <c r="AM59" s="19">
        <v>2745.462</v>
      </c>
      <c r="AN59" s="19">
        <v>2795.078</v>
      </c>
      <c r="AO59" s="19">
        <v>2844.7440000000001</v>
      </c>
      <c r="AP59" s="19">
        <v>2894.47</v>
      </c>
      <c r="AQ59" s="19">
        <v>2944.1959999999999</v>
      </c>
      <c r="AR59" s="19">
        <v>2993.886</v>
      </c>
      <c r="AS59" s="19">
        <v>3043.453</v>
      </c>
      <c r="AT59" s="19">
        <v>3092.8490000000002</v>
      </c>
      <c r="AU59" s="19">
        <v>3142.0309999999999</v>
      </c>
      <c r="AV59" s="19">
        <v>3190.9879999999998</v>
      </c>
      <c r="AW59" s="19">
        <v>3239.66</v>
      </c>
      <c r="AX59" s="19">
        <v>3287.9929999999999</v>
      </c>
      <c r="AY59" s="19">
        <v>3335.951</v>
      </c>
      <c r="AZ59" s="19">
        <v>3383.4810000000002</v>
      </c>
      <c r="BA59" s="19">
        <v>3430.556</v>
      </c>
      <c r="BB59" s="19">
        <v>3477.1680000000001</v>
      </c>
      <c r="BC59" s="19">
        <v>3523.2809999999999</v>
      </c>
      <c r="BD59" s="19">
        <v>3568.873</v>
      </c>
      <c r="BE59" s="19">
        <v>3613.9259999999999</v>
      </c>
      <c r="BF59" s="19">
        <v>3658.4070000000002</v>
      </c>
      <c r="BG59" s="19">
        <v>3702.2860000000001</v>
      </c>
      <c r="BH59" s="19">
        <v>3745.52</v>
      </c>
      <c r="BI59" s="19">
        <v>3788.0940000000001</v>
      </c>
      <c r="BJ59" s="19">
        <v>3829.9760000000001</v>
      </c>
      <c r="BK59" s="19">
        <v>3871.16</v>
      </c>
      <c r="BL59" s="19">
        <v>3911.6439999999998</v>
      </c>
      <c r="BM59" s="19">
        <v>3951.4290000000001</v>
      </c>
      <c r="BN59" s="19">
        <v>3990.5169999999998</v>
      </c>
      <c r="BO59" s="19">
        <v>4028.902</v>
      </c>
      <c r="BP59" s="19">
        <v>4066.5839999999998</v>
      </c>
      <c r="BQ59" s="19">
        <v>4103.5519999999997</v>
      </c>
      <c r="BR59" s="19">
        <v>4139.8090000000002</v>
      </c>
      <c r="BS59" s="19">
        <v>4175.3490000000002</v>
      </c>
      <c r="BT59" s="19">
        <v>4210.1729999999998</v>
      </c>
      <c r="BU59" s="19">
        <v>4244.2860000000001</v>
      </c>
      <c r="BV59" s="19">
        <v>4277.6790000000001</v>
      </c>
      <c r="BW59" s="19">
        <v>4310.3969999999999</v>
      </c>
      <c r="BX59" s="19">
        <v>4342.4139999999998</v>
      </c>
      <c r="BY59" s="19">
        <v>4373.7749999999996</v>
      </c>
      <c r="BZ59" s="19">
        <v>4404.4390000000003</v>
      </c>
      <c r="CA59" s="19">
        <v>4434.4250000000002</v>
      </c>
      <c r="CB59" s="19">
        <v>4463.7330000000002</v>
      </c>
      <c r="CC59" s="19">
        <v>4492.3760000000002</v>
      </c>
      <c r="CD59" s="19">
        <v>4520.335</v>
      </c>
      <c r="CE59" s="19">
        <v>4547.616</v>
      </c>
      <c r="CF59" s="19">
        <v>4574.2179999999998</v>
      </c>
      <c r="CG59" s="19">
        <v>4600.1260000000002</v>
      </c>
      <c r="CH59" s="19">
        <v>4625.3559999999998</v>
      </c>
      <c r="CI59" s="19">
        <v>4649.8789999999999</v>
      </c>
      <c r="CJ59" s="19">
        <v>4673.7</v>
      </c>
      <c r="CK59" s="19">
        <v>4696.8190000000004</v>
      </c>
      <c r="CL59" s="19">
        <v>4719.2179999999998</v>
      </c>
      <c r="CM59" s="19">
        <v>4740.8850000000002</v>
      </c>
    </row>
    <row r="60" spans="1:91" ht="11.4" x14ac:dyDescent="0.2">
      <c r="A60" s="16">
        <v>43</v>
      </c>
      <c r="B60" s="17" t="s">
        <v>635</v>
      </c>
      <c r="C60" s="7" t="s">
        <v>106</v>
      </c>
      <c r="D60" s="6"/>
      <c r="E60" s="6">
        <v>266</v>
      </c>
      <c r="F60" s="19">
        <v>1930.175</v>
      </c>
      <c r="G60" s="19">
        <v>1979.7860000000001</v>
      </c>
      <c r="H60" s="19">
        <v>2025.1369999999999</v>
      </c>
      <c r="I60" s="19">
        <v>2067.5610000000001</v>
      </c>
      <c r="J60" s="19">
        <v>2109.0990000000002</v>
      </c>
      <c r="K60" s="19">
        <v>2151.2890000000002</v>
      </c>
      <c r="L60" s="19">
        <v>2194.4879999999998</v>
      </c>
      <c r="M60" s="19">
        <v>2238.2820000000002</v>
      </c>
      <c r="N60" s="19">
        <v>2282.5340000000001</v>
      </c>
      <c r="O60" s="19">
        <v>2326.9009999999998</v>
      </c>
      <c r="P60" s="19">
        <v>2371.1370000000002</v>
      </c>
      <c r="Q60" s="19">
        <v>2415.3150000000001</v>
      </c>
      <c r="R60" s="19">
        <v>2459.6170000000002</v>
      </c>
      <c r="S60" s="19">
        <v>2504.0650000000001</v>
      </c>
      <c r="T60" s="19">
        <v>2548.6930000000002</v>
      </c>
      <c r="U60" s="19">
        <v>2593.5140000000001</v>
      </c>
      <c r="V60" s="19">
        <v>2638.5419999999999</v>
      </c>
      <c r="W60" s="19">
        <v>2683.7640000000001</v>
      </c>
      <c r="X60" s="19">
        <v>2729.2139999999999</v>
      </c>
      <c r="Y60" s="19">
        <v>2774.89</v>
      </c>
      <c r="Z60" s="19">
        <v>2820.808</v>
      </c>
      <c r="AA60" s="19">
        <v>2866.951</v>
      </c>
      <c r="AB60" s="19">
        <v>2913.3009999999999</v>
      </c>
      <c r="AC60" s="19">
        <v>2959.83</v>
      </c>
      <c r="AD60" s="19">
        <v>3006.498</v>
      </c>
      <c r="AE60" s="19">
        <v>3053.2640000000001</v>
      </c>
      <c r="AF60" s="19">
        <v>3100.0940000000001</v>
      </c>
      <c r="AG60" s="19">
        <v>3146.962</v>
      </c>
      <c r="AH60" s="19">
        <v>3193.8040000000001</v>
      </c>
      <c r="AI60" s="19">
        <v>3240.5430000000001</v>
      </c>
      <c r="AJ60" s="19">
        <v>3287.1370000000002</v>
      </c>
      <c r="AK60" s="19">
        <v>3333.54</v>
      </c>
      <c r="AL60" s="19">
        <v>3379.6970000000001</v>
      </c>
      <c r="AM60" s="19">
        <v>3425.558</v>
      </c>
      <c r="AN60" s="19">
        <v>3471.0630000000001</v>
      </c>
      <c r="AO60" s="19">
        <v>3516.1410000000001</v>
      </c>
      <c r="AP60" s="19">
        <v>3560.7579999999998</v>
      </c>
      <c r="AQ60" s="19">
        <v>3604.886</v>
      </c>
      <c r="AR60" s="19">
        <v>3648.482</v>
      </c>
      <c r="AS60" s="19">
        <v>3691.5070000000001</v>
      </c>
      <c r="AT60" s="19">
        <v>3733.944</v>
      </c>
      <c r="AU60" s="19">
        <v>3775.7640000000001</v>
      </c>
      <c r="AV60" s="19">
        <v>3816.942</v>
      </c>
      <c r="AW60" s="19">
        <v>3857.4940000000001</v>
      </c>
      <c r="AX60" s="19">
        <v>3897.4259999999999</v>
      </c>
      <c r="AY60" s="19">
        <v>3936.7530000000002</v>
      </c>
      <c r="AZ60" s="19">
        <v>3975.451</v>
      </c>
      <c r="BA60" s="19">
        <v>4013.5450000000001</v>
      </c>
      <c r="BB60" s="19">
        <v>4051.0340000000001</v>
      </c>
      <c r="BC60" s="19">
        <v>4087.9409999999998</v>
      </c>
      <c r="BD60" s="19">
        <v>4124.3010000000004</v>
      </c>
      <c r="BE60" s="19">
        <v>4160.0940000000001</v>
      </c>
      <c r="BF60" s="19">
        <v>4195.3280000000004</v>
      </c>
      <c r="BG60" s="19">
        <v>4230.0119999999997</v>
      </c>
      <c r="BH60" s="19">
        <v>4264.1679999999997</v>
      </c>
      <c r="BI60" s="19">
        <v>4297.7860000000001</v>
      </c>
      <c r="BJ60" s="19">
        <v>4330.8729999999996</v>
      </c>
      <c r="BK60" s="19">
        <v>4363.4160000000002</v>
      </c>
      <c r="BL60" s="19">
        <v>4395.41</v>
      </c>
      <c r="BM60" s="19">
        <v>4426.8249999999998</v>
      </c>
      <c r="BN60" s="19">
        <v>4457.6440000000002</v>
      </c>
      <c r="BO60" s="19">
        <v>4487.8710000000001</v>
      </c>
      <c r="BP60" s="19">
        <v>4517.4769999999999</v>
      </c>
      <c r="BQ60" s="19">
        <v>4546.4560000000001</v>
      </c>
      <c r="BR60" s="19">
        <v>4574.8</v>
      </c>
      <c r="BS60" s="19">
        <v>4602.4949999999999</v>
      </c>
      <c r="BT60" s="19">
        <v>4629.5309999999999</v>
      </c>
      <c r="BU60" s="19">
        <v>4655.8810000000003</v>
      </c>
      <c r="BV60" s="19">
        <v>4681.5360000000001</v>
      </c>
      <c r="BW60" s="19">
        <v>4706.4570000000003</v>
      </c>
      <c r="BX60" s="19">
        <v>4730.6360000000004</v>
      </c>
      <c r="BY60" s="19">
        <v>4754.058</v>
      </c>
      <c r="BZ60" s="19">
        <v>4776.7060000000001</v>
      </c>
      <c r="CA60" s="19">
        <v>4798.5590000000002</v>
      </c>
      <c r="CB60" s="19">
        <v>4819.6040000000003</v>
      </c>
      <c r="CC60" s="19">
        <v>4839.8220000000001</v>
      </c>
      <c r="CD60" s="19">
        <v>4859.1859999999997</v>
      </c>
      <c r="CE60" s="19">
        <v>4877.7259999999997</v>
      </c>
      <c r="CF60" s="19">
        <v>4895.4179999999997</v>
      </c>
      <c r="CG60" s="19">
        <v>4912.2809999999999</v>
      </c>
      <c r="CH60" s="19">
        <v>4928.3180000000002</v>
      </c>
      <c r="CI60" s="19">
        <v>4943.5360000000001</v>
      </c>
      <c r="CJ60" s="19">
        <v>4957.9340000000002</v>
      </c>
      <c r="CK60" s="19">
        <v>4971.5339999999997</v>
      </c>
      <c r="CL60" s="19">
        <v>4984.3239999999996</v>
      </c>
      <c r="CM60" s="19">
        <v>4996.3230000000003</v>
      </c>
    </row>
    <row r="61" spans="1:91" ht="11.4" x14ac:dyDescent="0.2">
      <c r="A61" s="16">
        <v>44</v>
      </c>
      <c r="B61" s="17" t="s">
        <v>635</v>
      </c>
      <c r="C61" s="7" t="s">
        <v>107</v>
      </c>
      <c r="D61" s="6"/>
      <c r="E61" s="6">
        <v>678</v>
      </c>
      <c r="F61" s="19">
        <v>195.553</v>
      </c>
      <c r="G61" s="19">
        <v>199.91</v>
      </c>
      <c r="H61" s="19">
        <v>204.327</v>
      </c>
      <c r="I61" s="19">
        <v>208.81800000000001</v>
      </c>
      <c r="J61" s="19">
        <v>213.37899999999999</v>
      </c>
      <c r="K61" s="19">
        <v>218.011</v>
      </c>
      <c r="L61" s="19">
        <v>222.71799999999999</v>
      </c>
      <c r="M61" s="19">
        <v>227.489</v>
      </c>
      <c r="N61" s="19">
        <v>232.34200000000001</v>
      </c>
      <c r="O61" s="19">
        <v>237.26599999999999</v>
      </c>
      <c r="P61" s="19">
        <v>242.28200000000001</v>
      </c>
      <c r="Q61" s="19">
        <v>247.375</v>
      </c>
      <c r="R61" s="19">
        <v>252.55099999999999</v>
      </c>
      <c r="S61" s="19">
        <v>257.80200000000002</v>
      </c>
      <c r="T61" s="19">
        <v>263.10700000000003</v>
      </c>
      <c r="U61" s="19">
        <v>268.471</v>
      </c>
      <c r="V61" s="19">
        <v>273.87200000000001</v>
      </c>
      <c r="W61" s="19">
        <v>279.31700000000001</v>
      </c>
      <c r="X61" s="19">
        <v>284.80399999999997</v>
      </c>
      <c r="Y61" s="19">
        <v>290.32100000000003</v>
      </c>
      <c r="Z61" s="19">
        <v>295.86399999999998</v>
      </c>
      <c r="AA61" s="19">
        <v>301.42399999999998</v>
      </c>
      <c r="AB61" s="19">
        <v>307</v>
      </c>
      <c r="AC61" s="19">
        <v>312.59699999999998</v>
      </c>
      <c r="AD61" s="19">
        <v>318.20100000000002</v>
      </c>
      <c r="AE61" s="19">
        <v>323.81400000000002</v>
      </c>
      <c r="AF61" s="19">
        <v>329.42899999999997</v>
      </c>
      <c r="AG61" s="19">
        <v>335.053</v>
      </c>
      <c r="AH61" s="19">
        <v>340.68</v>
      </c>
      <c r="AI61" s="19">
        <v>346.29399999999998</v>
      </c>
      <c r="AJ61" s="19">
        <v>351.90199999999999</v>
      </c>
      <c r="AK61" s="19">
        <v>357.495</v>
      </c>
      <c r="AL61" s="19">
        <v>363.08</v>
      </c>
      <c r="AM61" s="19">
        <v>368.64800000000002</v>
      </c>
      <c r="AN61" s="19">
        <v>374.20299999999997</v>
      </c>
      <c r="AO61" s="19">
        <v>379.74900000000002</v>
      </c>
      <c r="AP61" s="19">
        <v>385.29700000000003</v>
      </c>
      <c r="AQ61" s="19">
        <v>390.834</v>
      </c>
      <c r="AR61" s="19">
        <v>396.35500000000002</v>
      </c>
      <c r="AS61" s="19">
        <v>401.85300000000001</v>
      </c>
      <c r="AT61" s="19">
        <v>407.33199999999999</v>
      </c>
      <c r="AU61" s="19">
        <v>412.78399999999999</v>
      </c>
      <c r="AV61" s="19">
        <v>418.21</v>
      </c>
      <c r="AW61" s="19">
        <v>423.61500000000001</v>
      </c>
      <c r="AX61" s="19">
        <v>429</v>
      </c>
      <c r="AY61" s="19">
        <v>434.34899999999999</v>
      </c>
      <c r="AZ61" s="19">
        <v>439.67700000000002</v>
      </c>
      <c r="BA61" s="19">
        <v>444.97800000000001</v>
      </c>
      <c r="BB61" s="19">
        <v>450.25599999999997</v>
      </c>
      <c r="BC61" s="19">
        <v>455.50700000000001</v>
      </c>
      <c r="BD61" s="19">
        <v>460.73099999999999</v>
      </c>
      <c r="BE61" s="19">
        <v>465.91800000000001</v>
      </c>
      <c r="BF61" s="19">
        <v>471.07600000000002</v>
      </c>
      <c r="BG61" s="19">
        <v>476.20100000000002</v>
      </c>
      <c r="BH61" s="19">
        <v>481.29399999999998</v>
      </c>
      <c r="BI61" s="19">
        <v>486.34</v>
      </c>
      <c r="BJ61" s="19">
        <v>491.34899999999999</v>
      </c>
      <c r="BK61" s="19">
        <v>496.31900000000002</v>
      </c>
      <c r="BL61" s="19">
        <v>501.23399999999998</v>
      </c>
      <c r="BM61" s="19">
        <v>506.10399999999998</v>
      </c>
      <c r="BN61" s="19">
        <v>510.90699999999998</v>
      </c>
      <c r="BO61" s="19">
        <v>515.65200000000004</v>
      </c>
      <c r="BP61" s="19">
        <v>520.33799999999997</v>
      </c>
      <c r="BQ61" s="19">
        <v>524.95799999999997</v>
      </c>
      <c r="BR61" s="19">
        <v>529.50599999999997</v>
      </c>
      <c r="BS61" s="19">
        <v>533.99699999999996</v>
      </c>
      <c r="BT61" s="19">
        <v>538.41499999999996</v>
      </c>
      <c r="BU61" s="19">
        <v>542.76199999999994</v>
      </c>
      <c r="BV61" s="19">
        <v>547.03399999999999</v>
      </c>
      <c r="BW61" s="19">
        <v>551.226</v>
      </c>
      <c r="BX61" s="19">
        <v>555.34199999999998</v>
      </c>
      <c r="BY61" s="19">
        <v>559.375</v>
      </c>
      <c r="BZ61" s="19">
        <v>563.32100000000003</v>
      </c>
      <c r="CA61" s="19">
        <v>567.18200000000002</v>
      </c>
      <c r="CB61" s="19">
        <v>570.95399999999995</v>
      </c>
      <c r="CC61" s="19">
        <v>574.65599999999995</v>
      </c>
      <c r="CD61" s="19">
        <v>578.27599999999995</v>
      </c>
      <c r="CE61" s="19">
        <v>581.81500000000005</v>
      </c>
      <c r="CF61" s="19">
        <v>585.27499999999998</v>
      </c>
      <c r="CG61" s="19">
        <v>588.65599999999995</v>
      </c>
      <c r="CH61" s="19">
        <v>591.95799999999997</v>
      </c>
      <c r="CI61" s="19">
        <v>595.17999999999995</v>
      </c>
      <c r="CJ61" s="19">
        <v>598.32600000000002</v>
      </c>
      <c r="CK61" s="19">
        <v>601.39700000000005</v>
      </c>
      <c r="CL61" s="19">
        <v>604.39700000000005</v>
      </c>
      <c r="CM61" s="19">
        <v>607.34699999999998</v>
      </c>
    </row>
    <row r="62" spans="1:91" ht="12" x14ac:dyDescent="0.25">
      <c r="A62" s="16">
        <v>45</v>
      </c>
      <c r="B62" s="17" t="s">
        <v>635</v>
      </c>
      <c r="C62" s="21" t="s">
        <v>108</v>
      </c>
      <c r="D62" s="6"/>
      <c r="E62" s="6">
        <v>912</v>
      </c>
      <c r="F62" s="19">
        <v>225135.65700000001</v>
      </c>
      <c r="G62" s="19">
        <v>229385.603</v>
      </c>
      <c r="H62" s="19">
        <v>233603.57399999999</v>
      </c>
      <c r="I62" s="19">
        <v>237784.677</v>
      </c>
      <c r="J62" s="19">
        <v>241932.52299999999</v>
      </c>
      <c r="K62" s="19">
        <v>246049.30799999999</v>
      </c>
      <c r="L62" s="19">
        <v>250127.46400000001</v>
      </c>
      <c r="M62" s="19">
        <v>254158.69500000001</v>
      </c>
      <c r="N62" s="19">
        <v>258145.742</v>
      </c>
      <c r="O62" s="19">
        <v>262094.47700000001</v>
      </c>
      <c r="P62" s="19">
        <v>266010.34899999999</v>
      </c>
      <c r="Q62" s="19">
        <v>269893.397</v>
      </c>
      <c r="R62" s="19">
        <v>273744.81199999998</v>
      </c>
      <c r="S62" s="19">
        <v>277573.39600000001</v>
      </c>
      <c r="T62" s="19">
        <v>281390.32799999998</v>
      </c>
      <c r="U62" s="19">
        <v>285204.35399999999</v>
      </c>
      <c r="V62" s="19">
        <v>289017.94500000001</v>
      </c>
      <c r="W62" s="19">
        <v>292831.41100000002</v>
      </c>
      <c r="X62" s="19">
        <v>296648.42200000002</v>
      </c>
      <c r="Y62" s="19">
        <v>300472.48100000003</v>
      </c>
      <c r="Z62" s="19">
        <v>304305.18199999997</v>
      </c>
      <c r="AA62" s="19">
        <v>308147.63099999999</v>
      </c>
      <c r="AB62" s="19">
        <v>311997.30200000003</v>
      </c>
      <c r="AC62" s="19">
        <v>315847.2</v>
      </c>
      <c r="AD62" s="19">
        <v>319687.65899999999</v>
      </c>
      <c r="AE62" s="19">
        <v>323510.54700000002</v>
      </c>
      <c r="AF62" s="19">
        <v>327312.12900000002</v>
      </c>
      <c r="AG62" s="19">
        <v>331090.15500000003</v>
      </c>
      <c r="AH62" s="19">
        <v>334839.40399999998</v>
      </c>
      <c r="AI62" s="19">
        <v>338554.39600000001</v>
      </c>
      <c r="AJ62" s="19">
        <v>342230.29599999997</v>
      </c>
      <c r="AK62" s="19">
        <v>345863.57299999997</v>
      </c>
      <c r="AL62" s="19">
        <v>349451.23499999999</v>
      </c>
      <c r="AM62" s="19">
        <v>352989.61</v>
      </c>
      <c r="AN62" s="19">
        <v>356475.09499999997</v>
      </c>
      <c r="AO62" s="19">
        <v>359904.88199999998</v>
      </c>
      <c r="AP62" s="19">
        <v>363276.91800000001</v>
      </c>
      <c r="AQ62" s="19">
        <v>366589.98599999998</v>
      </c>
      <c r="AR62" s="19">
        <v>369843.17700000003</v>
      </c>
      <c r="AS62" s="19">
        <v>373036.15100000001</v>
      </c>
      <c r="AT62" s="19">
        <v>376168.929</v>
      </c>
      <c r="AU62" s="19">
        <v>379240.80300000001</v>
      </c>
      <c r="AV62" s="19">
        <v>382252.103</v>
      </c>
      <c r="AW62" s="19">
        <v>385205.58299999998</v>
      </c>
      <c r="AX62" s="19">
        <v>388105.01199999999</v>
      </c>
      <c r="AY62" s="19">
        <v>390953.30499999999</v>
      </c>
      <c r="AZ62" s="19">
        <v>393751.59399999998</v>
      </c>
      <c r="BA62" s="19">
        <v>396499.92800000001</v>
      </c>
      <c r="BB62" s="19">
        <v>399198.951</v>
      </c>
      <c r="BC62" s="19">
        <v>401849.13099999999</v>
      </c>
      <c r="BD62" s="19">
        <v>404450.84700000001</v>
      </c>
      <c r="BE62" s="19">
        <v>407004.83199999999</v>
      </c>
      <c r="BF62" s="19">
        <v>409511.62</v>
      </c>
      <c r="BG62" s="19">
        <v>411971.09899999999</v>
      </c>
      <c r="BH62" s="19">
        <v>414382.97200000001</v>
      </c>
      <c r="BI62" s="19">
        <v>416747.065</v>
      </c>
      <c r="BJ62" s="19">
        <v>419063.59399999998</v>
      </c>
      <c r="BK62" s="19">
        <v>421332.98800000001</v>
      </c>
      <c r="BL62" s="19">
        <v>423555.62</v>
      </c>
      <c r="BM62" s="19">
        <v>425731.82299999997</v>
      </c>
      <c r="BN62" s="19">
        <v>427861.94799999997</v>
      </c>
      <c r="BO62" s="19">
        <v>429946.10100000002</v>
      </c>
      <c r="BP62" s="19">
        <v>431984.50699999998</v>
      </c>
      <c r="BQ62" s="19">
        <v>433977.74800000002</v>
      </c>
      <c r="BR62" s="19">
        <v>435926.54599999997</v>
      </c>
      <c r="BS62" s="19">
        <v>437831.41899999999</v>
      </c>
      <c r="BT62" s="19">
        <v>439692.19699999999</v>
      </c>
      <c r="BU62" s="19">
        <v>441508.64199999999</v>
      </c>
      <c r="BV62" s="19">
        <v>443280.84600000002</v>
      </c>
      <c r="BW62" s="19">
        <v>445008.94400000002</v>
      </c>
      <c r="BX62" s="19">
        <v>446692.701</v>
      </c>
      <c r="BY62" s="19">
        <v>448331.97399999999</v>
      </c>
      <c r="BZ62" s="19">
        <v>449925.75400000002</v>
      </c>
      <c r="CA62" s="19">
        <v>451472.12300000002</v>
      </c>
      <c r="CB62" s="19">
        <v>452968.56800000003</v>
      </c>
      <c r="CC62" s="19">
        <v>454413.02899999998</v>
      </c>
      <c r="CD62" s="19">
        <v>455804.23599999998</v>
      </c>
      <c r="CE62" s="19">
        <v>457141.49300000002</v>
      </c>
      <c r="CF62" s="19">
        <v>458424.592</v>
      </c>
      <c r="CG62" s="19">
        <v>459653.26500000001</v>
      </c>
      <c r="CH62" s="19">
        <v>460827.08299999998</v>
      </c>
      <c r="CI62" s="19">
        <v>461945.28600000002</v>
      </c>
      <c r="CJ62" s="19">
        <v>463006.70400000003</v>
      </c>
      <c r="CK62" s="19">
        <v>464009.75799999997</v>
      </c>
      <c r="CL62" s="19">
        <v>464952.53</v>
      </c>
      <c r="CM62" s="19">
        <v>465832.63199999998</v>
      </c>
    </row>
    <row r="63" spans="1:91" ht="11.4" x14ac:dyDescent="0.2">
      <c r="A63" s="16">
        <v>46</v>
      </c>
      <c r="B63" s="17" t="s">
        <v>635</v>
      </c>
      <c r="C63" s="7" t="s">
        <v>109</v>
      </c>
      <c r="D63" s="6"/>
      <c r="E63" s="6">
        <v>12</v>
      </c>
      <c r="F63" s="19">
        <v>39871.527999999998</v>
      </c>
      <c r="G63" s="19">
        <v>40606.052000000003</v>
      </c>
      <c r="H63" s="19">
        <v>41318.142</v>
      </c>
      <c r="I63" s="19">
        <v>42008.053999999996</v>
      </c>
      <c r="J63" s="19">
        <v>42679.017999999996</v>
      </c>
      <c r="K63" s="19">
        <v>43333.254999999997</v>
      </c>
      <c r="L63" s="19">
        <v>43969.303</v>
      </c>
      <c r="M63" s="19">
        <v>44584.466999999997</v>
      </c>
      <c r="N63" s="19">
        <v>45178.849000000002</v>
      </c>
      <c r="O63" s="19">
        <v>45752.995000000003</v>
      </c>
      <c r="P63" s="19">
        <v>46307.642999999996</v>
      </c>
      <c r="Q63" s="19">
        <v>46843.063000000002</v>
      </c>
      <c r="R63" s="19">
        <v>47360.008000000002</v>
      </c>
      <c r="S63" s="19">
        <v>47860.485999999997</v>
      </c>
      <c r="T63" s="19">
        <v>48347.052000000003</v>
      </c>
      <c r="U63" s="19">
        <v>48821.963000000003</v>
      </c>
      <c r="V63" s="19">
        <v>49286.285000000003</v>
      </c>
      <c r="W63" s="19">
        <v>49741.053999999996</v>
      </c>
      <c r="X63" s="19">
        <v>50188.453000000001</v>
      </c>
      <c r="Y63" s="19">
        <v>50630.92</v>
      </c>
      <c r="Z63" s="19">
        <v>51070.400999999998</v>
      </c>
      <c r="AA63" s="19">
        <v>51507.845999999998</v>
      </c>
      <c r="AB63" s="19">
        <v>51943.720999999998</v>
      </c>
      <c r="AC63" s="19">
        <v>52378.836000000003</v>
      </c>
      <c r="AD63" s="19">
        <v>52813.83</v>
      </c>
      <c r="AE63" s="19">
        <v>53248.997000000003</v>
      </c>
      <c r="AF63" s="19">
        <v>53684.398999999998</v>
      </c>
      <c r="AG63" s="19">
        <v>54119.593000000001</v>
      </c>
      <c r="AH63" s="19">
        <v>54553.53</v>
      </c>
      <c r="AI63" s="19">
        <v>54984.743000000002</v>
      </c>
      <c r="AJ63" s="19">
        <v>55411.769</v>
      </c>
      <c r="AK63" s="19">
        <v>55833.921999999999</v>
      </c>
      <c r="AL63" s="19">
        <v>56250.124000000003</v>
      </c>
      <c r="AM63" s="19">
        <v>56657.885000000002</v>
      </c>
      <c r="AN63" s="19">
        <v>57054.231</v>
      </c>
      <c r="AO63" s="19">
        <v>57436.703000000001</v>
      </c>
      <c r="AP63" s="19">
        <v>57804.207999999999</v>
      </c>
      <c r="AQ63" s="19">
        <v>58156.137000000002</v>
      </c>
      <c r="AR63" s="19">
        <v>58491.218999999997</v>
      </c>
      <c r="AS63" s="19">
        <v>58808.275000000001</v>
      </c>
      <c r="AT63" s="19">
        <v>59106.493000000002</v>
      </c>
      <c r="AU63" s="19">
        <v>59385.347000000002</v>
      </c>
      <c r="AV63" s="19">
        <v>59644.911999999997</v>
      </c>
      <c r="AW63" s="19">
        <v>59885.843000000001</v>
      </c>
      <c r="AX63" s="19">
        <v>60109.267</v>
      </c>
      <c r="AY63" s="19">
        <v>60316.226000000002</v>
      </c>
      <c r="AZ63" s="19">
        <v>60507.127999999997</v>
      </c>
      <c r="BA63" s="19">
        <v>60682.544999999998</v>
      </c>
      <c r="BB63" s="19">
        <v>60843.9</v>
      </c>
      <c r="BC63" s="19">
        <v>60992.938000000002</v>
      </c>
      <c r="BD63" s="19">
        <v>61131.159</v>
      </c>
      <c r="BE63" s="19">
        <v>61259.491999999998</v>
      </c>
      <c r="BF63" s="19">
        <v>61378.599000000002</v>
      </c>
      <c r="BG63" s="19">
        <v>61489.432000000001</v>
      </c>
      <c r="BH63" s="19">
        <v>61592.928</v>
      </c>
      <c r="BI63" s="19">
        <v>61689.919000000002</v>
      </c>
      <c r="BJ63" s="19">
        <v>61781.091999999997</v>
      </c>
      <c r="BK63" s="19">
        <v>61867.061000000002</v>
      </c>
      <c r="BL63" s="19">
        <v>61948.436000000002</v>
      </c>
      <c r="BM63" s="19">
        <v>62025.747000000003</v>
      </c>
      <c r="BN63" s="19">
        <v>62099.468999999997</v>
      </c>
      <c r="BO63" s="19">
        <v>62169.949000000001</v>
      </c>
      <c r="BP63" s="19">
        <v>62237.42</v>
      </c>
      <c r="BQ63" s="19">
        <v>62302.053</v>
      </c>
      <c r="BR63" s="19">
        <v>62363.853999999999</v>
      </c>
      <c r="BS63" s="19">
        <v>62422.851000000002</v>
      </c>
      <c r="BT63" s="19">
        <v>62479.023999999998</v>
      </c>
      <c r="BU63" s="19">
        <v>62532.294999999998</v>
      </c>
      <c r="BV63" s="19">
        <v>62582.408000000003</v>
      </c>
      <c r="BW63" s="19">
        <v>62629.023999999998</v>
      </c>
      <c r="BX63" s="19">
        <v>62671.784</v>
      </c>
      <c r="BY63" s="19">
        <v>62710.46</v>
      </c>
      <c r="BZ63" s="19">
        <v>62744.724000000002</v>
      </c>
      <c r="CA63" s="19">
        <v>62773.976999999999</v>
      </c>
      <c r="CB63" s="19">
        <v>62797.493000000002</v>
      </c>
      <c r="CC63" s="19">
        <v>62814.646999999997</v>
      </c>
      <c r="CD63" s="19">
        <v>62824.97</v>
      </c>
      <c r="CE63" s="19">
        <v>62828.112999999998</v>
      </c>
      <c r="CF63" s="19">
        <v>62823.82</v>
      </c>
      <c r="CG63" s="19">
        <v>62811.834000000003</v>
      </c>
      <c r="CH63" s="19">
        <v>62791.868999999999</v>
      </c>
      <c r="CI63" s="19">
        <v>62763.548000000003</v>
      </c>
      <c r="CJ63" s="19">
        <v>62726.425999999999</v>
      </c>
      <c r="CK63" s="19">
        <v>62679.957999999999</v>
      </c>
      <c r="CL63" s="19">
        <v>62623.54</v>
      </c>
      <c r="CM63" s="19">
        <v>62556.472000000002</v>
      </c>
    </row>
    <row r="64" spans="1:91" ht="11.4" x14ac:dyDescent="0.2">
      <c r="A64" s="16">
        <v>47</v>
      </c>
      <c r="B64" s="17" t="s">
        <v>635</v>
      </c>
      <c r="C64" s="7" t="s">
        <v>110</v>
      </c>
      <c r="D64" s="6"/>
      <c r="E64" s="6">
        <v>818</v>
      </c>
      <c r="F64" s="19">
        <v>93778.172000000006</v>
      </c>
      <c r="G64" s="19">
        <v>95688.680999999997</v>
      </c>
      <c r="H64" s="19">
        <v>97553.150999999998</v>
      </c>
      <c r="I64" s="19">
        <v>99375.740999999995</v>
      </c>
      <c r="J64" s="19">
        <v>101168.745</v>
      </c>
      <c r="K64" s="19">
        <v>102941.484</v>
      </c>
      <c r="L64" s="19">
        <v>104692.18700000001</v>
      </c>
      <c r="M64" s="19">
        <v>106416.061</v>
      </c>
      <c r="N64" s="19">
        <v>108116.982</v>
      </c>
      <c r="O64" s="19">
        <v>109800.30899999999</v>
      </c>
      <c r="P64" s="19">
        <v>111470.93</v>
      </c>
      <c r="Q64" s="19">
        <v>113130.458</v>
      </c>
      <c r="R64" s="19">
        <v>114781.107</v>
      </c>
      <c r="S64" s="19">
        <v>116429.178</v>
      </c>
      <c r="T64" s="19">
        <v>118082.11900000001</v>
      </c>
      <c r="U64" s="19">
        <v>119745.677</v>
      </c>
      <c r="V64" s="19">
        <v>121421.618</v>
      </c>
      <c r="W64" s="19">
        <v>123110.06200000001</v>
      </c>
      <c r="X64" s="19">
        <v>124812.705</v>
      </c>
      <c r="Y64" s="19">
        <v>126530.788</v>
      </c>
      <c r="Z64" s="19">
        <v>128264.287</v>
      </c>
      <c r="AA64" s="19">
        <v>130013.689</v>
      </c>
      <c r="AB64" s="19">
        <v>131776.462</v>
      </c>
      <c r="AC64" s="19">
        <v>133545.421</v>
      </c>
      <c r="AD64" s="19">
        <v>135311.04199999999</v>
      </c>
      <c r="AE64" s="19">
        <v>137065.51300000001</v>
      </c>
      <c r="AF64" s="19">
        <v>138805.57800000001</v>
      </c>
      <c r="AG64" s="19">
        <v>140529.93</v>
      </c>
      <c r="AH64" s="19">
        <v>142235.09700000001</v>
      </c>
      <c r="AI64" s="19">
        <v>143917.867</v>
      </c>
      <c r="AJ64" s="19">
        <v>145575.54699999999</v>
      </c>
      <c r="AK64" s="19">
        <v>147205.90400000001</v>
      </c>
      <c r="AL64" s="19">
        <v>148807.44899999999</v>
      </c>
      <c r="AM64" s="19">
        <v>150379.36799999999</v>
      </c>
      <c r="AN64" s="19">
        <v>151921.405</v>
      </c>
      <c r="AO64" s="19">
        <v>153433.492</v>
      </c>
      <c r="AP64" s="19">
        <v>154915.08900000001</v>
      </c>
      <c r="AQ64" s="19">
        <v>156366.03700000001</v>
      </c>
      <c r="AR64" s="19">
        <v>157787.28700000001</v>
      </c>
      <c r="AS64" s="19">
        <v>159180.29800000001</v>
      </c>
      <c r="AT64" s="19">
        <v>160546.41200000001</v>
      </c>
      <c r="AU64" s="19">
        <v>161885.864</v>
      </c>
      <c r="AV64" s="19">
        <v>163199.201</v>
      </c>
      <c r="AW64" s="19">
        <v>164488.57500000001</v>
      </c>
      <c r="AX64" s="19">
        <v>165756.609</v>
      </c>
      <c r="AY64" s="19">
        <v>167005.245</v>
      </c>
      <c r="AZ64" s="19">
        <v>168235.45</v>
      </c>
      <c r="BA64" s="19">
        <v>169447.08600000001</v>
      </c>
      <c r="BB64" s="19">
        <v>170639.679</v>
      </c>
      <c r="BC64" s="19">
        <v>171812.22899999999</v>
      </c>
      <c r="BD64" s="19">
        <v>172963.94399999999</v>
      </c>
      <c r="BE64" s="19">
        <v>174094.81899999999</v>
      </c>
      <c r="BF64" s="19">
        <v>175205.05499999999</v>
      </c>
      <c r="BG64" s="19">
        <v>176294.18599999999</v>
      </c>
      <c r="BH64" s="19">
        <v>177361.66800000001</v>
      </c>
      <c r="BI64" s="19">
        <v>178407.02499999999</v>
      </c>
      <c r="BJ64" s="19">
        <v>179430.06400000001</v>
      </c>
      <c r="BK64" s="19">
        <v>180430.65299999999</v>
      </c>
      <c r="BL64" s="19">
        <v>181408.60500000001</v>
      </c>
      <c r="BM64" s="19">
        <v>182363.701</v>
      </c>
      <c r="BN64" s="19">
        <v>183295.80100000001</v>
      </c>
      <c r="BO64" s="19">
        <v>184204.709</v>
      </c>
      <c r="BP64" s="19">
        <v>185090.34099999999</v>
      </c>
      <c r="BQ64" s="19">
        <v>185952.86499999999</v>
      </c>
      <c r="BR64" s="19">
        <v>186792.549</v>
      </c>
      <c r="BS64" s="19">
        <v>187609.55900000001</v>
      </c>
      <c r="BT64" s="19">
        <v>188403.74900000001</v>
      </c>
      <c r="BU64" s="19">
        <v>189174.88800000001</v>
      </c>
      <c r="BV64" s="19">
        <v>189922.98499999999</v>
      </c>
      <c r="BW64" s="19">
        <v>190648.06599999999</v>
      </c>
      <c r="BX64" s="19">
        <v>191350.01</v>
      </c>
      <c r="BY64" s="19">
        <v>192028.641</v>
      </c>
      <c r="BZ64" s="19">
        <v>192683.52499999999</v>
      </c>
      <c r="CA64" s="19">
        <v>193313.96900000001</v>
      </c>
      <c r="CB64" s="19">
        <v>193919.11499999999</v>
      </c>
      <c r="CC64" s="19">
        <v>194498.19699999999</v>
      </c>
      <c r="CD64" s="19">
        <v>195050.63800000001</v>
      </c>
      <c r="CE64" s="19">
        <v>195576.003</v>
      </c>
      <c r="CF64" s="19">
        <v>196073.93599999999</v>
      </c>
      <c r="CG64" s="19">
        <v>196544.08199999999</v>
      </c>
      <c r="CH64" s="19">
        <v>196985.98</v>
      </c>
      <c r="CI64" s="19">
        <v>197399.09400000001</v>
      </c>
      <c r="CJ64" s="19">
        <v>197782.72899999999</v>
      </c>
      <c r="CK64" s="19">
        <v>198136.07699999999</v>
      </c>
      <c r="CL64" s="19">
        <v>198458.209</v>
      </c>
      <c r="CM64" s="19">
        <v>198748.05600000001</v>
      </c>
    </row>
    <row r="65" spans="1:91" ht="11.4" x14ac:dyDescent="0.2">
      <c r="A65" s="16">
        <v>48</v>
      </c>
      <c r="B65" s="17" t="s">
        <v>635</v>
      </c>
      <c r="C65" s="7" t="s">
        <v>111</v>
      </c>
      <c r="D65" s="6"/>
      <c r="E65" s="6">
        <v>434</v>
      </c>
      <c r="F65" s="19">
        <v>6234.9549999999999</v>
      </c>
      <c r="G65" s="19">
        <v>6293.2529999999997</v>
      </c>
      <c r="H65" s="19">
        <v>6374.616</v>
      </c>
      <c r="I65" s="19">
        <v>6470.9560000000001</v>
      </c>
      <c r="J65" s="19">
        <v>6569.8639999999996</v>
      </c>
      <c r="K65" s="19">
        <v>6662.1729999999998</v>
      </c>
      <c r="L65" s="19">
        <v>6745.6729999999998</v>
      </c>
      <c r="M65" s="19">
        <v>6822.8519999999999</v>
      </c>
      <c r="N65" s="19">
        <v>6894.768</v>
      </c>
      <c r="O65" s="19">
        <v>6963.84</v>
      </c>
      <c r="P65" s="19">
        <v>7031.8320000000003</v>
      </c>
      <c r="Q65" s="19">
        <v>7098.4759999999997</v>
      </c>
      <c r="R65" s="19">
        <v>7162.7259999999997</v>
      </c>
      <c r="S65" s="19">
        <v>7224.6869999999999</v>
      </c>
      <c r="T65" s="19">
        <v>7284.5079999999998</v>
      </c>
      <c r="U65" s="19">
        <v>7342.3459999999995</v>
      </c>
      <c r="V65" s="19">
        <v>7398.2129999999997</v>
      </c>
      <c r="W65" s="19">
        <v>7452.1610000000001</v>
      </c>
      <c r="X65" s="19">
        <v>7504.3059999999996</v>
      </c>
      <c r="Y65" s="19">
        <v>7554.8010000000004</v>
      </c>
      <c r="Z65" s="19">
        <v>7603.7430000000004</v>
      </c>
      <c r="AA65" s="19">
        <v>7651.1580000000004</v>
      </c>
      <c r="AB65" s="19">
        <v>7697.0330000000004</v>
      </c>
      <c r="AC65" s="19">
        <v>7741.3720000000003</v>
      </c>
      <c r="AD65" s="19">
        <v>7784.1170000000002</v>
      </c>
      <c r="AE65" s="19">
        <v>7825.2510000000002</v>
      </c>
      <c r="AF65" s="19">
        <v>7864.7420000000002</v>
      </c>
      <c r="AG65" s="19">
        <v>7902.53</v>
      </c>
      <c r="AH65" s="19">
        <v>7938.424</v>
      </c>
      <c r="AI65" s="19">
        <v>7972.2020000000002</v>
      </c>
      <c r="AJ65" s="19">
        <v>8003.68</v>
      </c>
      <c r="AK65" s="19">
        <v>8032.77</v>
      </c>
      <c r="AL65" s="19">
        <v>8059.4440000000004</v>
      </c>
      <c r="AM65" s="19">
        <v>8083.58</v>
      </c>
      <c r="AN65" s="19">
        <v>8105.01</v>
      </c>
      <c r="AO65" s="19">
        <v>8123.6689999999999</v>
      </c>
      <c r="AP65" s="19">
        <v>8139.509</v>
      </c>
      <c r="AQ65" s="19">
        <v>8152.56</v>
      </c>
      <c r="AR65" s="19">
        <v>8162.8339999999998</v>
      </c>
      <c r="AS65" s="19">
        <v>8170.3519999999999</v>
      </c>
      <c r="AT65" s="19">
        <v>8175.1980000000003</v>
      </c>
      <c r="AU65" s="19">
        <v>8177.4350000000004</v>
      </c>
      <c r="AV65" s="19">
        <v>8177.1450000000004</v>
      </c>
      <c r="AW65" s="19">
        <v>8174.5169999999998</v>
      </c>
      <c r="AX65" s="19">
        <v>8169.759</v>
      </c>
      <c r="AY65" s="19">
        <v>8163.08</v>
      </c>
      <c r="AZ65" s="19">
        <v>8154.6090000000004</v>
      </c>
      <c r="BA65" s="19">
        <v>8144.4859999999999</v>
      </c>
      <c r="BB65" s="19">
        <v>8132.96</v>
      </c>
      <c r="BC65" s="19">
        <v>8120.3109999999997</v>
      </c>
      <c r="BD65" s="19">
        <v>8106.7939999999999</v>
      </c>
      <c r="BE65" s="19">
        <v>8092.5649999999996</v>
      </c>
      <c r="BF65" s="19">
        <v>8077.7190000000001</v>
      </c>
      <c r="BG65" s="19">
        <v>8062.3850000000002</v>
      </c>
      <c r="BH65" s="19">
        <v>8046.6540000000005</v>
      </c>
      <c r="BI65" s="19">
        <v>8030.6390000000001</v>
      </c>
      <c r="BJ65" s="19">
        <v>8014.3959999999997</v>
      </c>
      <c r="BK65" s="19">
        <v>7997.9989999999998</v>
      </c>
      <c r="BL65" s="19">
        <v>7981.5190000000002</v>
      </c>
      <c r="BM65" s="19">
        <v>7965.0280000000002</v>
      </c>
      <c r="BN65" s="19">
        <v>7948.5439999999999</v>
      </c>
      <c r="BO65" s="19">
        <v>7932.1180000000004</v>
      </c>
      <c r="BP65" s="19">
        <v>7915.73</v>
      </c>
      <c r="BQ65" s="19">
        <v>7899.2950000000001</v>
      </c>
      <c r="BR65" s="19">
        <v>7882.7039999999997</v>
      </c>
      <c r="BS65" s="19">
        <v>7865.8580000000002</v>
      </c>
      <c r="BT65" s="19">
        <v>7848.7219999999998</v>
      </c>
      <c r="BU65" s="19">
        <v>7831.2759999999998</v>
      </c>
      <c r="BV65" s="19">
        <v>7813.4660000000003</v>
      </c>
      <c r="BW65" s="19">
        <v>7795.2169999999996</v>
      </c>
      <c r="BX65" s="19">
        <v>7776.4650000000001</v>
      </c>
      <c r="BY65" s="19">
        <v>7757.192</v>
      </c>
      <c r="BZ65" s="19">
        <v>7737.3860000000004</v>
      </c>
      <c r="CA65" s="19">
        <v>7716.9970000000003</v>
      </c>
      <c r="CB65" s="19">
        <v>7696.0029999999997</v>
      </c>
      <c r="CC65" s="19">
        <v>7674.3909999999996</v>
      </c>
      <c r="CD65" s="19">
        <v>7652.1620000000003</v>
      </c>
      <c r="CE65" s="19">
        <v>7629.3320000000003</v>
      </c>
      <c r="CF65" s="19">
        <v>7605.9549999999999</v>
      </c>
      <c r="CG65" s="19">
        <v>7582.0619999999999</v>
      </c>
      <c r="CH65" s="19">
        <v>7557.72</v>
      </c>
      <c r="CI65" s="19">
        <v>7532.9849999999997</v>
      </c>
      <c r="CJ65" s="19">
        <v>7507.9210000000003</v>
      </c>
      <c r="CK65" s="19">
        <v>7482.5950000000003</v>
      </c>
      <c r="CL65" s="19">
        <v>7457.085</v>
      </c>
      <c r="CM65" s="19">
        <v>7431.4530000000004</v>
      </c>
    </row>
    <row r="66" spans="1:91" ht="11.4" x14ac:dyDescent="0.2">
      <c r="A66" s="16">
        <v>49</v>
      </c>
      <c r="B66" s="17" t="s">
        <v>635</v>
      </c>
      <c r="C66" s="7" t="s">
        <v>112</v>
      </c>
      <c r="D66" s="6"/>
      <c r="E66" s="6">
        <v>504</v>
      </c>
      <c r="F66" s="19">
        <v>34803.322</v>
      </c>
      <c r="G66" s="19">
        <v>35276.786</v>
      </c>
      <c r="H66" s="19">
        <v>35739.58</v>
      </c>
      <c r="I66" s="19">
        <v>36191.805</v>
      </c>
      <c r="J66" s="19">
        <v>36635.156000000003</v>
      </c>
      <c r="K66" s="19">
        <v>37070.718000000001</v>
      </c>
      <c r="L66" s="19">
        <v>37497.502</v>
      </c>
      <c r="M66" s="19">
        <v>37913.853000000003</v>
      </c>
      <c r="N66" s="19">
        <v>38319.726000000002</v>
      </c>
      <c r="O66" s="19">
        <v>38715.277999999998</v>
      </c>
      <c r="P66" s="19">
        <v>39100.641000000003</v>
      </c>
      <c r="Q66" s="19">
        <v>39475.652999999998</v>
      </c>
      <c r="R66" s="19">
        <v>39840.14</v>
      </c>
      <c r="S66" s="19">
        <v>40194.377</v>
      </c>
      <c r="T66" s="19">
        <v>40538.76</v>
      </c>
      <c r="U66" s="19">
        <v>40873.591999999997</v>
      </c>
      <c r="V66" s="19">
        <v>41198.982000000004</v>
      </c>
      <c r="W66" s="19">
        <v>41514.923000000003</v>
      </c>
      <c r="X66" s="19">
        <v>41821.531000000003</v>
      </c>
      <c r="Y66" s="19">
        <v>42118.915999999997</v>
      </c>
      <c r="Z66" s="19">
        <v>42407.173999999999</v>
      </c>
      <c r="AA66" s="19">
        <v>42686.375999999997</v>
      </c>
      <c r="AB66" s="19">
        <v>42956.584000000003</v>
      </c>
      <c r="AC66" s="19">
        <v>43217.847999999998</v>
      </c>
      <c r="AD66" s="19">
        <v>43470.212</v>
      </c>
      <c r="AE66" s="19">
        <v>43713.705000000002</v>
      </c>
      <c r="AF66" s="19">
        <v>43948.375999999997</v>
      </c>
      <c r="AG66" s="19">
        <v>44174.241999999998</v>
      </c>
      <c r="AH66" s="19">
        <v>44391.254999999997</v>
      </c>
      <c r="AI66" s="19">
        <v>44599.334000000003</v>
      </c>
      <c r="AJ66" s="19">
        <v>44798.428</v>
      </c>
      <c r="AK66" s="19">
        <v>44988.495000000003</v>
      </c>
      <c r="AL66" s="19">
        <v>45169.567000000003</v>
      </c>
      <c r="AM66" s="19">
        <v>45341.733</v>
      </c>
      <c r="AN66" s="19">
        <v>45505.144</v>
      </c>
      <c r="AO66" s="19">
        <v>45659.885999999999</v>
      </c>
      <c r="AP66" s="19">
        <v>45805.999000000003</v>
      </c>
      <c r="AQ66" s="19">
        <v>45943.39</v>
      </c>
      <c r="AR66" s="19">
        <v>46071.868000000002</v>
      </c>
      <c r="AS66" s="19">
        <v>46191.167999999998</v>
      </c>
      <c r="AT66" s="19">
        <v>46301.091</v>
      </c>
      <c r="AU66" s="19">
        <v>46401.59</v>
      </c>
      <c r="AV66" s="19">
        <v>46492.705999999998</v>
      </c>
      <c r="AW66" s="19">
        <v>46574.430999999997</v>
      </c>
      <c r="AX66" s="19">
        <v>46646.783000000003</v>
      </c>
      <c r="AY66" s="19">
        <v>46709.788999999997</v>
      </c>
      <c r="AZ66" s="19">
        <v>46763.519999999997</v>
      </c>
      <c r="BA66" s="19">
        <v>46808.017</v>
      </c>
      <c r="BB66" s="19">
        <v>46843.317999999999</v>
      </c>
      <c r="BC66" s="19">
        <v>46869.491999999998</v>
      </c>
      <c r="BD66" s="19">
        <v>46886.622000000003</v>
      </c>
      <c r="BE66" s="19">
        <v>46894.856</v>
      </c>
      <c r="BF66" s="19">
        <v>46894.398000000001</v>
      </c>
      <c r="BG66" s="19">
        <v>46885.417999999998</v>
      </c>
      <c r="BH66" s="19">
        <v>46868.159</v>
      </c>
      <c r="BI66" s="19">
        <v>46842.858999999997</v>
      </c>
      <c r="BJ66" s="19">
        <v>46809.733999999997</v>
      </c>
      <c r="BK66" s="19">
        <v>46769.099000000002</v>
      </c>
      <c r="BL66" s="19">
        <v>46721.406999999999</v>
      </c>
      <c r="BM66" s="19">
        <v>46667.173999999999</v>
      </c>
      <c r="BN66" s="19">
        <v>46606.862000000001</v>
      </c>
      <c r="BO66" s="19">
        <v>46540.786</v>
      </c>
      <c r="BP66" s="19">
        <v>46469.235000000001</v>
      </c>
      <c r="BQ66" s="19">
        <v>46392.582000000002</v>
      </c>
      <c r="BR66" s="19">
        <v>46311.228000000003</v>
      </c>
      <c r="BS66" s="19">
        <v>46225.536</v>
      </c>
      <c r="BT66" s="19">
        <v>46135.752999999997</v>
      </c>
      <c r="BU66" s="19">
        <v>46042.11</v>
      </c>
      <c r="BV66" s="19">
        <v>45944.828999999998</v>
      </c>
      <c r="BW66" s="19">
        <v>45844.108999999997</v>
      </c>
      <c r="BX66" s="19">
        <v>45740.112000000001</v>
      </c>
      <c r="BY66" s="19">
        <v>45633.053999999996</v>
      </c>
      <c r="BZ66" s="19">
        <v>45523.048999999999</v>
      </c>
      <c r="CA66" s="19">
        <v>45410.082000000002</v>
      </c>
      <c r="CB66" s="19">
        <v>45294.027999999998</v>
      </c>
      <c r="CC66" s="19">
        <v>45174.845999999998</v>
      </c>
      <c r="CD66" s="19">
        <v>45052.593000000001</v>
      </c>
      <c r="CE66" s="19">
        <v>44927.413</v>
      </c>
      <c r="CF66" s="19">
        <v>44799.512000000002</v>
      </c>
      <c r="CG66" s="19">
        <v>44669.09</v>
      </c>
      <c r="CH66" s="19">
        <v>44536.322999999997</v>
      </c>
      <c r="CI66" s="19">
        <v>44401.349000000002</v>
      </c>
      <c r="CJ66" s="19">
        <v>44264.249000000003</v>
      </c>
      <c r="CK66" s="19">
        <v>44125.042000000001</v>
      </c>
      <c r="CL66" s="19">
        <v>43983.705999999998</v>
      </c>
      <c r="CM66" s="19">
        <v>43840.152000000002</v>
      </c>
    </row>
    <row r="67" spans="1:91" ht="11.4" x14ac:dyDescent="0.2">
      <c r="A67" s="16">
        <v>50</v>
      </c>
      <c r="B67" s="17" t="s">
        <v>635</v>
      </c>
      <c r="C67" s="7" t="s">
        <v>113</v>
      </c>
      <c r="D67" s="6"/>
      <c r="E67" s="6">
        <v>729</v>
      </c>
      <c r="F67" s="19">
        <v>38647.803</v>
      </c>
      <c r="G67" s="19">
        <v>39578.828000000001</v>
      </c>
      <c r="H67" s="19">
        <v>40533.33</v>
      </c>
      <c r="I67" s="19">
        <v>41511.525999999998</v>
      </c>
      <c r="J67" s="19">
        <v>42514.093999999997</v>
      </c>
      <c r="K67" s="19">
        <v>43541.203000000001</v>
      </c>
      <c r="L67" s="19">
        <v>44592.44</v>
      </c>
      <c r="M67" s="19">
        <v>45666.292000000001</v>
      </c>
      <c r="N67" s="19">
        <v>46760.544999999998</v>
      </c>
      <c r="O67" s="19">
        <v>47872.43</v>
      </c>
      <c r="P67" s="19">
        <v>48999.711000000003</v>
      </c>
      <c r="Q67" s="19">
        <v>50141.050999999999</v>
      </c>
      <c r="R67" s="19">
        <v>51296.027999999998</v>
      </c>
      <c r="S67" s="19">
        <v>52464.483999999997</v>
      </c>
      <c r="T67" s="19">
        <v>53646.648000000001</v>
      </c>
      <c r="U67" s="19">
        <v>54842.478000000003</v>
      </c>
      <c r="V67" s="19">
        <v>56051.315999999999</v>
      </c>
      <c r="W67" s="19">
        <v>57272.095000000001</v>
      </c>
      <c r="X67" s="19">
        <v>58503.851999999999</v>
      </c>
      <c r="Y67" s="19">
        <v>59745.525000000001</v>
      </c>
      <c r="Z67" s="19">
        <v>60996.11</v>
      </c>
      <c r="AA67" s="19">
        <v>62254.963000000003</v>
      </c>
      <c r="AB67" s="19">
        <v>63521.438000000002</v>
      </c>
      <c r="AC67" s="19">
        <v>64794.627999999997</v>
      </c>
      <c r="AD67" s="19">
        <v>66073.569000000003</v>
      </c>
      <c r="AE67" s="19">
        <v>67357.464000000007</v>
      </c>
      <c r="AF67" s="19">
        <v>68645.672999999995</v>
      </c>
      <c r="AG67" s="19">
        <v>69937.786999999997</v>
      </c>
      <c r="AH67" s="19">
        <v>71233.506999999998</v>
      </c>
      <c r="AI67" s="19">
        <v>72532.615000000005</v>
      </c>
      <c r="AJ67" s="19">
        <v>73834.917000000001</v>
      </c>
      <c r="AK67" s="19">
        <v>75140.027000000002</v>
      </c>
      <c r="AL67" s="19">
        <v>76447.622000000003</v>
      </c>
      <c r="AM67" s="19">
        <v>77757.697</v>
      </c>
      <c r="AN67" s="19">
        <v>79070.356</v>
      </c>
      <c r="AO67" s="19">
        <v>80385.607000000004</v>
      </c>
      <c r="AP67" s="19">
        <v>81703.191999999995</v>
      </c>
      <c r="AQ67" s="19">
        <v>83022.778000000006</v>
      </c>
      <c r="AR67" s="19">
        <v>84344.135999999999</v>
      </c>
      <c r="AS67" s="19">
        <v>85667.046000000002</v>
      </c>
      <c r="AT67" s="19">
        <v>86991.221000000005</v>
      </c>
      <c r="AU67" s="19">
        <v>88316.260999999999</v>
      </c>
      <c r="AV67" s="19">
        <v>89641.703999999998</v>
      </c>
      <c r="AW67" s="19">
        <v>90967.182000000001</v>
      </c>
      <c r="AX67" s="19">
        <v>92292.266000000003</v>
      </c>
      <c r="AY67" s="19">
        <v>93616.438999999998</v>
      </c>
      <c r="AZ67" s="19">
        <v>94939.165999999997</v>
      </c>
      <c r="BA67" s="19">
        <v>96259.737999999998</v>
      </c>
      <c r="BB67" s="19">
        <v>97577.323999999993</v>
      </c>
      <c r="BC67" s="19">
        <v>98890.985000000001</v>
      </c>
      <c r="BD67" s="19">
        <v>100199.791</v>
      </c>
      <c r="BE67" s="19">
        <v>101503.07799999999</v>
      </c>
      <c r="BF67" s="19">
        <v>102800.068</v>
      </c>
      <c r="BG67" s="19">
        <v>104089.643</v>
      </c>
      <c r="BH67" s="19">
        <v>105370.527</v>
      </c>
      <c r="BI67" s="19">
        <v>106641.644</v>
      </c>
      <c r="BJ67" s="19">
        <v>107902.296</v>
      </c>
      <c r="BK67" s="19">
        <v>109151.925</v>
      </c>
      <c r="BL67" s="19">
        <v>110389.87</v>
      </c>
      <c r="BM67" s="19">
        <v>111615.48</v>
      </c>
      <c r="BN67" s="19">
        <v>112828.238</v>
      </c>
      <c r="BO67" s="19">
        <v>114027.659</v>
      </c>
      <c r="BP67" s="19">
        <v>115213.46400000001</v>
      </c>
      <c r="BQ67" s="19">
        <v>116385.599</v>
      </c>
      <c r="BR67" s="19">
        <v>117544.20600000001</v>
      </c>
      <c r="BS67" s="19">
        <v>118689.326</v>
      </c>
      <c r="BT67" s="19">
        <v>119820.75199999999</v>
      </c>
      <c r="BU67" s="19">
        <v>120938.321</v>
      </c>
      <c r="BV67" s="19">
        <v>122042.246</v>
      </c>
      <c r="BW67" s="19">
        <v>123132.88099999999</v>
      </c>
      <c r="BX67" s="19">
        <v>124210.435</v>
      </c>
      <c r="BY67" s="19">
        <v>125274.95</v>
      </c>
      <c r="BZ67" s="19">
        <v>126326.167</v>
      </c>
      <c r="CA67" s="19">
        <v>127363.607</v>
      </c>
      <c r="CB67" s="19">
        <v>128386.621</v>
      </c>
      <c r="CC67" s="19">
        <v>129394.70299999999</v>
      </c>
      <c r="CD67" s="19">
        <v>130387.628</v>
      </c>
      <c r="CE67" s="19">
        <v>131365.39300000001</v>
      </c>
      <c r="CF67" s="19">
        <v>132328.111</v>
      </c>
      <c r="CG67" s="19">
        <v>133275.94399999999</v>
      </c>
      <c r="CH67" s="19">
        <v>134208.984</v>
      </c>
      <c r="CI67" s="19">
        <v>135127.231</v>
      </c>
      <c r="CJ67" s="19">
        <v>136030.56</v>
      </c>
      <c r="CK67" s="19">
        <v>136918.736</v>
      </c>
      <c r="CL67" s="19">
        <v>137791.39600000001</v>
      </c>
      <c r="CM67" s="19">
        <v>138648.073</v>
      </c>
    </row>
    <row r="68" spans="1:91" ht="11.4" x14ac:dyDescent="0.2">
      <c r="A68" s="16">
        <v>51</v>
      </c>
      <c r="B68" s="17" t="s">
        <v>635</v>
      </c>
      <c r="C68" s="7" t="s">
        <v>114</v>
      </c>
      <c r="D68" s="6"/>
      <c r="E68" s="6">
        <v>788</v>
      </c>
      <c r="F68" s="19">
        <v>11273.661</v>
      </c>
      <c r="G68" s="19">
        <v>11403.248</v>
      </c>
      <c r="H68" s="19">
        <v>11532.127</v>
      </c>
      <c r="I68" s="19">
        <v>11659.174000000001</v>
      </c>
      <c r="J68" s="19">
        <v>11783.168</v>
      </c>
      <c r="K68" s="19">
        <v>11903.136</v>
      </c>
      <c r="L68" s="19">
        <v>12018.513999999999</v>
      </c>
      <c r="M68" s="19">
        <v>12129.081</v>
      </c>
      <c r="N68" s="19">
        <v>12234.744000000001</v>
      </c>
      <c r="O68" s="19">
        <v>12335.544</v>
      </c>
      <c r="P68" s="19">
        <v>12431.566999999999</v>
      </c>
      <c r="Q68" s="19">
        <v>12522.733</v>
      </c>
      <c r="R68" s="19">
        <v>12609.003000000001</v>
      </c>
      <c r="S68" s="19">
        <v>12690.652</v>
      </c>
      <c r="T68" s="19">
        <v>12768.07</v>
      </c>
      <c r="U68" s="19">
        <v>12841.615</v>
      </c>
      <c r="V68" s="19">
        <v>12911.451999999999</v>
      </c>
      <c r="W68" s="19">
        <v>12977.761</v>
      </c>
      <c r="X68" s="19">
        <v>13041.066000000001</v>
      </c>
      <c r="Y68" s="19">
        <v>13101.995999999999</v>
      </c>
      <c r="Z68" s="19">
        <v>13161.032999999999</v>
      </c>
      <c r="AA68" s="19">
        <v>13218.388000000001</v>
      </c>
      <c r="AB68" s="19">
        <v>13274.214</v>
      </c>
      <c r="AC68" s="19">
        <v>13328.717000000001</v>
      </c>
      <c r="AD68" s="19">
        <v>13382.109</v>
      </c>
      <c r="AE68" s="19">
        <v>13434.540999999999</v>
      </c>
      <c r="AF68" s="19">
        <v>13486.102999999999</v>
      </c>
      <c r="AG68" s="19">
        <v>13536.75</v>
      </c>
      <c r="AH68" s="19">
        <v>13586.317999999999</v>
      </c>
      <c r="AI68" s="19">
        <v>13634.522000000001</v>
      </c>
      <c r="AJ68" s="19">
        <v>13681.103999999999</v>
      </c>
      <c r="AK68" s="19">
        <v>13725.973</v>
      </c>
      <c r="AL68" s="19">
        <v>13769.036</v>
      </c>
      <c r="AM68" s="19">
        <v>13809.984</v>
      </c>
      <c r="AN68" s="19">
        <v>13848.406000000001</v>
      </c>
      <c r="AO68" s="19">
        <v>13883.995999999999</v>
      </c>
      <c r="AP68" s="19">
        <v>13916.62</v>
      </c>
      <c r="AQ68" s="19">
        <v>13946.23</v>
      </c>
      <c r="AR68" s="19">
        <v>13972.644</v>
      </c>
      <c r="AS68" s="19">
        <v>13995.723</v>
      </c>
      <c r="AT68" s="19">
        <v>14015.357</v>
      </c>
      <c r="AU68" s="19">
        <v>14031.513000000001</v>
      </c>
      <c r="AV68" s="19">
        <v>14044.237999999999</v>
      </c>
      <c r="AW68" s="19">
        <v>14053.678</v>
      </c>
      <c r="AX68" s="19">
        <v>14060.038</v>
      </c>
      <c r="AY68" s="19">
        <v>14063.52</v>
      </c>
      <c r="AZ68" s="19">
        <v>14064.231</v>
      </c>
      <c r="BA68" s="19">
        <v>14062.297</v>
      </c>
      <c r="BB68" s="19">
        <v>14057.957</v>
      </c>
      <c r="BC68" s="19">
        <v>14051.525</v>
      </c>
      <c r="BD68" s="19">
        <v>14043.26</v>
      </c>
      <c r="BE68" s="19">
        <v>14033.324000000001</v>
      </c>
      <c r="BF68" s="19">
        <v>14021.865</v>
      </c>
      <c r="BG68" s="19">
        <v>14009.093999999999</v>
      </c>
      <c r="BH68" s="19">
        <v>13995.249</v>
      </c>
      <c r="BI68" s="19">
        <v>13980.513000000001</v>
      </c>
      <c r="BJ68" s="19">
        <v>13965.03</v>
      </c>
      <c r="BK68" s="19">
        <v>13948.904</v>
      </c>
      <c r="BL68" s="19">
        <v>13932.236000000001</v>
      </c>
      <c r="BM68" s="19">
        <v>13915.084999999999</v>
      </c>
      <c r="BN68" s="19">
        <v>13897.526</v>
      </c>
      <c r="BO68" s="19">
        <v>13879.619000000001</v>
      </c>
      <c r="BP68" s="19">
        <v>13861.432000000001</v>
      </c>
      <c r="BQ68" s="19">
        <v>13842.991</v>
      </c>
      <c r="BR68" s="19">
        <v>13824.302</v>
      </c>
      <c r="BS68" s="19">
        <v>13805.379000000001</v>
      </c>
      <c r="BT68" s="19">
        <v>13786.228999999999</v>
      </c>
      <c r="BU68" s="19">
        <v>13766.849</v>
      </c>
      <c r="BV68" s="19">
        <v>13747.21</v>
      </c>
      <c r="BW68" s="19">
        <v>13727.278</v>
      </c>
      <c r="BX68" s="19">
        <v>13706.995999999999</v>
      </c>
      <c r="BY68" s="19">
        <v>13686.370999999999</v>
      </c>
      <c r="BZ68" s="19">
        <v>13665.332</v>
      </c>
      <c r="CA68" s="19">
        <v>13643.791999999999</v>
      </c>
      <c r="CB68" s="19">
        <v>13621.624</v>
      </c>
      <c r="CC68" s="19">
        <v>13598.73</v>
      </c>
      <c r="CD68" s="19">
        <v>13575.048000000001</v>
      </c>
      <c r="CE68" s="19">
        <v>13550.522999999999</v>
      </c>
      <c r="CF68" s="19">
        <v>13525.161</v>
      </c>
      <c r="CG68" s="19">
        <v>13498.937</v>
      </c>
      <c r="CH68" s="19">
        <v>13471.816000000001</v>
      </c>
      <c r="CI68" s="19">
        <v>13443.778</v>
      </c>
      <c r="CJ68" s="19">
        <v>13414.757</v>
      </c>
      <c r="CK68" s="19">
        <v>13384.691000000001</v>
      </c>
      <c r="CL68" s="19">
        <v>13353.494000000001</v>
      </c>
      <c r="CM68" s="19">
        <v>13321.053</v>
      </c>
    </row>
    <row r="69" spans="1:91" ht="11.4" x14ac:dyDescent="0.2">
      <c r="A69" s="16">
        <v>52</v>
      </c>
      <c r="B69" s="17" t="s">
        <v>635</v>
      </c>
      <c r="C69" s="7" t="s">
        <v>115</v>
      </c>
      <c r="D69" s="6"/>
      <c r="E69" s="6">
        <v>732</v>
      </c>
      <c r="F69" s="19">
        <v>526.21600000000001</v>
      </c>
      <c r="G69" s="19">
        <v>538.755</v>
      </c>
      <c r="H69" s="19">
        <v>552.62800000000004</v>
      </c>
      <c r="I69" s="19">
        <v>567.42100000000005</v>
      </c>
      <c r="J69" s="19">
        <v>582.47799999999995</v>
      </c>
      <c r="K69" s="19">
        <v>597.33900000000006</v>
      </c>
      <c r="L69" s="19">
        <v>611.84500000000003</v>
      </c>
      <c r="M69" s="19">
        <v>626.08900000000006</v>
      </c>
      <c r="N69" s="19">
        <v>640.12800000000004</v>
      </c>
      <c r="O69" s="19">
        <v>654.08100000000002</v>
      </c>
      <c r="P69" s="19">
        <v>668.02499999999998</v>
      </c>
      <c r="Q69" s="19">
        <v>681.96299999999997</v>
      </c>
      <c r="R69" s="19">
        <v>695.8</v>
      </c>
      <c r="S69" s="19">
        <v>709.53200000000004</v>
      </c>
      <c r="T69" s="19">
        <v>723.17100000000005</v>
      </c>
      <c r="U69" s="19">
        <v>736.68299999999999</v>
      </c>
      <c r="V69" s="19">
        <v>750.07899999999995</v>
      </c>
      <c r="W69" s="19">
        <v>763.35500000000002</v>
      </c>
      <c r="X69" s="19">
        <v>776.50900000000001</v>
      </c>
      <c r="Y69" s="19">
        <v>789.53499999999997</v>
      </c>
      <c r="Z69" s="19">
        <v>802.43399999999997</v>
      </c>
      <c r="AA69" s="19">
        <v>815.21100000000001</v>
      </c>
      <c r="AB69" s="19">
        <v>827.85</v>
      </c>
      <c r="AC69" s="19">
        <v>840.37800000000004</v>
      </c>
      <c r="AD69" s="19">
        <v>852.78</v>
      </c>
      <c r="AE69" s="19">
        <v>865.07600000000002</v>
      </c>
      <c r="AF69" s="19">
        <v>877.25800000000004</v>
      </c>
      <c r="AG69" s="19">
        <v>889.32299999999998</v>
      </c>
      <c r="AH69" s="19">
        <v>901.27300000000002</v>
      </c>
      <c r="AI69" s="19">
        <v>913.11300000000006</v>
      </c>
      <c r="AJ69" s="19">
        <v>924.851</v>
      </c>
      <c r="AK69" s="19">
        <v>936.48199999999997</v>
      </c>
      <c r="AL69" s="19">
        <v>947.99300000000005</v>
      </c>
      <c r="AM69" s="19">
        <v>959.36300000000006</v>
      </c>
      <c r="AN69" s="19">
        <v>970.54300000000001</v>
      </c>
      <c r="AO69" s="19">
        <v>981.529</v>
      </c>
      <c r="AP69" s="19">
        <v>992.30100000000004</v>
      </c>
      <c r="AQ69" s="19">
        <v>1002.854</v>
      </c>
      <c r="AR69" s="19">
        <v>1013.189</v>
      </c>
      <c r="AS69" s="19">
        <v>1023.289</v>
      </c>
      <c r="AT69" s="19">
        <v>1033.1569999999999</v>
      </c>
      <c r="AU69" s="19">
        <v>1042.7929999999999</v>
      </c>
      <c r="AV69" s="19">
        <v>1052.1969999999999</v>
      </c>
      <c r="AW69" s="19">
        <v>1061.357</v>
      </c>
      <c r="AX69" s="19">
        <v>1070.29</v>
      </c>
      <c r="AY69" s="19">
        <v>1079.0060000000001</v>
      </c>
      <c r="AZ69" s="19">
        <v>1087.49</v>
      </c>
      <c r="BA69" s="19">
        <v>1095.759</v>
      </c>
      <c r="BB69" s="19">
        <v>1103.8130000000001</v>
      </c>
      <c r="BC69" s="19">
        <v>1111.6510000000001</v>
      </c>
      <c r="BD69" s="19">
        <v>1119.277</v>
      </c>
      <c r="BE69" s="19">
        <v>1126.6980000000001</v>
      </c>
      <c r="BF69" s="19">
        <v>1133.9159999999999</v>
      </c>
      <c r="BG69" s="19">
        <v>1140.941</v>
      </c>
      <c r="BH69" s="19">
        <v>1147.787</v>
      </c>
      <c r="BI69" s="19">
        <v>1154.4659999999999</v>
      </c>
      <c r="BJ69" s="19">
        <v>1160.982</v>
      </c>
      <c r="BK69" s="19">
        <v>1167.347</v>
      </c>
      <c r="BL69" s="19">
        <v>1173.547</v>
      </c>
      <c r="BM69" s="19">
        <v>1179.6079999999999</v>
      </c>
      <c r="BN69" s="19">
        <v>1185.508</v>
      </c>
      <c r="BO69" s="19">
        <v>1191.261</v>
      </c>
      <c r="BP69" s="19">
        <v>1196.885</v>
      </c>
      <c r="BQ69" s="19">
        <v>1202.3630000000001</v>
      </c>
      <c r="BR69" s="19">
        <v>1207.703</v>
      </c>
      <c r="BS69" s="19">
        <v>1212.9100000000001</v>
      </c>
      <c r="BT69" s="19">
        <v>1217.9680000000001</v>
      </c>
      <c r="BU69" s="19">
        <v>1222.903</v>
      </c>
      <c r="BV69" s="19">
        <v>1227.702</v>
      </c>
      <c r="BW69" s="19">
        <v>1232.3689999999999</v>
      </c>
      <c r="BX69" s="19">
        <v>1236.8989999999999</v>
      </c>
      <c r="BY69" s="19">
        <v>1241.306</v>
      </c>
      <c r="BZ69" s="19">
        <v>1245.5709999999999</v>
      </c>
      <c r="CA69" s="19">
        <v>1249.6990000000001</v>
      </c>
      <c r="CB69" s="19">
        <v>1253.684</v>
      </c>
      <c r="CC69" s="19">
        <v>1257.5150000000001</v>
      </c>
      <c r="CD69" s="19">
        <v>1261.1969999999999</v>
      </c>
      <c r="CE69" s="19">
        <v>1264.7159999999999</v>
      </c>
      <c r="CF69" s="19">
        <v>1268.097</v>
      </c>
      <c r="CG69" s="19">
        <v>1271.316</v>
      </c>
      <c r="CH69" s="19">
        <v>1274.3910000000001</v>
      </c>
      <c r="CI69" s="19">
        <v>1277.3009999999999</v>
      </c>
      <c r="CJ69" s="19">
        <v>1280.0619999999999</v>
      </c>
      <c r="CK69" s="19">
        <v>1282.6590000000001</v>
      </c>
      <c r="CL69" s="19">
        <v>1285.0999999999999</v>
      </c>
      <c r="CM69" s="19">
        <v>1287.373</v>
      </c>
    </row>
    <row r="70" spans="1:91" ht="12" x14ac:dyDescent="0.25">
      <c r="A70" s="16">
        <v>53</v>
      </c>
      <c r="B70" s="17" t="s">
        <v>635</v>
      </c>
      <c r="C70" s="21" t="s">
        <v>116</v>
      </c>
      <c r="D70" s="6"/>
      <c r="E70" s="6">
        <v>913</v>
      </c>
      <c r="F70" s="19">
        <v>63419.639000000003</v>
      </c>
      <c r="G70" s="19">
        <v>64292.364999999998</v>
      </c>
      <c r="H70" s="19">
        <v>65143.203999999998</v>
      </c>
      <c r="I70" s="19">
        <v>65973.817999999999</v>
      </c>
      <c r="J70" s="19">
        <v>66789.824999999997</v>
      </c>
      <c r="K70" s="19">
        <v>67595.043999999994</v>
      </c>
      <c r="L70" s="19">
        <v>68388.138999999996</v>
      </c>
      <c r="M70" s="19">
        <v>69165.513999999996</v>
      </c>
      <c r="N70" s="19">
        <v>69926.38</v>
      </c>
      <c r="O70" s="19">
        <v>70670.047000000006</v>
      </c>
      <c r="P70" s="19">
        <v>71396.228000000003</v>
      </c>
      <c r="Q70" s="19">
        <v>72104.468999999997</v>
      </c>
      <c r="R70" s="19">
        <v>72795.372000000003</v>
      </c>
      <c r="S70" s="19">
        <v>73470.891000000003</v>
      </c>
      <c r="T70" s="19">
        <v>74133.759000000005</v>
      </c>
      <c r="U70" s="19">
        <v>74786.036999999997</v>
      </c>
      <c r="V70" s="19">
        <v>75428.508000000002</v>
      </c>
      <c r="W70" s="19">
        <v>76061.119999999995</v>
      </c>
      <c r="X70" s="19">
        <v>76684.270999999993</v>
      </c>
      <c r="Y70" s="19">
        <v>77298.133000000002</v>
      </c>
      <c r="Z70" s="19">
        <v>77902.903000000006</v>
      </c>
      <c r="AA70" s="19">
        <v>78498.817999999999</v>
      </c>
      <c r="AB70" s="19">
        <v>79086.062999999995</v>
      </c>
      <c r="AC70" s="19">
        <v>79664.489000000001</v>
      </c>
      <c r="AD70" s="19">
        <v>80233.865000000005</v>
      </c>
      <c r="AE70" s="19">
        <v>80793.876999999993</v>
      </c>
      <c r="AF70" s="19">
        <v>81344.494000000006</v>
      </c>
      <c r="AG70" s="19">
        <v>81885.517000000007</v>
      </c>
      <c r="AH70" s="19">
        <v>82416.296000000002</v>
      </c>
      <c r="AI70" s="19">
        <v>82936.008000000002</v>
      </c>
      <c r="AJ70" s="19">
        <v>83444.005000000005</v>
      </c>
      <c r="AK70" s="19">
        <v>83939.928</v>
      </c>
      <c r="AL70" s="19">
        <v>84423.645999999993</v>
      </c>
      <c r="AM70" s="19">
        <v>84894.986000000004</v>
      </c>
      <c r="AN70" s="19">
        <v>85353.811000000002</v>
      </c>
      <c r="AO70" s="19">
        <v>85799.990999999995</v>
      </c>
      <c r="AP70" s="19">
        <v>86233.369000000006</v>
      </c>
      <c r="AQ70" s="19">
        <v>86653.777000000002</v>
      </c>
      <c r="AR70" s="19">
        <v>87060.967000000004</v>
      </c>
      <c r="AS70" s="19">
        <v>87454.698999999993</v>
      </c>
      <c r="AT70" s="19">
        <v>87834.861999999994</v>
      </c>
      <c r="AU70" s="19">
        <v>88201.284</v>
      </c>
      <c r="AV70" s="19">
        <v>88554.028000000006</v>
      </c>
      <c r="AW70" s="19">
        <v>88893.27</v>
      </c>
      <c r="AX70" s="19">
        <v>89219.323999999993</v>
      </c>
      <c r="AY70" s="19">
        <v>89532.404999999999</v>
      </c>
      <c r="AZ70" s="19">
        <v>89832.631999999998</v>
      </c>
      <c r="BA70" s="19">
        <v>90119.933999999994</v>
      </c>
      <c r="BB70" s="19">
        <v>90394.394</v>
      </c>
      <c r="BC70" s="19">
        <v>90656.047000000006</v>
      </c>
      <c r="BD70" s="19">
        <v>90904.932000000001</v>
      </c>
      <c r="BE70" s="19">
        <v>91141.175000000003</v>
      </c>
      <c r="BF70" s="19">
        <v>91364.805999999997</v>
      </c>
      <c r="BG70" s="19">
        <v>91575.804000000004</v>
      </c>
      <c r="BH70" s="19">
        <v>91774.034</v>
      </c>
      <c r="BI70" s="19">
        <v>91959.464999999997</v>
      </c>
      <c r="BJ70" s="19">
        <v>92132.160999999993</v>
      </c>
      <c r="BK70" s="19">
        <v>92292.264999999999</v>
      </c>
      <c r="BL70" s="19">
        <v>92440.073999999993</v>
      </c>
      <c r="BM70" s="19">
        <v>92575.887000000002</v>
      </c>
      <c r="BN70" s="19">
        <v>92700.051000000007</v>
      </c>
      <c r="BO70" s="19">
        <v>92812.717999999993</v>
      </c>
      <c r="BP70" s="19">
        <v>92913.982000000004</v>
      </c>
      <c r="BQ70" s="19">
        <v>93003.947</v>
      </c>
      <c r="BR70" s="19">
        <v>93082.644</v>
      </c>
      <c r="BS70" s="19">
        <v>93150.172999999995</v>
      </c>
      <c r="BT70" s="19">
        <v>93206.668000000005</v>
      </c>
      <c r="BU70" s="19">
        <v>93252.339000000007</v>
      </c>
      <c r="BV70" s="19">
        <v>93287.392000000007</v>
      </c>
      <c r="BW70" s="19">
        <v>93312.1</v>
      </c>
      <c r="BX70" s="19">
        <v>93326.654999999999</v>
      </c>
      <c r="BY70" s="19">
        <v>93331.267999999996</v>
      </c>
      <c r="BZ70" s="19">
        <v>93326.107999999993</v>
      </c>
      <c r="CA70" s="19">
        <v>93311.376000000004</v>
      </c>
      <c r="CB70" s="19">
        <v>93287.282000000007</v>
      </c>
      <c r="CC70" s="19">
        <v>93254.053</v>
      </c>
      <c r="CD70" s="19">
        <v>93211.853000000003</v>
      </c>
      <c r="CE70" s="19">
        <v>93160.86</v>
      </c>
      <c r="CF70" s="19">
        <v>93101.282999999996</v>
      </c>
      <c r="CG70" s="19">
        <v>93033.262000000002</v>
      </c>
      <c r="CH70" s="19">
        <v>92956.998999999996</v>
      </c>
      <c r="CI70" s="19">
        <v>92872.653000000006</v>
      </c>
      <c r="CJ70" s="19">
        <v>92780.426000000007</v>
      </c>
      <c r="CK70" s="19">
        <v>92680.47</v>
      </c>
      <c r="CL70" s="19">
        <v>92572.985000000001</v>
      </c>
      <c r="CM70" s="19">
        <v>92458.127999999997</v>
      </c>
    </row>
    <row r="71" spans="1:91" ht="11.4" x14ac:dyDescent="0.2">
      <c r="A71" s="16">
        <v>54</v>
      </c>
      <c r="B71" s="17" t="s">
        <v>635</v>
      </c>
      <c r="C71" s="7" t="s">
        <v>117</v>
      </c>
      <c r="D71" s="6"/>
      <c r="E71" s="6">
        <v>72</v>
      </c>
      <c r="F71" s="19">
        <v>2209.1970000000001</v>
      </c>
      <c r="G71" s="19">
        <v>2250.2600000000002</v>
      </c>
      <c r="H71" s="19">
        <v>2291.6610000000001</v>
      </c>
      <c r="I71" s="19">
        <v>2333.201</v>
      </c>
      <c r="J71" s="19">
        <v>2374.636</v>
      </c>
      <c r="K71" s="19">
        <v>2415.7660000000001</v>
      </c>
      <c r="L71" s="19">
        <v>2456.4560000000001</v>
      </c>
      <c r="M71" s="19">
        <v>2496.6550000000002</v>
      </c>
      <c r="N71" s="19">
        <v>2536.346</v>
      </c>
      <c r="O71" s="19">
        <v>2575.556</v>
      </c>
      <c r="P71" s="19">
        <v>2614.3159999999998</v>
      </c>
      <c r="Q71" s="19">
        <v>2652.576</v>
      </c>
      <c r="R71" s="19">
        <v>2690.2950000000001</v>
      </c>
      <c r="S71" s="19">
        <v>2727.4850000000001</v>
      </c>
      <c r="T71" s="19">
        <v>2764.2</v>
      </c>
      <c r="U71" s="19">
        <v>2800.433</v>
      </c>
      <c r="V71" s="19">
        <v>2836.201</v>
      </c>
      <c r="W71" s="19">
        <v>2871.4850000000001</v>
      </c>
      <c r="X71" s="19">
        <v>2906.3150000000001</v>
      </c>
      <c r="Y71" s="19">
        <v>2940.6909999999998</v>
      </c>
      <c r="Z71" s="19">
        <v>2974.6329999999998</v>
      </c>
      <c r="AA71" s="19">
        <v>3008.1439999999998</v>
      </c>
      <c r="AB71" s="19">
        <v>3041.2</v>
      </c>
      <c r="AC71" s="19">
        <v>3073.8020000000001</v>
      </c>
      <c r="AD71" s="19">
        <v>3105.9349999999999</v>
      </c>
      <c r="AE71" s="19">
        <v>3137.6010000000001</v>
      </c>
      <c r="AF71" s="19">
        <v>3168.7710000000002</v>
      </c>
      <c r="AG71" s="19">
        <v>3199.4180000000001</v>
      </c>
      <c r="AH71" s="19">
        <v>3229.5169999999998</v>
      </c>
      <c r="AI71" s="19">
        <v>3259.0129999999999</v>
      </c>
      <c r="AJ71" s="19">
        <v>3287.8679999999999</v>
      </c>
      <c r="AK71" s="19">
        <v>3316.0509999999999</v>
      </c>
      <c r="AL71" s="19">
        <v>3343.538</v>
      </c>
      <c r="AM71" s="19">
        <v>3370.2919999999999</v>
      </c>
      <c r="AN71" s="19">
        <v>3396.2620000000002</v>
      </c>
      <c r="AO71" s="19">
        <v>3421.404</v>
      </c>
      <c r="AP71" s="19">
        <v>3445.6819999999998</v>
      </c>
      <c r="AQ71" s="19">
        <v>3469.0990000000002</v>
      </c>
      <c r="AR71" s="19">
        <v>3491.627</v>
      </c>
      <c r="AS71" s="19">
        <v>3513.25</v>
      </c>
      <c r="AT71" s="19">
        <v>3533.9659999999999</v>
      </c>
      <c r="AU71" s="19">
        <v>3553.7539999999999</v>
      </c>
      <c r="AV71" s="19">
        <v>3572.6210000000001</v>
      </c>
      <c r="AW71" s="19">
        <v>3590.5610000000001</v>
      </c>
      <c r="AX71" s="19">
        <v>3607.5810000000001</v>
      </c>
      <c r="AY71" s="19">
        <v>3623.6860000000001</v>
      </c>
      <c r="AZ71" s="19">
        <v>3638.884</v>
      </c>
      <c r="BA71" s="19">
        <v>3653.1979999999999</v>
      </c>
      <c r="BB71" s="19">
        <v>3666.6480000000001</v>
      </c>
      <c r="BC71" s="19">
        <v>3679.2779999999998</v>
      </c>
      <c r="BD71" s="19">
        <v>3691.1080000000002</v>
      </c>
      <c r="BE71" s="19">
        <v>3702.1689999999999</v>
      </c>
      <c r="BF71" s="19">
        <v>3712.4920000000002</v>
      </c>
      <c r="BG71" s="19">
        <v>3722.1080000000002</v>
      </c>
      <c r="BH71" s="19">
        <v>3731.067</v>
      </c>
      <c r="BI71" s="19">
        <v>3739.4050000000002</v>
      </c>
      <c r="BJ71" s="19">
        <v>3747.1550000000002</v>
      </c>
      <c r="BK71" s="19">
        <v>3754.3389999999999</v>
      </c>
      <c r="BL71" s="19">
        <v>3760.9960000000001</v>
      </c>
      <c r="BM71" s="19">
        <v>3767.1410000000001</v>
      </c>
      <c r="BN71" s="19">
        <v>3772.8249999999998</v>
      </c>
      <c r="BO71" s="19">
        <v>3778.0509999999999</v>
      </c>
      <c r="BP71" s="19">
        <v>3782.8449999999998</v>
      </c>
      <c r="BQ71" s="19">
        <v>3787.2049999999999</v>
      </c>
      <c r="BR71" s="19">
        <v>3791.1350000000002</v>
      </c>
      <c r="BS71" s="19">
        <v>3794.6320000000001</v>
      </c>
      <c r="BT71" s="19">
        <v>3797.7150000000001</v>
      </c>
      <c r="BU71" s="19">
        <v>3800.377</v>
      </c>
      <c r="BV71" s="19">
        <v>3802.605</v>
      </c>
      <c r="BW71" s="19">
        <v>3804.4119999999998</v>
      </c>
      <c r="BX71" s="19">
        <v>3805.7640000000001</v>
      </c>
      <c r="BY71" s="19">
        <v>3806.6750000000002</v>
      </c>
      <c r="BZ71" s="19">
        <v>3807.143</v>
      </c>
      <c r="CA71" s="19">
        <v>3807.1709999999998</v>
      </c>
      <c r="CB71" s="19">
        <v>3806.7420000000002</v>
      </c>
      <c r="CC71" s="19">
        <v>3805.86</v>
      </c>
      <c r="CD71" s="19">
        <v>3804.5230000000001</v>
      </c>
      <c r="CE71" s="19">
        <v>3802.7269999999999</v>
      </c>
      <c r="CF71" s="19">
        <v>3800.5030000000002</v>
      </c>
      <c r="CG71" s="19">
        <v>3797.8519999999999</v>
      </c>
      <c r="CH71" s="19">
        <v>3794.78</v>
      </c>
      <c r="CI71" s="19">
        <v>3791.3029999999999</v>
      </c>
      <c r="CJ71" s="19">
        <v>3787.444</v>
      </c>
      <c r="CK71" s="19">
        <v>3783.201</v>
      </c>
      <c r="CL71" s="19">
        <v>3778.587</v>
      </c>
      <c r="CM71" s="19">
        <v>3773.6080000000002</v>
      </c>
    </row>
    <row r="72" spans="1:91" ht="11.4" x14ac:dyDescent="0.2">
      <c r="A72" s="16">
        <v>55</v>
      </c>
      <c r="B72" s="17" t="s">
        <v>635</v>
      </c>
      <c r="C72" s="7" t="s">
        <v>118</v>
      </c>
      <c r="D72" s="6"/>
      <c r="E72" s="6">
        <v>426</v>
      </c>
      <c r="F72" s="19">
        <v>2174.645</v>
      </c>
      <c r="G72" s="19">
        <v>2203.8209999999999</v>
      </c>
      <c r="H72" s="19">
        <v>2233.3389999999999</v>
      </c>
      <c r="I72" s="19">
        <v>2263.0100000000002</v>
      </c>
      <c r="J72" s="19">
        <v>2292.6819999999998</v>
      </c>
      <c r="K72" s="19">
        <v>2322.2170000000001</v>
      </c>
      <c r="L72" s="19">
        <v>2351.5030000000002</v>
      </c>
      <c r="M72" s="19">
        <v>2380.5010000000002</v>
      </c>
      <c r="N72" s="19">
        <v>2409.2469999999998</v>
      </c>
      <c r="O72" s="19">
        <v>2437.84</v>
      </c>
      <c r="P72" s="19">
        <v>2466.33</v>
      </c>
      <c r="Q72" s="19">
        <v>2494.7199999999998</v>
      </c>
      <c r="R72" s="19">
        <v>2523.002</v>
      </c>
      <c r="S72" s="19">
        <v>2551.2489999999998</v>
      </c>
      <c r="T72" s="19">
        <v>2579.5430000000001</v>
      </c>
      <c r="U72" s="19">
        <v>2607.9569999999999</v>
      </c>
      <c r="V72" s="19">
        <v>2636.529</v>
      </c>
      <c r="W72" s="19">
        <v>2665.2429999999999</v>
      </c>
      <c r="X72" s="19">
        <v>2694.1439999999998</v>
      </c>
      <c r="Y72" s="19">
        <v>2723.2420000000002</v>
      </c>
      <c r="Z72" s="19">
        <v>2752.5610000000001</v>
      </c>
      <c r="AA72" s="19">
        <v>2782.1</v>
      </c>
      <c r="AB72" s="19">
        <v>2811.8580000000002</v>
      </c>
      <c r="AC72" s="19">
        <v>2841.8049999999998</v>
      </c>
      <c r="AD72" s="19">
        <v>2871.9340000000002</v>
      </c>
      <c r="AE72" s="19">
        <v>2902.1970000000001</v>
      </c>
      <c r="AF72" s="19">
        <v>2932.5949999999998</v>
      </c>
      <c r="AG72" s="19">
        <v>2963.0909999999999</v>
      </c>
      <c r="AH72" s="19">
        <v>2993.6190000000001</v>
      </c>
      <c r="AI72" s="19">
        <v>3024.1190000000001</v>
      </c>
      <c r="AJ72" s="19">
        <v>3054.502</v>
      </c>
      <c r="AK72" s="19">
        <v>3084.7330000000002</v>
      </c>
      <c r="AL72" s="19">
        <v>3114.7849999999999</v>
      </c>
      <c r="AM72" s="19">
        <v>3144.62</v>
      </c>
      <c r="AN72" s="19">
        <v>3174.1909999999998</v>
      </c>
      <c r="AO72" s="19">
        <v>3203.47</v>
      </c>
      <c r="AP72" s="19">
        <v>3232.4140000000002</v>
      </c>
      <c r="AQ72" s="19">
        <v>3260.9839999999999</v>
      </c>
      <c r="AR72" s="19">
        <v>3289.1190000000001</v>
      </c>
      <c r="AS72" s="19">
        <v>3316.7469999999998</v>
      </c>
      <c r="AT72" s="19">
        <v>3343.817</v>
      </c>
      <c r="AU72" s="19">
        <v>3370.2950000000001</v>
      </c>
      <c r="AV72" s="19">
        <v>3396.1640000000002</v>
      </c>
      <c r="AW72" s="19">
        <v>3421.3789999999999</v>
      </c>
      <c r="AX72" s="19">
        <v>3445.9340000000002</v>
      </c>
      <c r="AY72" s="19">
        <v>3469.806</v>
      </c>
      <c r="AZ72" s="19">
        <v>3492.9929999999999</v>
      </c>
      <c r="BA72" s="19">
        <v>3515.4540000000002</v>
      </c>
      <c r="BB72" s="19">
        <v>3537.2190000000001</v>
      </c>
      <c r="BC72" s="19">
        <v>3558.3029999999999</v>
      </c>
      <c r="BD72" s="19">
        <v>3578.7179999999998</v>
      </c>
      <c r="BE72" s="19">
        <v>3598.462</v>
      </c>
      <c r="BF72" s="19">
        <v>3617.5239999999999</v>
      </c>
      <c r="BG72" s="19">
        <v>3635.9259999999999</v>
      </c>
      <c r="BH72" s="19">
        <v>3653.6590000000001</v>
      </c>
      <c r="BI72" s="19">
        <v>3670.7310000000002</v>
      </c>
      <c r="BJ72" s="19">
        <v>3687.152</v>
      </c>
      <c r="BK72" s="19">
        <v>3702.9250000000002</v>
      </c>
      <c r="BL72" s="19">
        <v>3718.0439999999999</v>
      </c>
      <c r="BM72" s="19">
        <v>3732.5329999999999</v>
      </c>
      <c r="BN72" s="19">
        <v>3746.3820000000001</v>
      </c>
      <c r="BO72" s="19">
        <v>3759.6089999999999</v>
      </c>
      <c r="BP72" s="19">
        <v>3772.2049999999999</v>
      </c>
      <c r="BQ72" s="19">
        <v>3784.192</v>
      </c>
      <c r="BR72" s="19">
        <v>3795.5680000000002</v>
      </c>
      <c r="BS72" s="19">
        <v>3806.3490000000002</v>
      </c>
      <c r="BT72" s="19">
        <v>3816.5369999999998</v>
      </c>
      <c r="BU72" s="19">
        <v>3826.134</v>
      </c>
      <c r="BV72" s="19">
        <v>3835.1590000000001</v>
      </c>
      <c r="BW72" s="19">
        <v>3843.598</v>
      </c>
      <c r="BX72" s="19">
        <v>3851.4740000000002</v>
      </c>
      <c r="BY72" s="19">
        <v>3858.777</v>
      </c>
      <c r="BZ72" s="19">
        <v>3865.5329999999999</v>
      </c>
      <c r="CA72" s="19">
        <v>3871.7269999999999</v>
      </c>
      <c r="CB72" s="19">
        <v>3877.3789999999999</v>
      </c>
      <c r="CC72" s="19">
        <v>3882.4949999999999</v>
      </c>
      <c r="CD72" s="19">
        <v>3887.078</v>
      </c>
      <c r="CE72" s="19">
        <v>3891.13</v>
      </c>
      <c r="CF72" s="19">
        <v>3894.6619999999998</v>
      </c>
      <c r="CG72" s="19">
        <v>3897.6660000000002</v>
      </c>
      <c r="CH72" s="19">
        <v>3900.1579999999999</v>
      </c>
      <c r="CI72" s="19">
        <v>3902.1350000000002</v>
      </c>
      <c r="CJ72" s="19">
        <v>3903.6</v>
      </c>
      <c r="CK72" s="19">
        <v>3904.567</v>
      </c>
      <c r="CL72" s="19">
        <v>3905.03</v>
      </c>
      <c r="CM72" s="19">
        <v>3904.989</v>
      </c>
    </row>
    <row r="73" spans="1:91" ht="11.4" x14ac:dyDescent="0.2">
      <c r="A73" s="16">
        <v>56</v>
      </c>
      <c r="B73" s="17" t="s">
        <v>635</v>
      </c>
      <c r="C73" s="7" t="s">
        <v>119</v>
      </c>
      <c r="D73" s="6"/>
      <c r="E73" s="6">
        <v>516</v>
      </c>
      <c r="F73" s="19">
        <v>2425.5610000000001</v>
      </c>
      <c r="G73" s="19">
        <v>2479.7130000000002</v>
      </c>
      <c r="H73" s="19">
        <v>2533.7939999999999</v>
      </c>
      <c r="I73" s="19">
        <v>2587.8009999999999</v>
      </c>
      <c r="J73" s="19">
        <v>2641.9960000000001</v>
      </c>
      <c r="K73" s="19">
        <v>2696.5369999999998</v>
      </c>
      <c r="L73" s="19">
        <v>2751.25</v>
      </c>
      <c r="M73" s="19">
        <v>2805.9290000000001</v>
      </c>
      <c r="N73" s="19">
        <v>2860.5929999999998</v>
      </c>
      <c r="O73" s="19">
        <v>2915.328</v>
      </c>
      <c r="P73" s="19">
        <v>2970.2139999999999</v>
      </c>
      <c r="Q73" s="19">
        <v>3025.2269999999999</v>
      </c>
      <c r="R73" s="19">
        <v>3080.3090000000002</v>
      </c>
      <c r="S73" s="19">
        <v>3135.433</v>
      </c>
      <c r="T73" s="19">
        <v>3190.5619999999999</v>
      </c>
      <c r="U73" s="19">
        <v>3245.6590000000001</v>
      </c>
      <c r="V73" s="19">
        <v>3300.7060000000001</v>
      </c>
      <c r="W73" s="19">
        <v>3355.7130000000002</v>
      </c>
      <c r="X73" s="19">
        <v>3410.6970000000001</v>
      </c>
      <c r="Y73" s="19">
        <v>3465.6930000000002</v>
      </c>
      <c r="Z73" s="19">
        <v>3520.74</v>
      </c>
      <c r="AA73" s="19">
        <v>3575.8220000000001</v>
      </c>
      <c r="AB73" s="19">
        <v>3630.913</v>
      </c>
      <c r="AC73" s="19">
        <v>3686.0250000000001</v>
      </c>
      <c r="AD73" s="19">
        <v>3741.17</v>
      </c>
      <c r="AE73" s="19">
        <v>3796.319</v>
      </c>
      <c r="AF73" s="19">
        <v>3851.4639999999999</v>
      </c>
      <c r="AG73" s="19">
        <v>3906.576</v>
      </c>
      <c r="AH73" s="19">
        <v>3961.6019999999999</v>
      </c>
      <c r="AI73" s="19">
        <v>4016.4670000000001</v>
      </c>
      <c r="AJ73" s="19">
        <v>4071.1370000000002</v>
      </c>
      <c r="AK73" s="19">
        <v>4125.5519999999997</v>
      </c>
      <c r="AL73" s="19">
        <v>4179.6729999999998</v>
      </c>
      <c r="AM73" s="19">
        <v>4233.4260000000004</v>
      </c>
      <c r="AN73" s="19">
        <v>4286.7259999999997</v>
      </c>
      <c r="AO73" s="19">
        <v>4339.4979999999996</v>
      </c>
      <c r="AP73" s="19">
        <v>4391.6850000000004</v>
      </c>
      <c r="AQ73" s="19">
        <v>4443.2569999999996</v>
      </c>
      <c r="AR73" s="19">
        <v>4494.1440000000002</v>
      </c>
      <c r="AS73" s="19">
        <v>4544.2960000000003</v>
      </c>
      <c r="AT73" s="19">
        <v>4593.67</v>
      </c>
      <c r="AU73" s="19">
        <v>4642.2030000000004</v>
      </c>
      <c r="AV73" s="19">
        <v>4689.8789999999999</v>
      </c>
      <c r="AW73" s="19">
        <v>4736.6850000000004</v>
      </c>
      <c r="AX73" s="19">
        <v>4782.6109999999999</v>
      </c>
      <c r="AY73" s="19">
        <v>4827.6419999999998</v>
      </c>
      <c r="AZ73" s="19">
        <v>4871.7749999999996</v>
      </c>
      <c r="BA73" s="19">
        <v>4914.9769999999999</v>
      </c>
      <c r="BB73" s="19">
        <v>4957.2380000000003</v>
      </c>
      <c r="BC73" s="19">
        <v>4998.5280000000002</v>
      </c>
      <c r="BD73" s="19">
        <v>5038.8180000000002</v>
      </c>
      <c r="BE73" s="19">
        <v>5078.1239999999998</v>
      </c>
      <c r="BF73" s="19">
        <v>5116.4210000000003</v>
      </c>
      <c r="BG73" s="19">
        <v>5153.7190000000001</v>
      </c>
      <c r="BH73" s="19">
        <v>5190.0060000000003</v>
      </c>
      <c r="BI73" s="19">
        <v>5225.3010000000004</v>
      </c>
      <c r="BJ73" s="19">
        <v>5259.5940000000001</v>
      </c>
      <c r="BK73" s="19">
        <v>5292.8739999999998</v>
      </c>
      <c r="BL73" s="19">
        <v>5325.1570000000002</v>
      </c>
      <c r="BM73" s="19">
        <v>5356.4560000000001</v>
      </c>
      <c r="BN73" s="19">
        <v>5386.7719999999999</v>
      </c>
      <c r="BO73" s="19">
        <v>5416.1170000000002</v>
      </c>
      <c r="BP73" s="19">
        <v>5444.4870000000001</v>
      </c>
      <c r="BQ73" s="19">
        <v>5471.8729999999996</v>
      </c>
      <c r="BR73" s="19">
        <v>5498.259</v>
      </c>
      <c r="BS73" s="19">
        <v>5523.643</v>
      </c>
      <c r="BT73" s="19">
        <v>5548.0190000000002</v>
      </c>
      <c r="BU73" s="19">
        <v>5571.3990000000003</v>
      </c>
      <c r="BV73" s="19">
        <v>5593.8059999999996</v>
      </c>
      <c r="BW73" s="19">
        <v>5615.2479999999996</v>
      </c>
      <c r="BX73" s="19">
        <v>5635.7460000000001</v>
      </c>
      <c r="BY73" s="19">
        <v>5655.3180000000002</v>
      </c>
      <c r="BZ73" s="19">
        <v>5673.9570000000003</v>
      </c>
      <c r="CA73" s="19">
        <v>5691.67</v>
      </c>
      <c r="CB73" s="19">
        <v>5708.4750000000004</v>
      </c>
      <c r="CC73" s="19">
        <v>5724.3639999999996</v>
      </c>
      <c r="CD73" s="19">
        <v>5739.3459999999995</v>
      </c>
      <c r="CE73" s="19">
        <v>5753.43</v>
      </c>
      <c r="CF73" s="19">
        <v>5766.616</v>
      </c>
      <c r="CG73" s="19">
        <v>5778.9229999999998</v>
      </c>
      <c r="CH73" s="19">
        <v>5790.3549999999996</v>
      </c>
      <c r="CI73" s="19">
        <v>5800.9120000000003</v>
      </c>
      <c r="CJ73" s="19">
        <v>5810.6130000000003</v>
      </c>
      <c r="CK73" s="19">
        <v>5819.4440000000004</v>
      </c>
      <c r="CL73" s="19">
        <v>5827.42</v>
      </c>
      <c r="CM73" s="19">
        <v>5834.5320000000002</v>
      </c>
    </row>
    <row r="74" spans="1:91" ht="11.4" x14ac:dyDescent="0.2">
      <c r="A74" s="16">
        <v>57</v>
      </c>
      <c r="B74" s="17" t="s">
        <v>635</v>
      </c>
      <c r="C74" s="7" t="s">
        <v>120</v>
      </c>
      <c r="D74" s="6"/>
      <c r="E74" s="6">
        <v>710</v>
      </c>
      <c r="F74" s="19">
        <v>55291.224999999999</v>
      </c>
      <c r="G74" s="19">
        <v>56015.472999999998</v>
      </c>
      <c r="H74" s="19">
        <v>56717.156000000003</v>
      </c>
      <c r="I74" s="19">
        <v>57398.421000000002</v>
      </c>
      <c r="J74" s="19">
        <v>58065.097000000002</v>
      </c>
      <c r="K74" s="19">
        <v>58721.228999999999</v>
      </c>
      <c r="L74" s="19">
        <v>59365.976000000002</v>
      </c>
      <c r="M74" s="19">
        <v>59996.048999999999</v>
      </c>
      <c r="N74" s="19">
        <v>60610.627</v>
      </c>
      <c r="O74" s="19">
        <v>61208.783000000003</v>
      </c>
      <c r="P74" s="19">
        <v>61790.036</v>
      </c>
      <c r="Q74" s="19">
        <v>62354.046000000002</v>
      </c>
      <c r="R74" s="19">
        <v>62901.489000000001</v>
      </c>
      <c r="S74" s="19">
        <v>63434.258000000002</v>
      </c>
      <c r="T74" s="19">
        <v>63954.945</v>
      </c>
      <c r="U74" s="19">
        <v>64465.553</v>
      </c>
      <c r="V74" s="19">
        <v>64966.82</v>
      </c>
      <c r="W74" s="19">
        <v>65458.712</v>
      </c>
      <c r="X74" s="19">
        <v>65941.517000000007</v>
      </c>
      <c r="Y74" s="19">
        <v>66415.346999999994</v>
      </c>
      <c r="Z74" s="19">
        <v>66880.284</v>
      </c>
      <c r="AA74" s="19">
        <v>67336.588000000003</v>
      </c>
      <c r="AB74" s="19">
        <v>67784.495999999999</v>
      </c>
      <c r="AC74" s="19">
        <v>68223.898000000001</v>
      </c>
      <c r="AD74" s="19">
        <v>68654.603000000003</v>
      </c>
      <c r="AE74" s="19">
        <v>69076.39</v>
      </c>
      <c r="AF74" s="19">
        <v>69489.279999999999</v>
      </c>
      <c r="AG74" s="19">
        <v>69893.176999999996</v>
      </c>
      <c r="AH74" s="19">
        <v>70287.615000000005</v>
      </c>
      <c r="AI74" s="19">
        <v>70672.006999999998</v>
      </c>
      <c r="AJ74" s="19">
        <v>71045.89</v>
      </c>
      <c r="AK74" s="19">
        <v>71409.062000000005</v>
      </c>
      <c r="AL74" s="19">
        <v>71761.505000000005</v>
      </c>
      <c r="AM74" s="19">
        <v>72103.201000000001</v>
      </c>
      <c r="AN74" s="19">
        <v>72434.216</v>
      </c>
      <c r="AO74" s="19">
        <v>72754.582999999999</v>
      </c>
      <c r="AP74" s="19">
        <v>73064.293000000005</v>
      </c>
      <c r="AQ74" s="19">
        <v>73363.273000000001</v>
      </c>
      <c r="AR74" s="19">
        <v>73651.445999999996</v>
      </c>
      <c r="AS74" s="19">
        <v>73928.740000000005</v>
      </c>
      <c r="AT74" s="19">
        <v>74195.134000000005</v>
      </c>
      <c r="AU74" s="19">
        <v>74450.606</v>
      </c>
      <c r="AV74" s="19">
        <v>74695.245999999999</v>
      </c>
      <c r="AW74" s="19">
        <v>74929.297000000006</v>
      </c>
      <c r="AX74" s="19">
        <v>75153.084000000003</v>
      </c>
      <c r="AY74" s="19">
        <v>75366.857000000004</v>
      </c>
      <c r="AZ74" s="19">
        <v>75570.731</v>
      </c>
      <c r="BA74" s="19">
        <v>75764.691999999995</v>
      </c>
      <c r="BB74" s="19">
        <v>75948.782999999996</v>
      </c>
      <c r="BC74" s="19">
        <v>76123.016000000003</v>
      </c>
      <c r="BD74" s="19">
        <v>76287.421000000002</v>
      </c>
      <c r="BE74" s="19">
        <v>76442.081999999995</v>
      </c>
      <c r="BF74" s="19">
        <v>76587.038</v>
      </c>
      <c r="BG74" s="19">
        <v>76722.197</v>
      </c>
      <c r="BH74" s="19">
        <v>76847.395999999993</v>
      </c>
      <c r="BI74" s="19">
        <v>76962.551999999996</v>
      </c>
      <c r="BJ74" s="19">
        <v>77067.676999999996</v>
      </c>
      <c r="BK74" s="19">
        <v>77162.902000000002</v>
      </c>
      <c r="BL74" s="19">
        <v>77248.471000000005</v>
      </c>
      <c r="BM74" s="19">
        <v>77324.638000000006</v>
      </c>
      <c r="BN74" s="19">
        <v>77391.683999999994</v>
      </c>
      <c r="BO74" s="19">
        <v>77449.733999999997</v>
      </c>
      <c r="BP74" s="19">
        <v>77498.865999999995</v>
      </c>
      <c r="BQ74" s="19">
        <v>77539.157999999996</v>
      </c>
      <c r="BR74" s="19">
        <v>77570.649000000005</v>
      </c>
      <c r="BS74" s="19">
        <v>77593.422000000006</v>
      </c>
      <c r="BT74" s="19">
        <v>77607.596000000005</v>
      </c>
      <c r="BU74" s="19">
        <v>77613.357999999993</v>
      </c>
      <c r="BV74" s="19">
        <v>77610.888999999996</v>
      </c>
      <c r="BW74" s="19">
        <v>77600.404999999999</v>
      </c>
      <c r="BX74" s="19">
        <v>77582.11</v>
      </c>
      <c r="BY74" s="19">
        <v>77556.17</v>
      </c>
      <c r="BZ74" s="19">
        <v>77522.747000000003</v>
      </c>
      <c r="CA74" s="19">
        <v>77482.020999999993</v>
      </c>
      <c r="CB74" s="19">
        <v>77434.203999999998</v>
      </c>
      <c r="CC74" s="19">
        <v>77379.5</v>
      </c>
      <c r="CD74" s="19">
        <v>77318.066000000006</v>
      </c>
      <c r="CE74" s="19">
        <v>77250.063999999998</v>
      </c>
      <c r="CF74" s="19">
        <v>77175.657999999996</v>
      </c>
      <c r="CG74" s="19">
        <v>77094.975000000006</v>
      </c>
      <c r="CH74" s="19">
        <v>77008.160999999993</v>
      </c>
      <c r="CI74" s="19">
        <v>76915.383000000002</v>
      </c>
      <c r="CJ74" s="19">
        <v>76816.784</v>
      </c>
      <c r="CK74" s="19">
        <v>76712.528000000006</v>
      </c>
      <c r="CL74" s="19">
        <v>76602.773000000001</v>
      </c>
      <c r="CM74" s="19">
        <v>76487.698000000004</v>
      </c>
    </row>
    <row r="75" spans="1:91" ht="11.4" x14ac:dyDescent="0.2">
      <c r="A75" s="16">
        <v>58</v>
      </c>
      <c r="B75" s="17" t="s">
        <v>635</v>
      </c>
      <c r="C75" s="7" t="s">
        <v>121</v>
      </c>
      <c r="D75" s="6"/>
      <c r="E75" s="6">
        <v>748</v>
      </c>
      <c r="F75" s="19">
        <v>1319.011</v>
      </c>
      <c r="G75" s="19">
        <v>1343.098</v>
      </c>
      <c r="H75" s="19">
        <v>1367.2539999999999</v>
      </c>
      <c r="I75" s="19">
        <v>1391.385</v>
      </c>
      <c r="J75" s="19">
        <v>1415.414</v>
      </c>
      <c r="K75" s="19">
        <v>1439.2950000000001</v>
      </c>
      <c r="L75" s="19">
        <v>1462.954</v>
      </c>
      <c r="M75" s="19">
        <v>1486.38</v>
      </c>
      <c r="N75" s="19">
        <v>1509.567</v>
      </c>
      <c r="O75" s="19">
        <v>1532.54</v>
      </c>
      <c r="P75" s="19">
        <v>1555.3320000000001</v>
      </c>
      <c r="Q75" s="19">
        <v>1577.9</v>
      </c>
      <c r="R75" s="19">
        <v>1600.277</v>
      </c>
      <c r="S75" s="19">
        <v>1622.4659999999999</v>
      </c>
      <c r="T75" s="19">
        <v>1644.509</v>
      </c>
      <c r="U75" s="19">
        <v>1666.4349999999999</v>
      </c>
      <c r="V75" s="19">
        <v>1688.252</v>
      </c>
      <c r="W75" s="19">
        <v>1709.9670000000001</v>
      </c>
      <c r="X75" s="19">
        <v>1731.598</v>
      </c>
      <c r="Y75" s="19">
        <v>1753.16</v>
      </c>
      <c r="Z75" s="19">
        <v>1774.6849999999999</v>
      </c>
      <c r="AA75" s="19">
        <v>1796.164</v>
      </c>
      <c r="AB75" s="19">
        <v>1817.596</v>
      </c>
      <c r="AC75" s="19">
        <v>1838.9590000000001</v>
      </c>
      <c r="AD75" s="19">
        <v>1860.223</v>
      </c>
      <c r="AE75" s="19">
        <v>1881.37</v>
      </c>
      <c r="AF75" s="19">
        <v>1902.384</v>
      </c>
      <c r="AG75" s="19">
        <v>1923.2550000000001</v>
      </c>
      <c r="AH75" s="19">
        <v>1943.943</v>
      </c>
      <c r="AI75" s="19">
        <v>1964.402</v>
      </c>
      <c r="AJ75" s="19">
        <v>1984.6079999999999</v>
      </c>
      <c r="AK75" s="19">
        <v>2004.53</v>
      </c>
      <c r="AL75" s="19">
        <v>2024.145</v>
      </c>
      <c r="AM75" s="19">
        <v>2043.4469999999999</v>
      </c>
      <c r="AN75" s="19">
        <v>2062.4160000000002</v>
      </c>
      <c r="AO75" s="19">
        <v>2081.0360000000001</v>
      </c>
      <c r="AP75" s="19">
        <v>2099.2950000000001</v>
      </c>
      <c r="AQ75" s="19">
        <v>2117.1640000000002</v>
      </c>
      <c r="AR75" s="19">
        <v>2134.6309999999999</v>
      </c>
      <c r="AS75" s="19">
        <v>2151.6660000000002</v>
      </c>
      <c r="AT75" s="19">
        <v>2168.2750000000001</v>
      </c>
      <c r="AU75" s="19">
        <v>2184.4259999999999</v>
      </c>
      <c r="AV75" s="19">
        <v>2200.1179999999999</v>
      </c>
      <c r="AW75" s="19">
        <v>2215.348</v>
      </c>
      <c r="AX75" s="19">
        <v>2230.114</v>
      </c>
      <c r="AY75" s="19">
        <v>2244.4140000000002</v>
      </c>
      <c r="AZ75" s="19">
        <v>2258.2489999999998</v>
      </c>
      <c r="BA75" s="19">
        <v>2271.6129999999998</v>
      </c>
      <c r="BB75" s="19">
        <v>2284.5059999999999</v>
      </c>
      <c r="BC75" s="19">
        <v>2296.922</v>
      </c>
      <c r="BD75" s="19">
        <v>2308.8670000000002</v>
      </c>
      <c r="BE75" s="19">
        <v>2320.3380000000002</v>
      </c>
      <c r="BF75" s="19">
        <v>2331.3310000000001</v>
      </c>
      <c r="BG75" s="19">
        <v>2341.8539999999998</v>
      </c>
      <c r="BH75" s="19">
        <v>2351.9059999999999</v>
      </c>
      <c r="BI75" s="19">
        <v>2361.4760000000001</v>
      </c>
      <c r="BJ75" s="19">
        <v>2370.5830000000001</v>
      </c>
      <c r="BK75" s="19">
        <v>2379.2249999999999</v>
      </c>
      <c r="BL75" s="19">
        <v>2387.4059999999999</v>
      </c>
      <c r="BM75" s="19">
        <v>2395.1190000000001</v>
      </c>
      <c r="BN75" s="19">
        <v>2402.3879999999999</v>
      </c>
      <c r="BO75" s="19">
        <v>2409.2069999999999</v>
      </c>
      <c r="BP75" s="19">
        <v>2415.5790000000002</v>
      </c>
      <c r="BQ75" s="19">
        <v>2421.5189999999998</v>
      </c>
      <c r="BR75" s="19">
        <v>2427.0329999999999</v>
      </c>
      <c r="BS75" s="19">
        <v>2432.127</v>
      </c>
      <c r="BT75" s="19">
        <v>2436.8009999999999</v>
      </c>
      <c r="BU75" s="19">
        <v>2441.0709999999999</v>
      </c>
      <c r="BV75" s="19">
        <v>2444.933</v>
      </c>
      <c r="BW75" s="19">
        <v>2448.4369999999999</v>
      </c>
      <c r="BX75" s="19">
        <v>2451.5610000000001</v>
      </c>
      <c r="BY75" s="19">
        <v>2454.328</v>
      </c>
      <c r="BZ75" s="19">
        <v>2456.7280000000001</v>
      </c>
      <c r="CA75" s="19">
        <v>2458.7869999999998</v>
      </c>
      <c r="CB75" s="19">
        <v>2460.482</v>
      </c>
      <c r="CC75" s="19">
        <v>2461.8339999999998</v>
      </c>
      <c r="CD75" s="19">
        <v>2462.84</v>
      </c>
      <c r="CE75" s="19">
        <v>2463.509</v>
      </c>
      <c r="CF75" s="19">
        <v>2463.8440000000001</v>
      </c>
      <c r="CG75" s="19">
        <v>2463.846</v>
      </c>
      <c r="CH75" s="19">
        <v>2463.5450000000001</v>
      </c>
      <c r="CI75" s="19">
        <v>2462.92</v>
      </c>
      <c r="CJ75" s="19">
        <v>2461.9850000000001</v>
      </c>
      <c r="CK75" s="19">
        <v>2460.73</v>
      </c>
      <c r="CL75" s="19">
        <v>2459.1750000000002</v>
      </c>
      <c r="CM75" s="19">
        <v>2457.3009999999999</v>
      </c>
    </row>
    <row r="76" spans="1:91" ht="12" x14ac:dyDescent="0.25">
      <c r="A76" s="16">
        <v>59</v>
      </c>
      <c r="B76" s="17" t="s">
        <v>635</v>
      </c>
      <c r="C76" s="21" t="s">
        <v>122</v>
      </c>
      <c r="D76" s="6"/>
      <c r="E76" s="6">
        <v>914</v>
      </c>
      <c r="F76" s="19">
        <v>352613.86200000002</v>
      </c>
      <c r="G76" s="19">
        <v>362201.57900000003</v>
      </c>
      <c r="H76" s="19">
        <v>371990.11900000001</v>
      </c>
      <c r="I76" s="19">
        <v>381980.68800000002</v>
      </c>
      <c r="J76" s="19">
        <v>392176.114</v>
      </c>
      <c r="K76" s="19">
        <v>402578.89199999999</v>
      </c>
      <c r="L76" s="19">
        <v>413188.66700000002</v>
      </c>
      <c r="M76" s="19">
        <v>424005.90399999998</v>
      </c>
      <c r="N76" s="19">
        <v>435035.14</v>
      </c>
      <c r="O76" s="19">
        <v>446282.19</v>
      </c>
      <c r="P76" s="19">
        <v>457751.516</v>
      </c>
      <c r="Q76" s="19">
        <v>469443.70899999997</v>
      </c>
      <c r="R76" s="19">
        <v>481358.13400000002</v>
      </c>
      <c r="S76" s="19">
        <v>493496.152</v>
      </c>
      <c r="T76" s="19">
        <v>505858.91399999999</v>
      </c>
      <c r="U76" s="19">
        <v>518446.478</v>
      </c>
      <c r="V76" s="19">
        <v>531257.45400000003</v>
      </c>
      <c r="W76" s="19">
        <v>544288.94799999997</v>
      </c>
      <c r="X76" s="19">
        <v>557536.78899999999</v>
      </c>
      <c r="Y76" s="19">
        <v>570995.69200000004</v>
      </c>
      <c r="Z76" s="19">
        <v>584660.20600000001</v>
      </c>
      <c r="AA76" s="19">
        <v>598525.67299999995</v>
      </c>
      <c r="AB76" s="19">
        <v>612586.99699999997</v>
      </c>
      <c r="AC76" s="19">
        <v>626836.897</v>
      </c>
      <c r="AD76" s="19">
        <v>641267.24</v>
      </c>
      <c r="AE76" s="19">
        <v>655870.06799999997</v>
      </c>
      <c r="AF76" s="19">
        <v>670639.022</v>
      </c>
      <c r="AG76" s="19">
        <v>685567.42</v>
      </c>
      <c r="AH76" s="19">
        <v>700646.28399999999</v>
      </c>
      <c r="AI76" s="19">
        <v>715865.91500000004</v>
      </c>
      <c r="AJ76" s="19">
        <v>731217.43200000003</v>
      </c>
      <c r="AK76" s="19">
        <v>746693.00399999996</v>
      </c>
      <c r="AL76" s="19">
        <v>762286.30900000001</v>
      </c>
      <c r="AM76" s="19">
        <v>777991.72199999995</v>
      </c>
      <c r="AN76" s="19">
        <v>793804.38899999997</v>
      </c>
      <c r="AO76" s="19">
        <v>809718.821</v>
      </c>
      <c r="AP76" s="19">
        <v>825729.08299999998</v>
      </c>
      <c r="AQ76" s="19">
        <v>841827.777</v>
      </c>
      <c r="AR76" s="19">
        <v>858006.65099999995</v>
      </c>
      <c r="AS76" s="19">
        <v>874256.54599999997</v>
      </c>
      <c r="AT76" s="19">
        <v>890569.48899999994</v>
      </c>
      <c r="AU76" s="19">
        <v>906937.94400000002</v>
      </c>
      <c r="AV76" s="19">
        <v>923356.68299999996</v>
      </c>
      <c r="AW76" s="19">
        <v>939822.14599999995</v>
      </c>
      <c r="AX76" s="19">
        <v>956332.04099999997</v>
      </c>
      <c r="AY76" s="19">
        <v>972882.88899999997</v>
      </c>
      <c r="AZ76" s="19">
        <v>989468.31599999999</v>
      </c>
      <c r="BA76" s="19">
        <v>1006080.6949999999</v>
      </c>
      <c r="BB76" s="19">
        <v>1022713.7610000001</v>
      </c>
      <c r="BC76" s="19">
        <v>1039360.804</v>
      </c>
      <c r="BD76" s="19">
        <v>1056014.6680000001</v>
      </c>
      <c r="BE76" s="19">
        <v>1072668.034</v>
      </c>
      <c r="BF76" s="19">
        <v>1089312.4410000001</v>
      </c>
      <c r="BG76" s="19">
        <v>1105937.9010000001</v>
      </c>
      <c r="BH76" s="19">
        <v>1122533.398</v>
      </c>
      <c r="BI76" s="19">
        <v>1139088.4779999999</v>
      </c>
      <c r="BJ76" s="19">
        <v>1155594.7960000001</v>
      </c>
      <c r="BK76" s="19">
        <v>1172043.76</v>
      </c>
      <c r="BL76" s="19">
        <v>1188424.0430000001</v>
      </c>
      <c r="BM76" s="19">
        <v>1204723.432</v>
      </c>
      <c r="BN76" s="19">
        <v>1220931.0959999999</v>
      </c>
      <c r="BO76" s="19">
        <v>1237037.936</v>
      </c>
      <c r="BP76" s="19">
        <v>1253036.915</v>
      </c>
      <c r="BQ76" s="19">
        <v>1268922.183</v>
      </c>
      <c r="BR76" s="19">
        <v>1284688.8770000001</v>
      </c>
      <c r="BS76" s="19">
        <v>1300331.807</v>
      </c>
      <c r="BT76" s="19">
        <v>1315844.155</v>
      </c>
      <c r="BU76" s="19">
        <v>1331218.6310000001</v>
      </c>
      <c r="BV76" s="19">
        <v>1346448.93</v>
      </c>
      <c r="BW76" s="19">
        <v>1361528.7239999999</v>
      </c>
      <c r="BX76" s="19">
        <v>1376451.912</v>
      </c>
      <c r="BY76" s="19">
        <v>1391212.747</v>
      </c>
      <c r="BZ76" s="19">
        <v>1405805.358</v>
      </c>
      <c r="CA76" s="19">
        <v>1420222.878</v>
      </c>
      <c r="CB76" s="19">
        <v>1434458.233</v>
      </c>
      <c r="CC76" s="19">
        <v>1448504.976</v>
      </c>
      <c r="CD76" s="19">
        <v>1462357.9110000001</v>
      </c>
      <c r="CE76" s="19">
        <v>1476012.5090000001</v>
      </c>
      <c r="CF76" s="19">
        <v>1489465.1170000001</v>
      </c>
      <c r="CG76" s="19">
        <v>1502712.35</v>
      </c>
      <c r="CH76" s="19">
        <v>1515750.8149999999</v>
      </c>
      <c r="CI76" s="19">
        <v>1528577.2050000001</v>
      </c>
      <c r="CJ76" s="19">
        <v>1541187.9979999999</v>
      </c>
      <c r="CK76" s="19">
        <v>1553579.615</v>
      </c>
      <c r="CL76" s="19">
        <v>1565748.365</v>
      </c>
      <c r="CM76" s="19">
        <v>1577690.4280000001</v>
      </c>
    </row>
    <row r="77" spans="1:91" ht="11.4" x14ac:dyDescent="0.2">
      <c r="A77" s="16">
        <v>60</v>
      </c>
      <c r="B77" s="17" t="s">
        <v>635</v>
      </c>
      <c r="C77" s="7" t="s">
        <v>123</v>
      </c>
      <c r="D77" s="6"/>
      <c r="E77" s="6">
        <v>204</v>
      </c>
      <c r="F77" s="19">
        <v>10575.951999999999</v>
      </c>
      <c r="G77" s="19">
        <v>10872.298000000001</v>
      </c>
      <c r="H77" s="19">
        <v>11175.691999999999</v>
      </c>
      <c r="I77" s="19">
        <v>11485.674000000001</v>
      </c>
      <c r="J77" s="19">
        <v>11801.594999999999</v>
      </c>
      <c r="K77" s="19">
        <v>12122.985000000001</v>
      </c>
      <c r="L77" s="19">
        <v>12449.612999999999</v>
      </c>
      <c r="M77" s="19">
        <v>12781.511</v>
      </c>
      <c r="N77" s="19">
        <v>13118.725</v>
      </c>
      <c r="O77" s="19">
        <v>13461.351000000001</v>
      </c>
      <c r="P77" s="19">
        <v>13809.467000000001</v>
      </c>
      <c r="Q77" s="19">
        <v>14162.973</v>
      </c>
      <c r="R77" s="19">
        <v>14521.715</v>
      </c>
      <c r="S77" s="19">
        <v>14885.608</v>
      </c>
      <c r="T77" s="19">
        <v>15254.549000000001</v>
      </c>
      <c r="U77" s="19">
        <v>15628.437</v>
      </c>
      <c r="V77" s="19">
        <v>16007.138000000001</v>
      </c>
      <c r="W77" s="19">
        <v>16390.563999999998</v>
      </c>
      <c r="X77" s="19">
        <v>16778.621999999999</v>
      </c>
      <c r="Y77" s="19">
        <v>17171.207999999999</v>
      </c>
      <c r="Z77" s="19">
        <v>17568.228999999999</v>
      </c>
      <c r="AA77" s="19">
        <v>17969.566999999999</v>
      </c>
      <c r="AB77" s="19">
        <v>18375.044999999998</v>
      </c>
      <c r="AC77" s="19">
        <v>18784.440999999999</v>
      </c>
      <c r="AD77" s="19">
        <v>19197.485000000001</v>
      </c>
      <c r="AE77" s="19">
        <v>19613.944</v>
      </c>
      <c r="AF77" s="19">
        <v>20033.64</v>
      </c>
      <c r="AG77" s="19">
        <v>20456.429</v>
      </c>
      <c r="AH77" s="19">
        <v>20882.131000000001</v>
      </c>
      <c r="AI77" s="19">
        <v>21310.569</v>
      </c>
      <c r="AJ77" s="19">
        <v>21741.574000000001</v>
      </c>
      <c r="AK77" s="19">
        <v>22174.967000000001</v>
      </c>
      <c r="AL77" s="19">
        <v>22610.580999999998</v>
      </c>
      <c r="AM77" s="19">
        <v>23048.329000000002</v>
      </c>
      <c r="AN77" s="19">
        <v>23488.116000000002</v>
      </c>
      <c r="AO77" s="19">
        <v>23929.846000000001</v>
      </c>
      <c r="AP77" s="19">
        <v>24373.387999999999</v>
      </c>
      <c r="AQ77" s="19">
        <v>24818.542000000001</v>
      </c>
      <c r="AR77" s="19">
        <v>25265.096000000001</v>
      </c>
      <c r="AS77" s="19">
        <v>25712.795999999998</v>
      </c>
      <c r="AT77" s="19">
        <v>26161.404999999999</v>
      </c>
      <c r="AU77" s="19">
        <v>26610.714</v>
      </c>
      <c r="AV77" s="19">
        <v>27060.565999999999</v>
      </c>
      <c r="AW77" s="19">
        <v>27510.929</v>
      </c>
      <c r="AX77" s="19">
        <v>27961.797999999999</v>
      </c>
      <c r="AY77" s="19">
        <v>28413.096000000001</v>
      </c>
      <c r="AZ77" s="19">
        <v>28864.706999999999</v>
      </c>
      <c r="BA77" s="19">
        <v>29316.363000000001</v>
      </c>
      <c r="BB77" s="19">
        <v>29767.686000000002</v>
      </c>
      <c r="BC77" s="19">
        <v>30218.227999999999</v>
      </c>
      <c r="BD77" s="19">
        <v>30667.609</v>
      </c>
      <c r="BE77" s="19">
        <v>31115.56</v>
      </c>
      <c r="BF77" s="19">
        <v>31561.942999999999</v>
      </c>
      <c r="BG77" s="19">
        <v>32006.600999999999</v>
      </c>
      <c r="BH77" s="19">
        <v>32449.448</v>
      </c>
      <c r="BI77" s="19">
        <v>32890.347000000002</v>
      </c>
      <c r="BJ77" s="19">
        <v>33329.135000000002</v>
      </c>
      <c r="BK77" s="19">
        <v>33765.582999999999</v>
      </c>
      <c r="BL77" s="19">
        <v>34199.421000000002</v>
      </c>
      <c r="BM77" s="19">
        <v>34630.379000000001</v>
      </c>
      <c r="BN77" s="19">
        <v>35058.195</v>
      </c>
      <c r="BO77" s="19">
        <v>35482.661999999997</v>
      </c>
      <c r="BP77" s="19">
        <v>35903.625999999997</v>
      </c>
      <c r="BQ77" s="19">
        <v>36321.061999999998</v>
      </c>
      <c r="BR77" s="19">
        <v>36734.925999999999</v>
      </c>
      <c r="BS77" s="19">
        <v>37145.175999999999</v>
      </c>
      <c r="BT77" s="19">
        <v>37551.659</v>
      </c>
      <c r="BU77" s="19">
        <v>37954.195</v>
      </c>
      <c r="BV77" s="19">
        <v>38352.559000000001</v>
      </c>
      <c r="BW77" s="19">
        <v>38746.538</v>
      </c>
      <c r="BX77" s="19">
        <v>39135.904000000002</v>
      </c>
      <c r="BY77" s="19">
        <v>39520.51</v>
      </c>
      <c r="BZ77" s="19">
        <v>39900.235999999997</v>
      </c>
      <c r="CA77" s="19">
        <v>40274.841</v>
      </c>
      <c r="CB77" s="19">
        <v>40644.076999999997</v>
      </c>
      <c r="CC77" s="19">
        <v>41007.74</v>
      </c>
      <c r="CD77" s="19">
        <v>41365.701999999997</v>
      </c>
      <c r="CE77" s="19">
        <v>41717.89</v>
      </c>
      <c r="CF77" s="19">
        <v>42064.271999999997</v>
      </c>
      <c r="CG77" s="19">
        <v>42404.839</v>
      </c>
      <c r="CH77" s="19">
        <v>42739.574999999997</v>
      </c>
      <c r="CI77" s="19">
        <v>43068.481</v>
      </c>
      <c r="CJ77" s="19">
        <v>43391.504000000001</v>
      </c>
      <c r="CK77" s="19">
        <v>43708.639999999999</v>
      </c>
      <c r="CL77" s="19">
        <v>44019.832999999999</v>
      </c>
      <c r="CM77" s="19">
        <v>44325.027999999998</v>
      </c>
    </row>
    <row r="78" spans="1:91" ht="11.4" x14ac:dyDescent="0.2">
      <c r="A78" s="16">
        <v>61</v>
      </c>
      <c r="B78" s="17" t="s">
        <v>635</v>
      </c>
      <c r="C78" s="7" t="s">
        <v>124</v>
      </c>
      <c r="D78" s="6"/>
      <c r="E78" s="6">
        <v>854</v>
      </c>
      <c r="F78" s="19">
        <v>18110.624</v>
      </c>
      <c r="G78" s="19">
        <v>18646.433000000001</v>
      </c>
      <c r="H78" s="19">
        <v>19193.382000000001</v>
      </c>
      <c r="I78" s="19">
        <v>19751.651000000002</v>
      </c>
      <c r="J78" s="19">
        <v>20321.560000000001</v>
      </c>
      <c r="K78" s="19">
        <v>20903.345000000001</v>
      </c>
      <c r="L78" s="19">
        <v>21496.960999999999</v>
      </c>
      <c r="M78" s="19">
        <v>22102.342000000001</v>
      </c>
      <c r="N78" s="19">
        <v>22719.682000000001</v>
      </c>
      <c r="O78" s="19">
        <v>23349.261999999999</v>
      </c>
      <c r="P78" s="19">
        <v>23991.224999999999</v>
      </c>
      <c r="Q78" s="19">
        <v>24645.548999999999</v>
      </c>
      <c r="R78" s="19">
        <v>25312.044000000002</v>
      </c>
      <c r="S78" s="19">
        <v>25990.54</v>
      </c>
      <c r="T78" s="19">
        <v>26680.772000000001</v>
      </c>
      <c r="U78" s="19">
        <v>27382.488000000001</v>
      </c>
      <c r="V78" s="19">
        <v>28095.447</v>
      </c>
      <c r="W78" s="19">
        <v>28819.358</v>
      </c>
      <c r="X78" s="19">
        <v>29553.841</v>
      </c>
      <c r="Y78" s="19">
        <v>30298.44</v>
      </c>
      <c r="Z78" s="19">
        <v>31052.714</v>
      </c>
      <c r="AA78" s="19">
        <v>31816.28</v>
      </c>
      <c r="AB78" s="19">
        <v>32588.733</v>
      </c>
      <c r="AC78" s="19">
        <v>33369.534</v>
      </c>
      <c r="AD78" s="19">
        <v>34158.074999999997</v>
      </c>
      <c r="AE78" s="19">
        <v>34953.796999999999</v>
      </c>
      <c r="AF78" s="19">
        <v>35756.300000000003</v>
      </c>
      <c r="AG78" s="19">
        <v>36565.203999999998</v>
      </c>
      <c r="AH78" s="19">
        <v>37379.889000000003</v>
      </c>
      <c r="AI78" s="19">
        <v>38199.767999999996</v>
      </c>
      <c r="AJ78" s="19">
        <v>39024.307999999997</v>
      </c>
      <c r="AK78" s="19">
        <v>39853.031999999999</v>
      </c>
      <c r="AL78" s="19">
        <v>40685.652000000002</v>
      </c>
      <c r="AM78" s="19">
        <v>41522.142999999996</v>
      </c>
      <c r="AN78" s="19">
        <v>42362.616999999998</v>
      </c>
      <c r="AO78" s="19">
        <v>43207.053</v>
      </c>
      <c r="AP78" s="19">
        <v>44055.23</v>
      </c>
      <c r="AQ78" s="19">
        <v>44906.697</v>
      </c>
      <c r="AR78" s="19">
        <v>45760.92</v>
      </c>
      <c r="AS78" s="19">
        <v>46617.273000000001</v>
      </c>
      <c r="AT78" s="19">
        <v>47475.203999999998</v>
      </c>
      <c r="AU78" s="19">
        <v>48334.32</v>
      </c>
      <c r="AV78" s="19">
        <v>49194.358999999997</v>
      </c>
      <c r="AW78" s="19">
        <v>50055.101999999999</v>
      </c>
      <c r="AX78" s="19">
        <v>50916.381999999998</v>
      </c>
      <c r="AY78" s="19">
        <v>51778.000999999997</v>
      </c>
      <c r="AZ78" s="19">
        <v>52639.58</v>
      </c>
      <c r="BA78" s="19">
        <v>53500.714</v>
      </c>
      <c r="BB78" s="19">
        <v>54361.074000000001</v>
      </c>
      <c r="BC78" s="19">
        <v>55220.315000000002</v>
      </c>
      <c r="BD78" s="19">
        <v>56078.053999999996</v>
      </c>
      <c r="BE78" s="19">
        <v>56933.921999999999</v>
      </c>
      <c r="BF78" s="19">
        <v>57787.46</v>
      </c>
      <c r="BG78" s="19">
        <v>58638.114000000001</v>
      </c>
      <c r="BH78" s="19">
        <v>59485.277999999998</v>
      </c>
      <c r="BI78" s="19">
        <v>60328.379000000001</v>
      </c>
      <c r="BJ78" s="19">
        <v>61166.972000000002</v>
      </c>
      <c r="BK78" s="19">
        <v>62000.608</v>
      </c>
      <c r="BL78" s="19">
        <v>62828.769</v>
      </c>
      <c r="BM78" s="19">
        <v>63650.944000000003</v>
      </c>
      <c r="BN78" s="19">
        <v>64466.612000000001</v>
      </c>
      <c r="BO78" s="19">
        <v>65275.32</v>
      </c>
      <c r="BP78" s="19">
        <v>66076.639999999999</v>
      </c>
      <c r="BQ78" s="19">
        <v>66870.221999999994</v>
      </c>
      <c r="BR78" s="19">
        <v>67655.758000000002</v>
      </c>
      <c r="BS78" s="19">
        <v>68432.880999999994</v>
      </c>
      <c r="BT78" s="19">
        <v>69201.313999999998</v>
      </c>
      <c r="BU78" s="19">
        <v>69960.616999999998</v>
      </c>
      <c r="BV78" s="19">
        <v>70710.255000000005</v>
      </c>
      <c r="BW78" s="19">
        <v>71449.584000000003</v>
      </c>
      <c r="BX78" s="19">
        <v>72178.104999999996</v>
      </c>
      <c r="BY78" s="19">
        <v>72895.434999999998</v>
      </c>
      <c r="BZ78" s="19">
        <v>73601.434999999998</v>
      </c>
      <c r="CA78" s="19">
        <v>74296.081000000006</v>
      </c>
      <c r="CB78" s="19">
        <v>74979.472999999998</v>
      </c>
      <c r="CC78" s="19">
        <v>75651.638999999996</v>
      </c>
      <c r="CD78" s="19">
        <v>76312.509000000005</v>
      </c>
      <c r="CE78" s="19">
        <v>76961.876000000004</v>
      </c>
      <c r="CF78" s="19">
        <v>77599.489000000001</v>
      </c>
      <c r="CG78" s="19">
        <v>78225.114000000001</v>
      </c>
      <c r="CH78" s="19">
        <v>78838.566999999995</v>
      </c>
      <c r="CI78" s="19">
        <v>79439.751999999993</v>
      </c>
      <c r="CJ78" s="19">
        <v>80028.639999999999</v>
      </c>
      <c r="CK78" s="19">
        <v>80605.324999999997</v>
      </c>
      <c r="CL78" s="19">
        <v>81169.983999999997</v>
      </c>
      <c r="CM78" s="19">
        <v>81722.866999999998</v>
      </c>
    </row>
    <row r="79" spans="1:91" ht="11.4" x14ac:dyDescent="0.2">
      <c r="A79" s="16">
        <v>62</v>
      </c>
      <c r="B79" s="17" t="s">
        <v>635</v>
      </c>
      <c r="C79" s="25" t="s">
        <v>125</v>
      </c>
      <c r="D79" s="6"/>
      <c r="E79" s="6">
        <v>132</v>
      </c>
      <c r="F79" s="19">
        <v>532.91300000000001</v>
      </c>
      <c r="G79" s="19">
        <v>539.55999999999995</v>
      </c>
      <c r="H79" s="19">
        <v>546.38800000000003</v>
      </c>
      <c r="I79" s="19">
        <v>553.33500000000004</v>
      </c>
      <c r="J79" s="19">
        <v>560.34900000000005</v>
      </c>
      <c r="K79" s="19">
        <v>567.34799999999996</v>
      </c>
      <c r="L79" s="19">
        <v>574.31200000000001</v>
      </c>
      <c r="M79" s="19">
        <v>581.24699999999996</v>
      </c>
      <c r="N79" s="19">
        <v>588.14599999999996</v>
      </c>
      <c r="O79" s="19">
        <v>595.01599999999996</v>
      </c>
      <c r="P79" s="19">
        <v>601.85400000000004</v>
      </c>
      <c r="Q79" s="19">
        <v>608.65099999999995</v>
      </c>
      <c r="R79" s="19">
        <v>615.38499999999999</v>
      </c>
      <c r="S79" s="19">
        <v>622.04200000000003</v>
      </c>
      <c r="T79" s="19">
        <v>628.60799999999995</v>
      </c>
      <c r="U79" s="19">
        <v>635.072</v>
      </c>
      <c r="V79" s="19">
        <v>641.40800000000002</v>
      </c>
      <c r="W79" s="19">
        <v>647.63</v>
      </c>
      <c r="X79" s="19">
        <v>653.71199999999999</v>
      </c>
      <c r="Y79" s="19">
        <v>659.66300000000001</v>
      </c>
      <c r="Z79" s="19">
        <v>665.46699999999998</v>
      </c>
      <c r="AA79" s="19">
        <v>671.12099999999998</v>
      </c>
      <c r="AB79" s="19">
        <v>676.62800000000004</v>
      </c>
      <c r="AC79" s="19">
        <v>681.976</v>
      </c>
      <c r="AD79" s="19">
        <v>687.17</v>
      </c>
      <c r="AE79" s="19">
        <v>692.21199999999999</v>
      </c>
      <c r="AF79" s="19">
        <v>697.101</v>
      </c>
      <c r="AG79" s="19">
        <v>701.82100000000003</v>
      </c>
      <c r="AH79" s="19">
        <v>706.38699999999994</v>
      </c>
      <c r="AI79" s="19">
        <v>710.80499999999995</v>
      </c>
      <c r="AJ79" s="19">
        <v>715.08199999999999</v>
      </c>
      <c r="AK79" s="19">
        <v>719.21100000000001</v>
      </c>
      <c r="AL79" s="19">
        <v>723.18799999999999</v>
      </c>
      <c r="AM79" s="19">
        <v>727.02200000000005</v>
      </c>
      <c r="AN79" s="19">
        <v>730.69399999999996</v>
      </c>
      <c r="AO79" s="19">
        <v>734.19899999999996</v>
      </c>
      <c r="AP79" s="19">
        <v>737.529</v>
      </c>
      <c r="AQ79" s="19">
        <v>740.697</v>
      </c>
      <c r="AR79" s="19">
        <v>743.70399999999995</v>
      </c>
      <c r="AS79" s="19">
        <v>746.529</v>
      </c>
      <c r="AT79" s="19">
        <v>749.19299999999998</v>
      </c>
      <c r="AU79" s="19">
        <v>751.68899999999996</v>
      </c>
      <c r="AV79" s="19">
        <v>754.01300000000003</v>
      </c>
      <c r="AW79" s="19">
        <v>756.16</v>
      </c>
      <c r="AX79" s="19">
        <v>758.13099999999997</v>
      </c>
      <c r="AY79" s="19">
        <v>759.91399999999999</v>
      </c>
      <c r="AZ79" s="19">
        <v>761.51300000000003</v>
      </c>
      <c r="BA79" s="19">
        <v>762.93299999999999</v>
      </c>
      <c r="BB79" s="19">
        <v>764.16099999999994</v>
      </c>
      <c r="BC79" s="19">
        <v>765.19600000000003</v>
      </c>
      <c r="BD79" s="19">
        <v>766.04200000000003</v>
      </c>
      <c r="BE79" s="19">
        <v>766.69600000000003</v>
      </c>
      <c r="BF79" s="19">
        <v>767.15099999999995</v>
      </c>
      <c r="BG79" s="19">
        <v>767.42399999999998</v>
      </c>
      <c r="BH79" s="19">
        <v>767.50099999999998</v>
      </c>
      <c r="BI79" s="19">
        <v>767.399</v>
      </c>
      <c r="BJ79" s="19">
        <v>767.11599999999999</v>
      </c>
      <c r="BK79" s="19">
        <v>766.65099999999995</v>
      </c>
      <c r="BL79" s="19">
        <v>766.02599999999995</v>
      </c>
      <c r="BM79" s="19">
        <v>765.24099999999999</v>
      </c>
      <c r="BN79" s="19">
        <v>764.31299999999999</v>
      </c>
      <c r="BO79" s="19">
        <v>763.24699999999996</v>
      </c>
      <c r="BP79" s="19">
        <v>762.05600000000004</v>
      </c>
      <c r="BQ79" s="19">
        <v>760.73800000000006</v>
      </c>
      <c r="BR79" s="19">
        <v>759.31100000000004</v>
      </c>
      <c r="BS79" s="19">
        <v>757.77499999999998</v>
      </c>
      <c r="BT79" s="19">
        <v>756.14099999999996</v>
      </c>
      <c r="BU79" s="19">
        <v>754.41499999999996</v>
      </c>
      <c r="BV79" s="19">
        <v>752.60699999999997</v>
      </c>
      <c r="BW79" s="19">
        <v>750.72299999999996</v>
      </c>
      <c r="BX79" s="19">
        <v>748.77599999999995</v>
      </c>
      <c r="BY79" s="19">
        <v>746.77099999999996</v>
      </c>
      <c r="BZ79" s="19">
        <v>744.70600000000002</v>
      </c>
      <c r="CA79" s="19">
        <v>742.59500000000003</v>
      </c>
      <c r="CB79" s="19">
        <v>740.43200000000002</v>
      </c>
      <c r="CC79" s="19">
        <v>738.22</v>
      </c>
      <c r="CD79" s="19">
        <v>735.96400000000006</v>
      </c>
      <c r="CE79" s="19">
        <v>733.67399999999998</v>
      </c>
      <c r="CF79" s="19">
        <v>731.33799999999997</v>
      </c>
      <c r="CG79" s="19">
        <v>728.97699999999998</v>
      </c>
      <c r="CH79" s="19">
        <v>726.56899999999996</v>
      </c>
      <c r="CI79" s="19">
        <v>724.13900000000001</v>
      </c>
      <c r="CJ79" s="19">
        <v>721.67499999999995</v>
      </c>
      <c r="CK79" s="19">
        <v>719.18399999999997</v>
      </c>
      <c r="CL79" s="19">
        <v>716.65800000000002</v>
      </c>
      <c r="CM79" s="19">
        <v>714.08600000000001</v>
      </c>
    </row>
    <row r="80" spans="1:91" ht="11.4" x14ac:dyDescent="0.2">
      <c r="A80" s="16">
        <v>63</v>
      </c>
      <c r="B80" s="17" t="s">
        <v>635</v>
      </c>
      <c r="C80" s="7" t="s">
        <v>126</v>
      </c>
      <c r="D80" s="6"/>
      <c r="E80" s="6">
        <v>384</v>
      </c>
      <c r="F80" s="19">
        <v>23108.472000000002</v>
      </c>
      <c r="G80" s="19">
        <v>23695.919000000002</v>
      </c>
      <c r="H80" s="19">
        <v>24294.75</v>
      </c>
      <c r="I80" s="19">
        <v>24905.843000000001</v>
      </c>
      <c r="J80" s="19">
        <v>25531.082999999999</v>
      </c>
      <c r="K80" s="19">
        <v>26171.75</v>
      </c>
      <c r="L80" s="19">
        <v>26827.727999999999</v>
      </c>
      <c r="M80" s="19">
        <v>27498.056</v>
      </c>
      <c r="N80" s="19">
        <v>28182.319</v>
      </c>
      <c r="O80" s="19">
        <v>28879.988000000001</v>
      </c>
      <c r="P80" s="19">
        <v>29590.631000000001</v>
      </c>
      <c r="Q80" s="19">
        <v>30314.030999999999</v>
      </c>
      <c r="R80" s="19">
        <v>31050.231</v>
      </c>
      <c r="S80" s="19">
        <v>31799.348999999998</v>
      </c>
      <c r="T80" s="19">
        <v>32561.654999999999</v>
      </c>
      <c r="U80" s="19">
        <v>33337.305999999997</v>
      </c>
      <c r="V80" s="19">
        <v>34126.216999999997</v>
      </c>
      <c r="W80" s="19">
        <v>34928.213000000003</v>
      </c>
      <c r="X80" s="19">
        <v>35743.150999999998</v>
      </c>
      <c r="Y80" s="19">
        <v>36570.885000000002</v>
      </c>
      <c r="Z80" s="19">
        <v>37411.245999999999</v>
      </c>
      <c r="AA80" s="19">
        <v>38264.046999999999</v>
      </c>
      <c r="AB80" s="19">
        <v>39129.144</v>
      </c>
      <c r="AC80" s="19">
        <v>40006.315999999999</v>
      </c>
      <c r="AD80" s="19">
        <v>40895.356</v>
      </c>
      <c r="AE80" s="19">
        <v>41796.023999999998</v>
      </c>
      <c r="AF80" s="19">
        <v>42708.063999999998</v>
      </c>
      <c r="AG80" s="19">
        <v>43631.197</v>
      </c>
      <c r="AH80" s="19">
        <v>44565.118000000002</v>
      </c>
      <c r="AI80" s="19">
        <v>45509.489000000001</v>
      </c>
      <c r="AJ80" s="19">
        <v>46463.968000000001</v>
      </c>
      <c r="AK80" s="19">
        <v>47428.298999999999</v>
      </c>
      <c r="AL80" s="19">
        <v>48402.13</v>
      </c>
      <c r="AM80" s="19">
        <v>49384.946000000004</v>
      </c>
      <c r="AN80" s="19">
        <v>50376.127999999997</v>
      </c>
      <c r="AO80" s="19">
        <v>51375.178</v>
      </c>
      <c r="AP80" s="19">
        <v>52381.65</v>
      </c>
      <c r="AQ80" s="19">
        <v>53395.311999999998</v>
      </c>
      <c r="AR80" s="19">
        <v>54416.142</v>
      </c>
      <c r="AS80" s="19">
        <v>55444.235999999997</v>
      </c>
      <c r="AT80" s="19">
        <v>56479.574999999997</v>
      </c>
      <c r="AU80" s="19">
        <v>57521.894999999997</v>
      </c>
      <c r="AV80" s="19">
        <v>58570.720999999998</v>
      </c>
      <c r="AW80" s="19">
        <v>59625.535000000003</v>
      </c>
      <c r="AX80" s="19">
        <v>60685.714</v>
      </c>
      <c r="AY80" s="19">
        <v>61750.671999999999</v>
      </c>
      <c r="AZ80" s="19">
        <v>62819.983999999997</v>
      </c>
      <c r="BA80" s="19">
        <v>63893.284</v>
      </c>
      <c r="BB80" s="19">
        <v>64970.171000000002</v>
      </c>
      <c r="BC80" s="19">
        <v>66050.267999999996</v>
      </c>
      <c r="BD80" s="19">
        <v>67133.153999999995</v>
      </c>
      <c r="BE80" s="19">
        <v>68218.448999999993</v>
      </c>
      <c r="BF80" s="19">
        <v>69305.703999999998</v>
      </c>
      <c r="BG80" s="19">
        <v>70394.350999999995</v>
      </c>
      <c r="BH80" s="19">
        <v>71483.751999999993</v>
      </c>
      <c r="BI80" s="19">
        <v>72573.370999999999</v>
      </c>
      <c r="BJ80" s="19">
        <v>73662.698000000004</v>
      </c>
      <c r="BK80" s="19">
        <v>74751.421000000002</v>
      </c>
      <c r="BL80" s="19">
        <v>75839.392000000007</v>
      </c>
      <c r="BM80" s="19">
        <v>76926.539000000004</v>
      </c>
      <c r="BN80" s="19">
        <v>78012.713000000003</v>
      </c>
      <c r="BO80" s="19">
        <v>79097.637000000002</v>
      </c>
      <c r="BP80" s="19">
        <v>80180.822</v>
      </c>
      <c r="BQ80" s="19">
        <v>81261.687000000005</v>
      </c>
      <c r="BR80" s="19">
        <v>82339.475000000006</v>
      </c>
      <c r="BS80" s="19">
        <v>83413.62</v>
      </c>
      <c r="BT80" s="19">
        <v>84483.569000000003</v>
      </c>
      <c r="BU80" s="19">
        <v>85549.031000000003</v>
      </c>
      <c r="BV80" s="19">
        <v>86609.945000000007</v>
      </c>
      <c r="BW80" s="19">
        <v>87666.372000000003</v>
      </c>
      <c r="BX80" s="19">
        <v>88718.229000000007</v>
      </c>
      <c r="BY80" s="19">
        <v>89765.27</v>
      </c>
      <c r="BZ80" s="19">
        <v>90806.880999999994</v>
      </c>
      <c r="CA80" s="19">
        <v>91842.160999999993</v>
      </c>
      <c r="CB80" s="19">
        <v>92869.979000000007</v>
      </c>
      <c r="CC80" s="19">
        <v>93889.433000000005</v>
      </c>
      <c r="CD80" s="19">
        <v>94899.947</v>
      </c>
      <c r="CE80" s="19">
        <v>95901.274999999994</v>
      </c>
      <c r="CF80" s="19">
        <v>96893.343999999997</v>
      </c>
      <c r="CG80" s="19">
        <v>97876.125</v>
      </c>
      <c r="CH80" s="19">
        <v>98849.519</v>
      </c>
      <c r="CI80" s="19">
        <v>99813.323000000004</v>
      </c>
      <c r="CJ80" s="19">
        <v>100767.17600000001</v>
      </c>
      <c r="CK80" s="19">
        <v>101710.58100000001</v>
      </c>
      <c r="CL80" s="19">
        <v>102642.899</v>
      </c>
      <c r="CM80" s="19">
        <v>103563.352</v>
      </c>
    </row>
    <row r="81" spans="1:91" ht="11.4" x14ac:dyDescent="0.2">
      <c r="A81" s="16">
        <v>64</v>
      </c>
      <c r="B81" s="17" t="s">
        <v>635</v>
      </c>
      <c r="C81" s="7" t="s">
        <v>127</v>
      </c>
      <c r="D81" s="6"/>
      <c r="E81" s="6">
        <v>270</v>
      </c>
      <c r="F81" s="19">
        <v>1977.59</v>
      </c>
      <c r="G81" s="19">
        <v>2038.501</v>
      </c>
      <c r="H81" s="19">
        <v>2100.5680000000002</v>
      </c>
      <c r="I81" s="19">
        <v>2163.7649999999999</v>
      </c>
      <c r="J81" s="19">
        <v>2228.0749999999998</v>
      </c>
      <c r="K81" s="19">
        <v>2293.4929999999999</v>
      </c>
      <c r="L81" s="19">
        <v>2359.9540000000002</v>
      </c>
      <c r="M81" s="19">
        <v>2427.4229999999998</v>
      </c>
      <c r="N81" s="19">
        <v>2495.9029999999998</v>
      </c>
      <c r="O81" s="19">
        <v>2565.346</v>
      </c>
      <c r="P81" s="19">
        <v>2635.74</v>
      </c>
      <c r="Q81" s="19">
        <v>2707.0430000000001</v>
      </c>
      <c r="R81" s="19">
        <v>2779.2249999999999</v>
      </c>
      <c r="S81" s="19">
        <v>2852.248</v>
      </c>
      <c r="T81" s="19">
        <v>2926.0749999999998</v>
      </c>
      <c r="U81" s="19">
        <v>3000.6669999999999</v>
      </c>
      <c r="V81" s="19">
        <v>3075.9969999999998</v>
      </c>
      <c r="W81" s="19">
        <v>3151.9960000000001</v>
      </c>
      <c r="X81" s="19">
        <v>3228.62</v>
      </c>
      <c r="Y81" s="19">
        <v>3305.7950000000001</v>
      </c>
      <c r="Z81" s="19">
        <v>3383.4749999999999</v>
      </c>
      <c r="AA81" s="19">
        <v>3461.6060000000002</v>
      </c>
      <c r="AB81" s="19">
        <v>3540.1149999999998</v>
      </c>
      <c r="AC81" s="19">
        <v>3618.924</v>
      </c>
      <c r="AD81" s="19">
        <v>3697.953</v>
      </c>
      <c r="AE81" s="19">
        <v>3777.1019999999999</v>
      </c>
      <c r="AF81" s="19">
        <v>3856.32</v>
      </c>
      <c r="AG81" s="19">
        <v>3935.5569999999998</v>
      </c>
      <c r="AH81" s="19">
        <v>4014.7280000000001</v>
      </c>
      <c r="AI81" s="19">
        <v>4093.7620000000002</v>
      </c>
      <c r="AJ81" s="19">
        <v>4172.6009999999997</v>
      </c>
      <c r="AK81" s="19">
        <v>4251.1779999999999</v>
      </c>
      <c r="AL81" s="19">
        <v>4329.4579999999996</v>
      </c>
      <c r="AM81" s="19">
        <v>4407.3990000000003</v>
      </c>
      <c r="AN81" s="19">
        <v>4484.9719999999998</v>
      </c>
      <c r="AO81" s="19">
        <v>4562.152</v>
      </c>
      <c r="AP81" s="19">
        <v>4638.8980000000001</v>
      </c>
      <c r="AQ81" s="19">
        <v>4715.1549999999997</v>
      </c>
      <c r="AR81" s="19">
        <v>4790.9189999999999</v>
      </c>
      <c r="AS81" s="19">
        <v>4866.1379999999999</v>
      </c>
      <c r="AT81" s="19">
        <v>4940.7929999999997</v>
      </c>
      <c r="AU81" s="19">
        <v>5014.835</v>
      </c>
      <c r="AV81" s="19">
        <v>5088.2539999999999</v>
      </c>
      <c r="AW81" s="19">
        <v>5160.9970000000003</v>
      </c>
      <c r="AX81" s="19">
        <v>5233.04</v>
      </c>
      <c r="AY81" s="19">
        <v>5304.3450000000003</v>
      </c>
      <c r="AZ81" s="19">
        <v>5374.8909999999996</v>
      </c>
      <c r="BA81" s="19">
        <v>5444.6289999999999</v>
      </c>
      <c r="BB81" s="19">
        <v>5513.5320000000002</v>
      </c>
      <c r="BC81" s="19">
        <v>5581.5730000000003</v>
      </c>
      <c r="BD81" s="19">
        <v>5648.7359999999999</v>
      </c>
      <c r="BE81" s="19">
        <v>5714.9719999999998</v>
      </c>
      <c r="BF81" s="19">
        <v>5780.241</v>
      </c>
      <c r="BG81" s="19">
        <v>5844.49</v>
      </c>
      <c r="BH81" s="19">
        <v>5907.6689999999999</v>
      </c>
      <c r="BI81" s="19">
        <v>5969.7190000000001</v>
      </c>
      <c r="BJ81" s="19">
        <v>6030.5929999999998</v>
      </c>
      <c r="BK81" s="19">
        <v>6090.268</v>
      </c>
      <c r="BL81" s="19">
        <v>6148.6909999999998</v>
      </c>
      <c r="BM81" s="19">
        <v>6205.8140000000003</v>
      </c>
      <c r="BN81" s="19">
        <v>6261.5990000000002</v>
      </c>
      <c r="BO81" s="19">
        <v>6316.0079999999998</v>
      </c>
      <c r="BP81" s="19">
        <v>6369.0159999999996</v>
      </c>
      <c r="BQ81" s="19">
        <v>6420.6019999999999</v>
      </c>
      <c r="BR81" s="19">
        <v>6470.7160000000003</v>
      </c>
      <c r="BS81" s="19">
        <v>6519.3490000000002</v>
      </c>
      <c r="BT81" s="19">
        <v>6566.4650000000001</v>
      </c>
      <c r="BU81" s="19">
        <v>6612.0630000000001</v>
      </c>
      <c r="BV81" s="19">
        <v>6656.1559999999999</v>
      </c>
      <c r="BW81" s="19">
        <v>6698.7439999999997</v>
      </c>
      <c r="BX81" s="19">
        <v>6739.8620000000001</v>
      </c>
      <c r="BY81" s="19">
        <v>6779.5069999999996</v>
      </c>
      <c r="BZ81" s="19">
        <v>6817.6719999999996</v>
      </c>
      <c r="CA81" s="19">
        <v>6854.3379999999997</v>
      </c>
      <c r="CB81" s="19">
        <v>6889.48</v>
      </c>
      <c r="CC81" s="19">
        <v>6923.0929999999998</v>
      </c>
      <c r="CD81" s="19">
        <v>6955.1809999999996</v>
      </c>
      <c r="CE81" s="19">
        <v>6985.7560000000003</v>
      </c>
      <c r="CF81" s="19">
        <v>7014.8590000000004</v>
      </c>
      <c r="CG81" s="19">
        <v>7042.518</v>
      </c>
      <c r="CH81" s="19">
        <v>7068.7579999999998</v>
      </c>
      <c r="CI81" s="19">
        <v>7093.6220000000003</v>
      </c>
      <c r="CJ81" s="19">
        <v>7117.1419999999998</v>
      </c>
      <c r="CK81" s="19">
        <v>7139.33</v>
      </c>
      <c r="CL81" s="19">
        <v>7160.2070000000003</v>
      </c>
      <c r="CM81" s="19">
        <v>7179.8019999999997</v>
      </c>
    </row>
    <row r="82" spans="1:91" ht="11.4" x14ac:dyDescent="0.2">
      <c r="A82" s="16">
        <v>65</v>
      </c>
      <c r="B82" s="17" t="s">
        <v>635</v>
      </c>
      <c r="C82" s="7" t="s">
        <v>128</v>
      </c>
      <c r="D82" s="6"/>
      <c r="E82" s="6">
        <v>288</v>
      </c>
      <c r="F82" s="19">
        <v>27582.821</v>
      </c>
      <c r="G82" s="19">
        <v>28206.727999999999</v>
      </c>
      <c r="H82" s="19">
        <v>28833.629000000001</v>
      </c>
      <c r="I82" s="19">
        <v>29463.643</v>
      </c>
      <c r="J82" s="19">
        <v>30096.97</v>
      </c>
      <c r="K82" s="19">
        <v>30733.755000000001</v>
      </c>
      <c r="L82" s="19">
        <v>31374.052</v>
      </c>
      <c r="M82" s="19">
        <v>32017.825000000001</v>
      </c>
      <c r="N82" s="19">
        <v>32665.069</v>
      </c>
      <c r="O82" s="19">
        <v>33315.707999999999</v>
      </c>
      <c r="P82" s="19">
        <v>33969.758000000002</v>
      </c>
      <c r="Q82" s="19">
        <v>34627.161</v>
      </c>
      <c r="R82" s="19">
        <v>35287.968000000001</v>
      </c>
      <c r="S82" s="19">
        <v>35952.49</v>
      </c>
      <c r="T82" s="19">
        <v>36621.087</v>
      </c>
      <c r="U82" s="19">
        <v>37294.019</v>
      </c>
      <c r="V82" s="19">
        <v>37971.309000000001</v>
      </c>
      <c r="W82" s="19">
        <v>38652.767</v>
      </c>
      <c r="X82" s="19">
        <v>39338.139000000003</v>
      </c>
      <c r="Y82" s="19">
        <v>40027.112999999998</v>
      </c>
      <c r="Z82" s="19">
        <v>40719.336000000003</v>
      </c>
      <c r="AA82" s="19">
        <v>41414.510999999999</v>
      </c>
      <c r="AB82" s="19">
        <v>42112.438999999998</v>
      </c>
      <c r="AC82" s="19">
        <v>42813.023000000001</v>
      </c>
      <c r="AD82" s="19">
        <v>43516.216999999997</v>
      </c>
      <c r="AE82" s="19">
        <v>44221.824000000001</v>
      </c>
      <c r="AF82" s="19">
        <v>44929.544999999998</v>
      </c>
      <c r="AG82" s="19">
        <v>45638.788</v>
      </c>
      <c r="AH82" s="19">
        <v>46348.728999999999</v>
      </c>
      <c r="AI82" s="19">
        <v>47058.334000000003</v>
      </c>
      <c r="AJ82" s="19">
        <v>47766.707999999999</v>
      </c>
      <c r="AK82" s="19">
        <v>48473.345000000001</v>
      </c>
      <c r="AL82" s="19">
        <v>49177.794999999998</v>
      </c>
      <c r="AM82" s="19">
        <v>49879.254000000001</v>
      </c>
      <c r="AN82" s="19">
        <v>50576.874000000003</v>
      </c>
      <c r="AO82" s="19">
        <v>51269.942999999999</v>
      </c>
      <c r="AP82" s="19">
        <v>51957.995000000003</v>
      </c>
      <c r="AQ82" s="19">
        <v>52640.728999999999</v>
      </c>
      <c r="AR82" s="19">
        <v>53317.97</v>
      </c>
      <c r="AS82" s="19">
        <v>53989.616000000002</v>
      </c>
      <c r="AT82" s="19">
        <v>54655.603000000003</v>
      </c>
      <c r="AU82" s="19">
        <v>55315.682000000001</v>
      </c>
      <c r="AV82" s="19">
        <v>55969.713000000003</v>
      </c>
      <c r="AW82" s="19">
        <v>56617.788999999997</v>
      </c>
      <c r="AX82" s="19">
        <v>57260.150999999998</v>
      </c>
      <c r="AY82" s="19">
        <v>57896.928999999996</v>
      </c>
      <c r="AZ82" s="19">
        <v>58528.042000000001</v>
      </c>
      <c r="BA82" s="19">
        <v>59153.360999999997</v>
      </c>
      <c r="BB82" s="19">
        <v>59772.915999999997</v>
      </c>
      <c r="BC82" s="19">
        <v>60386.781000000003</v>
      </c>
      <c r="BD82" s="19">
        <v>60994.934000000001</v>
      </c>
      <c r="BE82" s="19">
        <v>61597.277999999998</v>
      </c>
      <c r="BF82" s="19">
        <v>62193.610999999997</v>
      </c>
      <c r="BG82" s="19">
        <v>62783.646999999997</v>
      </c>
      <c r="BH82" s="19">
        <v>63367.021000000001</v>
      </c>
      <c r="BI82" s="19">
        <v>63943.440999999999</v>
      </c>
      <c r="BJ82" s="19">
        <v>64512.656000000003</v>
      </c>
      <c r="BK82" s="19">
        <v>65074.417999999998</v>
      </c>
      <c r="BL82" s="19">
        <v>65628.346999999994</v>
      </c>
      <c r="BM82" s="19">
        <v>66173.991999999998</v>
      </c>
      <c r="BN82" s="19">
        <v>66710.967000000004</v>
      </c>
      <c r="BO82" s="19">
        <v>67238.953999999998</v>
      </c>
      <c r="BP82" s="19">
        <v>67757.691000000006</v>
      </c>
      <c r="BQ82" s="19">
        <v>68266.951000000001</v>
      </c>
      <c r="BR82" s="19">
        <v>68766.527000000002</v>
      </c>
      <c r="BS82" s="19">
        <v>69256.2</v>
      </c>
      <c r="BT82" s="19">
        <v>69735.850000000006</v>
      </c>
      <c r="BU82" s="19">
        <v>70205.197</v>
      </c>
      <c r="BV82" s="19">
        <v>70663.721000000005</v>
      </c>
      <c r="BW82" s="19">
        <v>71110.752999999997</v>
      </c>
      <c r="BX82" s="19">
        <v>71545.858999999997</v>
      </c>
      <c r="BY82" s="19">
        <v>71968.786999999997</v>
      </c>
      <c r="BZ82" s="19">
        <v>72379.686000000002</v>
      </c>
      <c r="CA82" s="19">
        <v>72778.876000000004</v>
      </c>
      <c r="CB82" s="19">
        <v>73166.895000000004</v>
      </c>
      <c r="CC82" s="19">
        <v>73544.160999999993</v>
      </c>
      <c r="CD82" s="19">
        <v>73910.929000000004</v>
      </c>
      <c r="CE82" s="19">
        <v>74267.216</v>
      </c>
      <c r="CF82" s="19">
        <v>74613.028000000006</v>
      </c>
      <c r="CG82" s="19">
        <v>74948.365000000005</v>
      </c>
      <c r="CH82" s="19">
        <v>75273.294999999998</v>
      </c>
      <c r="CI82" s="19">
        <v>75588.035000000003</v>
      </c>
      <c r="CJ82" s="19">
        <v>75892.945999999996</v>
      </c>
      <c r="CK82" s="19">
        <v>76188.554999999993</v>
      </c>
      <c r="CL82" s="19">
        <v>76475.504000000001</v>
      </c>
      <c r="CM82" s="19">
        <v>76754.604999999996</v>
      </c>
    </row>
    <row r="83" spans="1:91" ht="11.4" x14ac:dyDescent="0.2">
      <c r="A83" s="16">
        <v>66</v>
      </c>
      <c r="B83" s="17" t="s">
        <v>635</v>
      </c>
      <c r="C83" s="7" t="s">
        <v>129</v>
      </c>
      <c r="D83" s="6"/>
      <c r="E83" s="6">
        <v>324</v>
      </c>
      <c r="F83" s="19">
        <v>12091.532999999999</v>
      </c>
      <c r="G83" s="19">
        <v>12395.924000000001</v>
      </c>
      <c r="H83" s="19">
        <v>12717.175999999999</v>
      </c>
      <c r="I83" s="19">
        <v>13052.608</v>
      </c>
      <c r="J83" s="19">
        <v>13398.18</v>
      </c>
      <c r="K83" s="19">
        <v>13750.825999999999</v>
      </c>
      <c r="L83" s="19">
        <v>14109.66</v>
      </c>
      <c r="M83" s="19">
        <v>14475.130999999999</v>
      </c>
      <c r="N83" s="19">
        <v>14847.144</v>
      </c>
      <c r="O83" s="19">
        <v>15225.927</v>
      </c>
      <c r="P83" s="19">
        <v>15611.6</v>
      </c>
      <c r="Q83" s="19">
        <v>16003.772000000001</v>
      </c>
      <c r="R83" s="19">
        <v>16401.917000000001</v>
      </c>
      <c r="S83" s="19">
        <v>16805.924999999999</v>
      </c>
      <c r="T83" s="19">
        <v>17215.775000000001</v>
      </c>
      <c r="U83" s="19">
        <v>17631.38</v>
      </c>
      <c r="V83" s="19">
        <v>18052.55</v>
      </c>
      <c r="W83" s="19">
        <v>18479.052</v>
      </c>
      <c r="X83" s="19">
        <v>18910.686000000002</v>
      </c>
      <c r="Y83" s="19">
        <v>19347.252</v>
      </c>
      <c r="Z83" s="19">
        <v>19788.558000000001</v>
      </c>
      <c r="AA83" s="19">
        <v>20234.399000000001</v>
      </c>
      <c r="AB83" s="19">
        <v>20684.603999999999</v>
      </c>
      <c r="AC83" s="19">
        <v>21139.017</v>
      </c>
      <c r="AD83" s="19">
        <v>21597.511999999999</v>
      </c>
      <c r="AE83" s="19">
        <v>22059.928</v>
      </c>
      <c r="AF83" s="19">
        <v>22526.069</v>
      </c>
      <c r="AG83" s="19">
        <v>22995.714</v>
      </c>
      <c r="AH83" s="19">
        <v>23468.654999999999</v>
      </c>
      <c r="AI83" s="19">
        <v>23944.696</v>
      </c>
      <c r="AJ83" s="19">
        <v>24423.594000000001</v>
      </c>
      <c r="AK83" s="19">
        <v>24905.138999999999</v>
      </c>
      <c r="AL83" s="19">
        <v>25389.111000000001</v>
      </c>
      <c r="AM83" s="19">
        <v>25875.196</v>
      </c>
      <c r="AN83" s="19">
        <v>26363.034</v>
      </c>
      <c r="AO83" s="19">
        <v>26852.335999999999</v>
      </c>
      <c r="AP83" s="19">
        <v>27342.812999999998</v>
      </c>
      <c r="AQ83" s="19">
        <v>27834.255000000001</v>
      </c>
      <c r="AR83" s="19">
        <v>28326.505000000001</v>
      </c>
      <c r="AS83" s="19">
        <v>28819.423999999999</v>
      </c>
      <c r="AT83" s="19">
        <v>29312.850999999999</v>
      </c>
      <c r="AU83" s="19">
        <v>29806.555</v>
      </c>
      <c r="AV83" s="19">
        <v>30300.277999999998</v>
      </c>
      <c r="AW83" s="19">
        <v>30793.678</v>
      </c>
      <c r="AX83" s="19">
        <v>31286.401999999998</v>
      </c>
      <c r="AY83" s="19">
        <v>31778.121999999999</v>
      </c>
      <c r="AZ83" s="19">
        <v>32268.57</v>
      </c>
      <c r="BA83" s="19">
        <v>32757.532999999999</v>
      </c>
      <c r="BB83" s="19">
        <v>33244.813000000002</v>
      </c>
      <c r="BC83" s="19">
        <v>33730.182000000001</v>
      </c>
      <c r="BD83" s="19">
        <v>34213.447</v>
      </c>
      <c r="BE83" s="19">
        <v>34694.392999999996</v>
      </c>
      <c r="BF83" s="19">
        <v>35172.790999999997</v>
      </c>
      <c r="BG83" s="19">
        <v>35648.406000000003</v>
      </c>
      <c r="BH83" s="19">
        <v>36120.999000000003</v>
      </c>
      <c r="BI83" s="19">
        <v>36590.364000000001</v>
      </c>
      <c r="BJ83" s="19">
        <v>37056.273000000001</v>
      </c>
      <c r="BK83" s="19">
        <v>37518.538</v>
      </c>
      <c r="BL83" s="19">
        <v>37977.033000000003</v>
      </c>
      <c r="BM83" s="19">
        <v>38431.629000000001</v>
      </c>
      <c r="BN83" s="19">
        <v>38882.199000000001</v>
      </c>
      <c r="BO83" s="19">
        <v>39328.593999999997</v>
      </c>
      <c r="BP83" s="19">
        <v>39770.593000000001</v>
      </c>
      <c r="BQ83" s="19">
        <v>40207.947999999997</v>
      </c>
      <c r="BR83" s="19">
        <v>40640.387999999999</v>
      </c>
      <c r="BS83" s="19">
        <v>41067.675000000003</v>
      </c>
      <c r="BT83" s="19">
        <v>41489.597999999998</v>
      </c>
      <c r="BU83" s="19">
        <v>41906.016000000003</v>
      </c>
      <c r="BV83" s="19">
        <v>42316.847000000002</v>
      </c>
      <c r="BW83" s="19">
        <v>42721.982000000004</v>
      </c>
      <c r="BX83" s="19">
        <v>43121.33</v>
      </c>
      <c r="BY83" s="19">
        <v>43514.786999999997</v>
      </c>
      <c r="BZ83" s="19">
        <v>43902.195</v>
      </c>
      <c r="CA83" s="19">
        <v>44283.317000000003</v>
      </c>
      <c r="CB83" s="19">
        <v>44657.894</v>
      </c>
      <c r="CC83" s="19">
        <v>45025.737999999998</v>
      </c>
      <c r="CD83" s="19">
        <v>45386.716</v>
      </c>
      <c r="CE83" s="19">
        <v>45740.798000000003</v>
      </c>
      <c r="CF83" s="19">
        <v>46087.987999999998</v>
      </c>
      <c r="CG83" s="19">
        <v>46428.324000000001</v>
      </c>
      <c r="CH83" s="19">
        <v>46761.834000000003</v>
      </c>
      <c r="CI83" s="19">
        <v>47088.53</v>
      </c>
      <c r="CJ83" s="19">
        <v>47408.421999999999</v>
      </c>
      <c r="CK83" s="19">
        <v>47721.478999999999</v>
      </c>
      <c r="CL83" s="19">
        <v>48027.663999999997</v>
      </c>
      <c r="CM83" s="19">
        <v>48326.902000000002</v>
      </c>
    </row>
    <row r="84" spans="1:91" ht="11.4" x14ac:dyDescent="0.2">
      <c r="A84" s="16">
        <v>67</v>
      </c>
      <c r="B84" s="17" t="s">
        <v>635</v>
      </c>
      <c r="C84" s="7" t="s">
        <v>130</v>
      </c>
      <c r="D84" s="6"/>
      <c r="E84" s="6">
        <v>624</v>
      </c>
      <c r="F84" s="19">
        <v>1770.5260000000001</v>
      </c>
      <c r="G84" s="19">
        <v>1815.6980000000001</v>
      </c>
      <c r="H84" s="19">
        <v>1861.2829999999999</v>
      </c>
      <c r="I84" s="19">
        <v>1907.268</v>
      </c>
      <c r="J84" s="19">
        <v>1953.723</v>
      </c>
      <c r="K84" s="19">
        <v>2000.694</v>
      </c>
      <c r="L84" s="19">
        <v>2048.1390000000001</v>
      </c>
      <c r="M84" s="19">
        <v>2096.009</v>
      </c>
      <c r="N84" s="19">
        <v>2144.2469999999998</v>
      </c>
      <c r="O84" s="19">
        <v>2192.88</v>
      </c>
      <c r="P84" s="19">
        <v>2241.8649999999998</v>
      </c>
      <c r="Q84" s="19">
        <v>2291.1990000000001</v>
      </c>
      <c r="R84" s="19">
        <v>2340.8939999999998</v>
      </c>
      <c r="S84" s="19">
        <v>2390.982</v>
      </c>
      <c r="T84" s="19">
        <v>2441.5320000000002</v>
      </c>
      <c r="U84" s="19">
        <v>2492.58</v>
      </c>
      <c r="V84" s="19">
        <v>2544.12</v>
      </c>
      <c r="W84" s="19">
        <v>2596.172</v>
      </c>
      <c r="X84" s="19">
        <v>2648.7339999999999</v>
      </c>
      <c r="Y84" s="19">
        <v>2701.8249999999998</v>
      </c>
      <c r="Z84" s="19">
        <v>2755.473</v>
      </c>
      <c r="AA84" s="19">
        <v>2809.6610000000001</v>
      </c>
      <c r="AB84" s="19">
        <v>2864.364</v>
      </c>
      <c r="AC84" s="19">
        <v>2919.5520000000001</v>
      </c>
      <c r="AD84" s="19">
        <v>2975.1680000000001</v>
      </c>
      <c r="AE84" s="19">
        <v>3031.1959999999999</v>
      </c>
      <c r="AF84" s="19">
        <v>3087.5569999999998</v>
      </c>
      <c r="AG84" s="19">
        <v>3144.2469999999998</v>
      </c>
      <c r="AH84" s="19">
        <v>3201.2080000000001</v>
      </c>
      <c r="AI84" s="19">
        <v>3258.3679999999999</v>
      </c>
      <c r="AJ84" s="19">
        <v>3315.68</v>
      </c>
      <c r="AK84" s="19">
        <v>3373.0810000000001</v>
      </c>
      <c r="AL84" s="19">
        <v>3430.5479999999998</v>
      </c>
      <c r="AM84" s="19">
        <v>3488.0189999999998</v>
      </c>
      <c r="AN84" s="19">
        <v>3545.4389999999999</v>
      </c>
      <c r="AO84" s="19">
        <v>3602.7359999999999</v>
      </c>
      <c r="AP84" s="19">
        <v>3659.886</v>
      </c>
      <c r="AQ84" s="19">
        <v>3716.8580000000002</v>
      </c>
      <c r="AR84" s="19">
        <v>3773.6210000000001</v>
      </c>
      <c r="AS84" s="19">
        <v>3830.143</v>
      </c>
      <c r="AT84" s="19">
        <v>3886.4</v>
      </c>
      <c r="AU84" s="19">
        <v>3942.3530000000001</v>
      </c>
      <c r="AV84" s="19">
        <v>3998.0129999999999</v>
      </c>
      <c r="AW84" s="19">
        <v>4053.357</v>
      </c>
      <c r="AX84" s="19">
        <v>4108.3980000000001</v>
      </c>
      <c r="AY84" s="19">
        <v>4163.165</v>
      </c>
      <c r="AZ84" s="19">
        <v>4217.6289999999999</v>
      </c>
      <c r="BA84" s="19">
        <v>4271.7669999999998</v>
      </c>
      <c r="BB84" s="19">
        <v>4325.567</v>
      </c>
      <c r="BC84" s="19">
        <v>4379.0079999999998</v>
      </c>
      <c r="BD84" s="19">
        <v>4432.0789999999997</v>
      </c>
      <c r="BE84" s="19">
        <v>4484.7330000000002</v>
      </c>
      <c r="BF84" s="19">
        <v>4536.9780000000001</v>
      </c>
      <c r="BG84" s="19">
        <v>4588.8190000000004</v>
      </c>
      <c r="BH84" s="19">
        <v>4640.2420000000002</v>
      </c>
      <c r="BI84" s="19">
        <v>4691.25</v>
      </c>
      <c r="BJ84" s="19">
        <v>4741.8450000000003</v>
      </c>
      <c r="BK84" s="19">
        <v>4791.9650000000001</v>
      </c>
      <c r="BL84" s="19">
        <v>4841.5829999999996</v>
      </c>
      <c r="BM84" s="19">
        <v>4890.63</v>
      </c>
      <c r="BN84" s="19">
        <v>4939.0559999999996</v>
      </c>
      <c r="BO84" s="19">
        <v>4986.8149999999996</v>
      </c>
      <c r="BP84" s="19">
        <v>5033.9009999999998</v>
      </c>
      <c r="BQ84" s="19">
        <v>5080.3069999999998</v>
      </c>
      <c r="BR84" s="19">
        <v>5126.0439999999999</v>
      </c>
      <c r="BS84" s="19">
        <v>5171.0959999999995</v>
      </c>
      <c r="BT84" s="19">
        <v>5215.45</v>
      </c>
      <c r="BU84" s="19">
        <v>5259.0829999999996</v>
      </c>
      <c r="BV84" s="19">
        <v>5301.95</v>
      </c>
      <c r="BW84" s="19">
        <v>5344.0110000000004</v>
      </c>
      <c r="BX84" s="19">
        <v>5385.2190000000001</v>
      </c>
      <c r="BY84" s="19">
        <v>5425.55</v>
      </c>
      <c r="BZ84" s="19">
        <v>5465.018</v>
      </c>
      <c r="CA84" s="19">
        <v>5503.6080000000002</v>
      </c>
      <c r="CB84" s="19">
        <v>5541.3459999999995</v>
      </c>
      <c r="CC84" s="19">
        <v>5578.2259999999997</v>
      </c>
      <c r="CD84" s="19">
        <v>5614.2619999999997</v>
      </c>
      <c r="CE84" s="19">
        <v>5649.4489999999996</v>
      </c>
      <c r="CF84" s="19">
        <v>5683.7820000000002</v>
      </c>
      <c r="CG84" s="19">
        <v>5717.259</v>
      </c>
      <c r="CH84" s="19">
        <v>5749.8649999999998</v>
      </c>
      <c r="CI84" s="19">
        <v>5781.6289999999999</v>
      </c>
      <c r="CJ84" s="19">
        <v>5812.5590000000002</v>
      </c>
      <c r="CK84" s="19">
        <v>5842.6760000000004</v>
      </c>
      <c r="CL84" s="19">
        <v>5872.0110000000004</v>
      </c>
      <c r="CM84" s="19">
        <v>5900.5889999999999</v>
      </c>
    </row>
    <row r="85" spans="1:91" ht="11.4" x14ac:dyDescent="0.2">
      <c r="A85" s="16">
        <v>68</v>
      </c>
      <c r="B85" s="17" t="s">
        <v>635</v>
      </c>
      <c r="C85" s="7" t="s">
        <v>131</v>
      </c>
      <c r="D85" s="6"/>
      <c r="E85" s="6">
        <v>430</v>
      </c>
      <c r="F85" s="19">
        <v>4499.6210000000001</v>
      </c>
      <c r="G85" s="19">
        <v>4613.8230000000003</v>
      </c>
      <c r="H85" s="19">
        <v>4731.9059999999999</v>
      </c>
      <c r="I85" s="19">
        <v>4853.5159999999996</v>
      </c>
      <c r="J85" s="19">
        <v>4977.72</v>
      </c>
      <c r="K85" s="19">
        <v>5103.8530000000001</v>
      </c>
      <c r="L85" s="19">
        <v>5232.0820000000003</v>
      </c>
      <c r="M85" s="19">
        <v>5362.8630000000003</v>
      </c>
      <c r="N85" s="19">
        <v>5496.1769999999997</v>
      </c>
      <c r="O85" s="19">
        <v>5631.9390000000003</v>
      </c>
      <c r="P85" s="19">
        <v>5770.0959999999995</v>
      </c>
      <c r="Q85" s="19">
        <v>5910.6279999999997</v>
      </c>
      <c r="R85" s="19">
        <v>6053.5110000000004</v>
      </c>
      <c r="S85" s="19">
        <v>6198.65</v>
      </c>
      <c r="T85" s="19">
        <v>6345.9610000000002</v>
      </c>
      <c r="U85" s="19">
        <v>6495.3770000000004</v>
      </c>
      <c r="V85" s="19">
        <v>6646.8130000000001</v>
      </c>
      <c r="W85" s="19">
        <v>6800.2020000000002</v>
      </c>
      <c r="X85" s="19">
        <v>6955.4759999999997</v>
      </c>
      <c r="Y85" s="19">
        <v>7112.5320000000002</v>
      </c>
      <c r="Z85" s="19">
        <v>7271.2610000000004</v>
      </c>
      <c r="AA85" s="19">
        <v>7431.6139999999996</v>
      </c>
      <c r="AB85" s="19">
        <v>7593.4989999999998</v>
      </c>
      <c r="AC85" s="19">
        <v>7756.8509999999997</v>
      </c>
      <c r="AD85" s="19">
        <v>7921.5780000000004</v>
      </c>
      <c r="AE85" s="19">
        <v>8087.6109999999999</v>
      </c>
      <c r="AF85" s="19">
        <v>8254.8850000000002</v>
      </c>
      <c r="AG85" s="19">
        <v>8423.3169999999991</v>
      </c>
      <c r="AH85" s="19">
        <v>8592.8449999999993</v>
      </c>
      <c r="AI85" s="19">
        <v>8763.3590000000004</v>
      </c>
      <c r="AJ85" s="19">
        <v>8934.8089999999993</v>
      </c>
      <c r="AK85" s="19">
        <v>9107.1049999999996</v>
      </c>
      <c r="AL85" s="19">
        <v>9280.2000000000007</v>
      </c>
      <c r="AM85" s="19">
        <v>9454.0550000000003</v>
      </c>
      <c r="AN85" s="19">
        <v>9628.6769999999997</v>
      </c>
      <c r="AO85" s="19">
        <v>9804.0310000000009</v>
      </c>
      <c r="AP85" s="19">
        <v>9980.0810000000001</v>
      </c>
      <c r="AQ85" s="19">
        <v>10156.726000000001</v>
      </c>
      <c r="AR85" s="19">
        <v>10333.893</v>
      </c>
      <c r="AS85" s="19">
        <v>10511.471</v>
      </c>
      <c r="AT85" s="19">
        <v>10689.379000000001</v>
      </c>
      <c r="AU85" s="19">
        <v>10867.513000000001</v>
      </c>
      <c r="AV85" s="19">
        <v>11045.835999999999</v>
      </c>
      <c r="AW85" s="19">
        <v>11224.282999999999</v>
      </c>
      <c r="AX85" s="19">
        <v>11402.812</v>
      </c>
      <c r="AY85" s="19">
        <v>11581.380999999999</v>
      </c>
      <c r="AZ85" s="19">
        <v>11759.9</v>
      </c>
      <c r="BA85" s="19">
        <v>11938.295</v>
      </c>
      <c r="BB85" s="19">
        <v>12116.456</v>
      </c>
      <c r="BC85" s="19">
        <v>12294.272999999999</v>
      </c>
      <c r="BD85" s="19">
        <v>12471.642</v>
      </c>
      <c r="BE85" s="19">
        <v>12648.483</v>
      </c>
      <c r="BF85" s="19">
        <v>12824.7</v>
      </c>
      <c r="BG85" s="19">
        <v>13000.221</v>
      </c>
      <c r="BH85" s="19">
        <v>13174.96</v>
      </c>
      <c r="BI85" s="19">
        <v>13348.829</v>
      </c>
      <c r="BJ85" s="19">
        <v>13521.732</v>
      </c>
      <c r="BK85" s="19">
        <v>13693.598</v>
      </c>
      <c r="BL85" s="19">
        <v>13864.357</v>
      </c>
      <c r="BM85" s="19">
        <v>14033.924000000001</v>
      </c>
      <c r="BN85" s="19">
        <v>14202.236999999999</v>
      </c>
      <c r="BO85" s="19">
        <v>14369.213</v>
      </c>
      <c r="BP85" s="19">
        <v>14534.784</v>
      </c>
      <c r="BQ85" s="19">
        <v>14698.834000000001</v>
      </c>
      <c r="BR85" s="19">
        <v>14861.275</v>
      </c>
      <c r="BS85" s="19">
        <v>15022.009</v>
      </c>
      <c r="BT85" s="19">
        <v>15180.950999999999</v>
      </c>
      <c r="BU85" s="19">
        <v>15338.057000000001</v>
      </c>
      <c r="BV85" s="19">
        <v>15493.264999999999</v>
      </c>
      <c r="BW85" s="19">
        <v>15646.552</v>
      </c>
      <c r="BX85" s="19">
        <v>15797.873</v>
      </c>
      <c r="BY85" s="19">
        <v>15947.183999999999</v>
      </c>
      <c r="BZ85" s="19">
        <v>16094.422</v>
      </c>
      <c r="CA85" s="19">
        <v>16239.521000000001</v>
      </c>
      <c r="CB85" s="19">
        <v>16382.385</v>
      </c>
      <c r="CC85" s="19">
        <v>16522.940999999999</v>
      </c>
      <c r="CD85" s="19">
        <v>16661.16</v>
      </c>
      <c r="CE85" s="19">
        <v>16797.023000000001</v>
      </c>
      <c r="CF85" s="19">
        <v>16930.543000000001</v>
      </c>
      <c r="CG85" s="19">
        <v>17061.73</v>
      </c>
      <c r="CH85" s="19">
        <v>17190.605</v>
      </c>
      <c r="CI85" s="19">
        <v>17317.173999999999</v>
      </c>
      <c r="CJ85" s="19">
        <v>17441.445</v>
      </c>
      <c r="CK85" s="19">
        <v>17563.435000000001</v>
      </c>
      <c r="CL85" s="19">
        <v>17683.118999999999</v>
      </c>
      <c r="CM85" s="19">
        <v>17800.502</v>
      </c>
    </row>
    <row r="86" spans="1:91" ht="11.4" x14ac:dyDescent="0.2">
      <c r="A86" s="16">
        <v>69</v>
      </c>
      <c r="B86" s="17" t="s">
        <v>635</v>
      </c>
      <c r="C86" s="7" t="s">
        <v>132</v>
      </c>
      <c r="D86" s="6"/>
      <c r="E86" s="6">
        <v>466</v>
      </c>
      <c r="F86" s="19">
        <v>17467.904999999999</v>
      </c>
      <c r="G86" s="19">
        <v>17994.837</v>
      </c>
      <c r="H86" s="19">
        <v>18541.98</v>
      </c>
      <c r="I86" s="19">
        <v>19107.705999999998</v>
      </c>
      <c r="J86" s="19">
        <v>19689.14</v>
      </c>
      <c r="K86" s="19">
        <v>20284.18</v>
      </c>
      <c r="L86" s="19">
        <v>20892.583999999999</v>
      </c>
      <c r="M86" s="19">
        <v>21515.305</v>
      </c>
      <c r="N86" s="19">
        <v>22152.884999999998</v>
      </c>
      <c r="O86" s="19">
        <v>22806.187999999998</v>
      </c>
      <c r="P86" s="19">
        <v>23475.746999999999</v>
      </c>
      <c r="Q86" s="19">
        <v>24161.495999999999</v>
      </c>
      <c r="R86" s="19">
        <v>24862.935000000001</v>
      </c>
      <c r="S86" s="19">
        <v>25579.703000000001</v>
      </c>
      <c r="T86" s="19">
        <v>26311.27</v>
      </c>
      <c r="U86" s="19">
        <v>27057.112000000001</v>
      </c>
      <c r="V86" s="19">
        <v>27816.844000000001</v>
      </c>
      <c r="W86" s="19">
        <v>28590.026000000002</v>
      </c>
      <c r="X86" s="19">
        <v>29375.969000000001</v>
      </c>
      <c r="Y86" s="19">
        <v>30173.867999999999</v>
      </c>
      <c r="Z86" s="19">
        <v>30982.972000000002</v>
      </c>
      <c r="AA86" s="19">
        <v>31802.692999999999</v>
      </c>
      <c r="AB86" s="19">
        <v>32632.452000000001</v>
      </c>
      <c r="AC86" s="19">
        <v>33471.453999999998</v>
      </c>
      <c r="AD86" s="19">
        <v>34318.828999999998</v>
      </c>
      <c r="AE86" s="19">
        <v>35173.773000000001</v>
      </c>
      <c r="AF86" s="19">
        <v>36035.737000000001</v>
      </c>
      <c r="AG86" s="19">
        <v>36904.188999999998</v>
      </c>
      <c r="AH86" s="19">
        <v>37778.476000000002</v>
      </c>
      <c r="AI86" s="19">
        <v>38657.968999999997</v>
      </c>
      <c r="AJ86" s="19">
        <v>39542.118000000002</v>
      </c>
      <c r="AK86" s="19">
        <v>40430.33</v>
      </c>
      <c r="AL86" s="19">
        <v>41322.247000000003</v>
      </c>
      <c r="AM86" s="19">
        <v>42217.82</v>
      </c>
      <c r="AN86" s="19">
        <v>43117.135999999999</v>
      </c>
      <c r="AO86" s="19">
        <v>44020.171000000002</v>
      </c>
      <c r="AP86" s="19">
        <v>44926.620999999999</v>
      </c>
      <c r="AQ86" s="19">
        <v>45836.002999999997</v>
      </c>
      <c r="AR86" s="19">
        <v>46747.758999999998</v>
      </c>
      <c r="AS86" s="19">
        <v>47661.233999999997</v>
      </c>
      <c r="AT86" s="19">
        <v>48575.874000000003</v>
      </c>
      <c r="AU86" s="19">
        <v>49491.173000000003</v>
      </c>
      <c r="AV86" s="19">
        <v>50406.798999999999</v>
      </c>
      <c r="AW86" s="19">
        <v>51322.53</v>
      </c>
      <c r="AX86" s="19">
        <v>52238.233999999997</v>
      </c>
      <c r="AY86" s="19">
        <v>53153.63</v>
      </c>
      <c r="AZ86" s="19">
        <v>54068.305999999997</v>
      </c>
      <c r="BA86" s="19">
        <v>54981.656000000003</v>
      </c>
      <c r="BB86" s="19">
        <v>55893.074000000001</v>
      </c>
      <c r="BC86" s="19">
        <v>56801.832999999999</v>
      </c>
      <c r="BD86" s="19">
        <v>57707.27</v>
      </c>
      <c r="BE86" s="19">
        <v>58608.832999999999</v>
      </c>
      <c r="BF86" s="19">
        <v>59505.968000000001</v>
      </c>
      <c r="BG86" s="19">
        <v>60397.896000000001</v>
      </c>
      <c r="BH86" s="19">
        <v>61283.762000000002</v>
      </c>
      <c r="BI86" s="19">
        <v>62162.821000000004</v>
      </c>
      <c r="BJ86" s="19">
        <v>63034.404999999999</v>
      </c>
      <c r="BK86" s="19">
        <v>63898.038999999997</v>
      </c>
      <c r="BL86" s="19">
        <v>64753.271000000001</v>
      </c>
      <c r="BM86" s="19">
        <v>65599.713000000003</v>
      </c>
      <c r="BN86" s="19">
        <v>66436.957999999999</v>
      </c>
      <c r="BO86" s="19">
        <v>67264.542000000001</v>
      </c>
      <c r="BP86" s="19">
        <v>68081.919999999998</v>
      </c>
      <c r="BQ86" s="19">
        <v>68888.494999999995</v>
      </c>
      <c r="BR86" s="19">
        <v>69683.650999999998</v>
      </c>
      <c r="BS86" s="19">
        <v>70466.813999999998</v>
      </c>
      <c r="BT86" s="19">
        <v>71237.592999999993</v>
      </c>
      <c r="BU86" s="19">
        <v>71995.635999999999</v>
      </c>
      <c r="BV86" s="19">
        <v>72740.561000000002</v>
      </c>
      <c r="BW86" s="19">
        <v>73471.98</v>
      </c>
      <c r="BX86" s="19">
        <v>74189.589000000007</v>
      </c>
      <c r="BY86" s="19">
        <v>74893.066000000006</v>
      </c>
      <c r="BZ86" s="19">
        <v>75582.198999999993</v>
      </c>
      <c r="CA86" s="19">
        <v>76256.97</v>
      </c>
      <c r="CB86" s="19">
        <v>76917.433000000005</v>
      </c>
      <c r="CC86" s="19">
        <v>77563.59</v>
      </c>
      <c r="CD86" s="19">
        <v>78195.360000000001</v>
      </c>
      <c r="CE86" s="19">
        <v>78812.561000000002</v>
      </c>
      <c r="CF86" s="19">
        <v>79414.98</v>
      </c>
      <c r="CG86" s="19">
        <v>80002.394</v>
      </c>
      <c r="CH86" s="19">
        <v>80574.641000000003</v>
      </c>
      <c r="CI86" s="19">
        <v>81131.606</v>
      </c>
      <c r="CJ86" s="19">
        <v>81673.273000000001</v>
      </c>
      <c r="CK86" s="19">
        <v>82199.649999999994</v>
      </c>
      <c r="CL86" s="19">
        <v>82710.868000000002</v>
      </c>
      <c r="CM86" s="19">
        <v>83207.100000000006</v>
      </c>
    </row>
    <row r="87" spans="1:91" ht="11.4" x14ac:dyDescent="0.2">
      <c r="A87" s="16">
        <v>70</v>
      </c>
      <c r="B87" s="17" t="s">
        <v>635</v>
      </c>
      <c r="C87" s="7" t="s">
        <v>133</v>
      </c>
      <c r="D87" s="6"/>
      <c r="E87" s="6">
        <v>478</v>
      </c>
      <c r="F87" s="19">
        <v>4182.3410000000003</v>
      </c>
      <c r="G87" s="19">
        <v>4301.018</v>
      </c>
      <c r="H87" s="19">
        <v>4420.1840000000002</v>
      </c>
      <c r="I87" s="19">
        <v>4540.0680000000002</v>
      </c>
      <c r="J87" s="19">
        <v>4661.1490000000003</v>
      </c>
      <c r="K87" s="19">
        <v>4783.7669999999998</v>
      </c>
      <c r="L87" s="19">
        <v>4907.9110000000001</v>
      </c>
      <c r="M87" s="19">
        <v>5033.3779999999997</v>
      </c>
      <c r="N87" s="19">
        <v>5160.0720000000001</v>
      </c>
      <c r="O87" s="19">
        <v>5287.8770000000004</v>
      </c>
      <c r="P87" s="19">
        <v>5416.7110000000002</v>
      </c>
      <c r="Q87" s="19">
        <v>5546.5190000000002</v>
      </c>
      <c r="R87" s="19">
        <v>5677.3389999999999</v>
      </c>
      <c r="S87" s="19">
        <v>5809.2510000000002</v>
      </c>
      <c r="T87" s="19">
        <v>5942.3339999999998</v>
      </c>
      <c r="U87" s="19">
        <v>6076.6679999999997</v>
      </c>
      <c r="V87" s="19">
        <v>6212.2460000000001</v>
      </c>
      <c r="W87" s="19">
        <v>6349.0410000000002</v>
      </c>
      <c r="X87" s="19">
        <v>6487.0150000000003</v>
      </c>
      <c r="Y87" s="19">
        <v>6626.1180000000004</v>
      </c>
      <c r="Z87" s="19">
        <v>6766.3289999999997</v>
      </c>
      <c r="AA87" s="19">
        <v>6907.598</v>
      </c>
      <c r="AB87" s="19">
        <v>7049.9009999999998</v>
      </c>
      <c r="AC87" s="19">
        <v>7193.1760000000004</v>
      </c>
      <c r="AD87" s="19">
        <v>7337.3620000000001</v>
      </c>
      <c r="AE87" s="19">
        <v>7482.4080000000004</v>
      </c>
      <c r="AF87" s="19">
        <v>7628.2489999999998</v>
      </c>
      <c r="AG87" s="19">
        <v>7774.826</v>
      </c>
      <c r="AH87" s="19">
        <v>7922.0680000000002</v>
      </c>
      <c r="AI87" s="19">
        <v>8069.8959999999997</v>
      </c>
      <c r="AJ87" s="19">
        <v>8218.2279999999992</v>
      </c>
      <c r="AK87" s="19">
        <v>8367.01</v>
      </c>
      <c r="AL87" s="19">
        <v>8516.1749999999993</v>
      </c>
      <c r="AM87" s="19">
        <v>8665.625</v>
      </c>
      <c r="AN87" s="19">
        <v>8815.2610000000004</v>
      </c>
      <c r="AO87" s="19">
        <v>8965</v>
      </c>
      <c r="AP87" s="19">
        <v>9114.7749999999996</v>
      </c>
      <c r="AQ87" s="19">
        <v>9264.5310000000009</v>
      </c>
      <c r="AR87" s="19">
        <v>9414.2250000000004</v>
      </c>
      <c r="AS87" s="19">
        <v>9563.8310000000001</v>
      </c>
      <c r="AT87" s="19">
        <v>9713.3209999999999</v>
      </c>
      <c r="AU87" s="19">
        <v>9862.6270000000004</v>
      </c>
      <c r="AV87" s="19">
        <v>10011.698</v>
      </c>
      <c r="AW87" s="19">
        <v>10160.496999999999</v>
      </c>
      <c r="AX87" s="19">
        <v>10308.969999999999</v>
      </c>
      <c r="AY87" s="19">
        <v>10457.085999999999</v>
      </c>
      <c r="AZ87" s="19">
        <v>10604.785</v>
      </c>
      <c r="BA87" s="19">
        <v>10752.025</v>
      </c>
      <c r="BB87" s="19">
        <v>10898.754999999999</v>
      </c>
      <c r="BC87" s="19">
        <v>11044.939</v>
      </c>
      <c r="BD87" s="19">
        <v>11190.525</v>
      </c>
      <c r="BE87" s="19">
        <v>11335.471</v>
      </c>
      <c r="BF87" s="19">
        <v>11479.727000000001</v>
      </c>
      <c r="BG87" s="19">
        <v>11623.244000000001</v>
      </c>
      <c r="BH87" s="19">
        <v>11765.958000000001</v>
      </c>
      <c r="BI87" s="19">
        <v>11907.842000000001</v>
      </c>
      <c r="BJ87" s="19">
        <v>12048.824000000001</v>
      </c>
      <c r="BK87" s="19">
        <v>12188.874</v>
      </c>
      <c r="BL87" s="19">
        <v>12327.932000000001</v>
      </c>
      <c r="BM87" s="19">
        <v>12465.975</v>
      </c>
      <c r="BN87" s="19">
        <v>12602.931</v>
      </c>
      <c r="BO87" s="19">
        <v>12738.763000000001</v>
      </c>
      <c r="BP87" s="19">
        <v>12873.404</v>
      </c>
      <c r="BQ87" s="19">
        <v>13006.834999999999</v>
      </c>
      <c r="BR87" s="19">
        <v>13139.029</v>
      </c>
      <c r="BS87" s="19">
        <v>13269.949000000001</v>
      </c>
      <c r="BT87" s="19">
        <v>13399.561</v>
      </c>
      <c r="BU87" s="19">
        <v>13527.8</v>
      </c>
      <c r="BV87" s="19">
        <v>13654.514999999999</v>
      </c>
      <c r="BW87" s="19">
        <v>13779.514999999999</v>
      </c>
      <c r="BX87" s="19">
        <v>13902.661</v>
      </c>
      <c r="BY87" s="19">
        <v>14023.88</v>
      </c>
      <c r="BZ87" s="19">
        <v>14143.159</v>
      </c>
      <c r="CA87" s="19">
        <v>14260.513999999999</v>
      </c>
      <c r="CB87" s="19">
        <v>14376.017</v>
      </c>
      <c r="CC87" s="19">
        <v>14489.677</v>
      </c>
      <c r="CD87" s="19">
        <v>14601.517</v>
      </c>
      <c r="CE87" s="19">
        <v>14711.47</v>
      </c>
      <c r="CF87" s="19">
        <v>14819.492</v>
      </c>
      <c r="CG87" s="19">
        <v>14925.511</v>
      </c>
      <c r="CH87" s="19">
        <v>15029.498</v>
      </c>
      <c r="CI87" s="19">
        <v>15131.42</v>
      </c>
      <c r="CJ87" s="19">
        <v>15231.278</v>
      </c>
      <c r="CK87" s="19">
        <v>15329.107</v>
      </c>
      <c r="CL87" s="19">
        <v>15424.968999999999</v>
      </c>
      <c r="CM87" s="19">
        <v>15518.953</v>
      </c>
    </row>
    <row r="88" spans="1:91" ht="11.4" x14ac:dyDescent="0.2">
      <c r="A88" s="16">
        <v>71</v>
      </c>
      <c r="B88" s="17" t="s">
        <v>635</v>
      </c>
      <c r="C88" s="7" t="s">
        <v>134</v>
      </c>
      <c r="D88" s="6"/>
      <c r="E88" s="6">
        <v>562</v>
      </c>
      <c r="F88" s="19">
        <v>19896.965</v>
      </c>
      <c r="G88" s="19">
        <v>20672.987000000001</v>
      </c>
      <c r="H88" s="19">
        <v>21477.348000000002</v>
      </c>
      <c r="I88" s="19">
        <v>22311.375</v>
      </c>
      <c r="J88" s="19">
        <v>23176.690999999999</v>
      </c>
      <c r="K88" s="19">
        <v>24074.692999999999</v>
      </c>
      <c r="L88" s="19">
        <v>25006.169000000002</v>
      </c>
      <c r="M88" s="19">
        <v>25971.63</v>
      </c>
      <c r="N88" s="19">
        <v>26971.755000000001</v>
      </c>
      <c r="O88" s="19">
        <v>28007.201000000001</v>
      </c>
      <c r="P88" s="19">
        <v>29078.59</v>
      </c>
      <c r="Q88" s="19">
        <v>30186.498</v>
      </c>
      <c r="R88" s="19">
        <v>31331.491999999998</v>
      </c>
      <c r="S88" s="19">
        <v>32514.05</v>
      </c>
      <c r="T88" s="19">
        <v>33734.605000000003</v>
      </c>
      <c r="U88" s="19">
        <v>34993.54</v>
      </c>
      <c r="V88" s="19">
        <v>36291.212</v>
      </c>
      <c r="W88" s="19">
        <v>37627.934000000001</v>
      </c>
      <c r="X88" s="19">
        <v>39004.044999999998</v>
      </c>
      <c r="Y88" s="19">
        <v>40419.822</v>
      </c>
      <c r="Z88" s="19">
        <v>41875.504000000001</v>
      </c>
      <c r="AA88" s="19">
        <v>43371.196000000004</v>
      </c>
      <c r="AB88" s="19">
        <v>44906.970999999998</v>
      </c>
      <c r="AC88" s="19">
        <v>46482.853999999999</v>
      </c>
      <c r="AD88" s="19">
        <v>48098.857000000004</v>
      </c>
      <c r="AE88" s="19">
        <v>49754.92</v>
      </c>
      <c r="AF88" s="19">
        <v>51450.898999999998</v>
      </c>
      <c r="AG88" s="19">
        <v>53186.599000000002</v>
      </c>
      <c r="AH88" s="19">
        <v>54961.678999999996</v>
      </c>
      <c r="AI88" s="19">
        <v>56775.732000000004</v>
      </c>
      <c r="AJ88" s="19">
        <v>58628.305999999997</v>
      </c>
      <c r="AK88" s="19">
        <v>60518.972000000002</v>
      </c>
      <c r="AL88" s="19">
        <v>62447.294999999998</v>
      </c>
      <c r="AM88" s="19">
        <v>64412.836000000003</v>
      </c>
      <c r="AN88" s="19">
        <v>66415.161999999997</v>
      </c>
      <c r="AO88" s="19">
        <v>68453.726999999999</v>
      </c>
      <c r="AP88" s="19">
        <v>70527.898000000001</v>
      </c>
      <c r="AQ88" s="19">
        <v>72636.918000000005</v>
      </c>
      <c r="AR88" s="19">
        <v>74779.975999999995</v>
      </c>
      <c r="AS88" s="19">
        <v>76956.138000000006</v>
      </c>
      <c r="AT88" s="19">
        <v>79164.493000000002</v>
      </c>
      <c r="AU88" s="19">
        <v>81404.054000000004</v>
      </c>
      <c r="AV88" s="19">
        <v>83673.873999999996</v>
      </c>
      <c r="AW88" s="19">
        <v>85972.998999999996</v>
      </c>
      <c r="AX88" s="19">
        <v>88300.45</v>
      </c>
      <c r="AY88" s="19">
        <v>90655.175000000003</v>
      </c>
      <c r="AZ88" s="19">
        <v>93036.233999999997</v>
      </c>
      <c r="BA88" s="19">
        <v>95442.36</v>
      </c>
      <c r="BB88" s="19">
        <v>97871.78</v>
      </c>
      <c r="BC88" s="19">
        <v>100322.39599999999</v>
      </c>
      <c r="BD88" s="19">
        <v>102792.433</v>
      </c>
      <c r="BE88" s="19">
        <v>105280.26700000001</v>
      </c>
      <c r="BF88" s="19">
        <v>107784.95600000001</v>
      </c>
      <c r="BG88" s="19">
        <v>110306.303</v>
      </c>
      <c r="BH88" s="19">
        <v>112844.493</v>
      </c>
      <c r="BI88" s="19">
        <v>115399.22900000001</v>
      </c>
      <c r="BJ88" s="19">
        <v>117969.69899999999</v>
      </c>
      <c r="BK88" s="19">
        <v>120554.07799999999</v>
      </c>
      <c r="BL88" s="19">
        <v>123149.78200000001</v>
      </c>
      <c r="BM88" s="19">
        <v>125753.678</v>
      </c>
      <c r="BN88" s="19">
        <v>128363.13800000001</v>
      </c>
      <c r="BO88" s="19">
        <v>130976.44</v>
      </c>
      <c r="BP88" s="19">
        <v>133592.70499999999</v>
      </c>
      <c r="BQ88" s="19">
        <v>136211.245</v>
      </c>
      <c r="BR88" s="19">
        <v>138831.70300000001</v>
      </c>
      <c r="BS88" s="19">
        <v>141453.5</v>
      </c>
      <c r="BT88" s="19">
        <v>144075.492</v>
      </c>
      <c r="BU88" s="19">
        <v>146696.18799999999</v>
      </c>
      <c r="BV88" s="19">
        <v>149314.23000000001</v>
      </c>
      <c r="BW88" s="19">
        <v>151928.22700000001</v>
      </c>
      <c r="BX88" s="19">
        <v>154536.80300000001</v>
      </c>
      <c r="BY88" s="19">
        <v>157138.734</v>
      </c>
      <c r="BZ88" s="19">
        <v>159732.85699999999</v>
      </c>
      <c r="CA88" s="19">
        <v>162317.853</v>
      </c>
      <c r="CB88" s="19">
        <v>164892.40100000001</v>
      </c>
      <c r="CC88" s="19">
        <v>167455.204</v>
      </c>
      <c r="CD88" s="19">
        <v>170005.05900000001</v>
      </c>
      <c r="CE88" s="19">
        <v>172540.79999999999</v>
      </c>
      <c r="CF88" s="19">
        <v>175061.32</v>
      </c>
      <c r="CG88" s="19">
        <v>177565.522</v>
      </c>
      <c r="CH88" s="19">
        <v>180052.321</v>
      </c>
      <c r="CI88" s="19">
        <v>182520.62899999999</v>
      </c>
      <c r="CJ88" s="19">
        <v>184969.32399999999</v>
      </c>
      <c r="CK88" s="19">
        <v>187397.29300000001</v>
      </c>
      <c r="CL88" s="19">
        <v>189803.421</v>
      </c>
      <c r="CM88" s="19">
        <v>192186.56</v>
      </c>
    </row>
    <row r="89" spans="1:91" ht="11.4" x14ac:dyDescent="0.2">
      <c r="A89" s="16">
        <v>72</v>
      </c>
      <c r="B89" s="17" t="s">
        <v>635</v>
      </c>
      <c r="C89" s="7" t="s">
        <v>135</v>
      </c>
      <c r="D89" s="6"/>
      <c r="E89" s="6">
        <v>566</v>
      </c>
      <c r="F89" s="19">
        <v>181181.74400000001</v>
      </c>
      <c r="G89" s="19">
        <v>185989.64</v>
      </c>
      <c r="H89" s="19">
        <v>190886.31099999999</v>
      </c>
      <c r="I89" s="19">
        <v>195875.23699999999</v>
      </c>
      <c r="J89" s="19">
        <v>200962.41699999999</v>
      </c>
      <c r="K89" s="19">
        <v>206152.701</v>
      </c>
      <c r="L89" s="19">
        <v>211446.67300000001</v>
      </c>
      <c r="M89" s="19">
        <v>216844.136</v>
      </c>
      <c r="N89" s="19">
        <v>222348.372</v>
      </c>
      <c r="O89" s="19">
        <v>227963.272</v>
      </c>
      <c r="P89" s="19">
        <v>233691.88800000001</v>
      </c>
      <c r="Q89" s="19">
        <v>239535.182</v>
      </c>
      <c r="R89" s="19">
        <v>245493.375</v>
      </c>
      <c r="S89" s="19">
        <v>251567.63</v>
      </c>
      <c r="T89" s="19">
        <v>257758.92300000001</v>
      </c>
      <c r="U89" s="19">
        <v>264067.527</v>
      </c>
      <c r="V89" s="19">
        <v>270493.005</v>
      </c>
      <c r="W89" s="19">
        <v>277033.90600000002</v>
      </c>
      <c r="X89" s="19">
        <v>283687.93699999998</v>
      </c>
      <c r="Y89" s="19">
        <v>290452.07500000001</v>
      </c>
      <c r="Z89" s="19">
        <v>297323.17300000001</v>
      </c>
      <c r="AA89" s="19">
        <v>304298.81300000002</v>
      </c>
      <c r="AB89" s="19">
        <v>311376.13</v>
      </c>
      <c r="AC89" s="19">
        <v>318550.761</v>
      </c>
      <c r="AD89" s="19">
        <v>325817.65899999999</v>
      </c>
      <c r="AE89" s="19">
        <v>333172.092</v>
      </c>
      <c r="AF89" s="19">
        <v>340610.467</v>
      </c>
      <c r="AG89" s="19">
        <v>348129.23300000001</v>
      </c>
      <c r="AH89" s="19">
        <v>355723.61300000001</v>
      </c>
      <c r="AI89" s="19">
        <v>363388.54300000001</v>
      </c>
      <c r="AJ89" s="19">
        <v>371119.359</v>
      </c>
      <c r="AK89" s="19">
        <v>378911.77600000001</v>
      </c>
      <c r="AL89" s="19">
        <v>386762.397</v>
      </c>
      <c r="AM89" s="19">
        <v>394668.49400000001</v>
      </c>
      <c r="AN89" s="19">
        <v>402627.87300000002</v>
      </c>
      <c r="AO89" s="19">
        <v>410637.86800000002</v>
      </c>
      <c r="AP89" s="19">
        <v>418695.576</v>
      </c>
      <c r="AQ89" s="19">
        <v>426796.967</v>
      </c>
      <c r="AR89" s="19">
        <v>434936.94500000001</v>
      </c>
      <c r="AS89" s="19">
        <v>443109.78700000001</v>
      </c>
      <c r="AT89" s="19">
        <v>451310.61700000003</v>
      </c>
      <c r="AU89" s="19">
        <v>459535.45299999998</v>
      </c>
      <c r="AV89" s="19">
        <v>467781.97100000002</v>
      </c>
      <c r="AW89" s="19">
        <v>476049.06</v>
      </c>
      <c r="AX89" s="19">
        <v>484336.50699999998</v>
      </c>
      <c r="AY89" s="19">
        <v>492643.35800000001</v>
      </c>
      <c r="AZ89" s="19">
        <v>500966.32500000001</v>
      </c>
      <c r="BA89" s="19">
        <v>509301.59</v>
      </c>
      <c r="BB89" s="19">
        <v>517646.98700000002</v>
      </c>
      <c r="BC89" s="19">
        <v>526000.44999999995</v>
      </c>
      <c r="BD89" s="19">
        <v>534359.11600000004</v>
      </c>
      <c r="BE89" s="19">
        <v>542719.68900000001</v>
      </c>
      <c r="BF89" s="19">
        <v>551077.25800000003</v>
      </c>
      <c r="BG89" s="19">
        <v>559425.22400000005</v>
      </c>
      <c r="BH89" s="19">
        <v>567755.91299999994</v>
      </c>
      <c r="BI89" s="19">
        <v>576062.29500000004</v>
      </c>
      <c r="BJ89" s="19">
        <v>584339.74</v>
      </c>
      <c r="BK89" s="19">
        <v>592583.93200000003</v>
      </c>
      <c r="BL89" s="19">
        <v>600788.68700000003</v>
      </c>
      <c r="BM89" s="19">
        <v>608947.46900000004</v>
      </c>
      <c r="BN89" s="19">
        <v>617054.57700000005</v>
      </c>
      <c r="BO89" s="19">
        <v>625105.16599999997</v>
      </c>
      <c r="BP89" s="19">
        <v>633095.69700000004</v>
      </c>
      <c r="BQ89" s="19">
        <v>641023.56700000004</v>
      </c>
      <c r="BR89" s="19">
        <v>648886.93000000005</v>
      </c>
      <c r="BS89" s="19">
        <v>656683.66099999996</v>
      </c>
      <c r="BT89" s="19">
        <v>664410.27800000005</v>
      </c>
      <c r="BU89" s="19">
        <v>672063.18099999998</v>
      </c>
      <c r="BV89" s="19">
        <v>679640.04500000004</v>
      </c>
      <c r="BW89" s="19">
        <v>687138.86100000003</v>
      </c>
      <c r="BX89" s="19">
        <v>694557.23699999996</v>
      </c>
      <c r="BY89" s="19">
        <v>701892.652</v>
      </c>
      <c r="BZ89" s="19">
        <v>709141.67500000005</v>
      </c>
      <c r="CA89" s="19">
        <v>716299.95700000005</v>
      </c>
      <c r="CB89" s="19">
        <v>723362.6</v>
      </c>
      <c r="CC89" s="19">
        <v>730325.35199999996</v>
      </c>
      <c r="CD89" s="19">
        <v>737184.97400000005</v>
      </c>
      <c r="CE89" s="19">
        <v>743939.10199999996</v>
      </c>
      <c r="CF89" s="19">
        <v>750585.94</v>
      </c>
      <c r="CG89" s="19">
        <v>757123.86100000003</v>
      </c>
      <c r="CH89" s="19">
        <v>763551.07900000003</v>
      </c>
      <c r="CI89" s="19">
        <v>769865.54700000002</v>
      </c>
      <c r="CJ89" s="19">
        <v>776064.86</v>
      </c>
      <c r="CK89" s="19">
        <v>782146.23</v>
      </c>
      <c r="CL89" s="19">
        <v>788106.54200000002</v>
      </c>
      <c r="CM89" s="19">
        <v>793942.31599999999</v>
      </c>
    </row>
    <row r="90" spans="1:91" ht="11.4" x14ac:dyDescent="0.2">
      <c r="A90" s="16">
        <v>73</v>
      </c>
      <c r="B90" s="17" t="s">
        <v>635</v>
      </c>
      <c r="C90" s="7" t="s">
        <v>136</v>
      </c>
      <c r="D90" s="6">
        <v>3</v>
      </c>
      <c r="E90" s="6">
        <v>654</v>
      </c>
      <c r="F90" s="19">
        <v>4.0339999999999998</v>
      </c>
      <c r="G90" s="19">
        <v>4.0350000000000001</v>
      </c>
      <c r="H90" s="19">
        <v>4.0490000000000004</v>
      </c>
      <c r="I90" s="19">
        <v>4.0739999999999998</v>
      </c>
      <c r="J90" s="19">
        <v>4.0960000000000001</v>
      </c>
      <c r="K90" s="19">
        <v>4.1260000000000003</v>
      </c>
      <c r="L90" s="19">
        <v>4.1470000000000002</v>
      </c>
      <c r="M90" s="19">
        <v>4.1710000000000003</v>
      </c>
      <c r="N90" s="19">
        <v>4.1870000000000003</v>
      </c>
      <c r="O90" s="19">
        <v>4.2110000000000003</v>
      </c>
      <c r="P90" s="19">
        <v>4.2240000000000002</v>
      </c>
      <c r="Q90" s="19">
        <v>4.2439999999999998</v>
      </c>
      <c r="R90" s="19">
        <v>4.2569999999999997</v>
      </c>
      <c r="S90" s="19">
        <v>4.2789999999999999</v>
      </c>
      <c r="T90" s="19">
        <v>4.2919999999999998</v>
      </c>
      <c r="U90" s="19">
        <v>4.3029999999999999</v>
      </c>
      <c r="V90" s="19">
        <v>4.3109999999999999</v>
      </c>
      <c r="W90" s="19">
        <v>4.319</v>
      </c>
      <c r="X90" s="19">
        <v>4.32</v>
      </c>
      <c r="Y90" s="19">
        <v>4.3250000000000002</v>
      </c>
      <c r="Z90" s="19">
        <v>4.327</v>
      </c>
      <c r="AA90" s="19">
        <v>4.3239999999999998</v>
      </c>
      <c r="AB90" s="19">
        <v>4.3250000000000002</v>
      </c>
      <c r="AC90" s="19">
        <v>4.3179999999999996</v>
      </c>
      <c r="AD90" s="19">
        <v>4.3129999999999997</v>
      </c>
      <c r="AE90" s="19">
        <v>4.3029999999999999</v>
      </c>
      <c r="AF90" s="19">
        <v>4.2880000000000003</v>
      </c>
      <c r="AG90" s="19">
        <v>4.2779999999999996</v>
      </c>
      <c r="AH90" s="19">
        <v>4.2720000000000002</v>
      </c>
      <c r="AI90" s="19">
        <v>4.2569999999999997</v>
      </c>
      <c r="AJ90" s="19">
        <v>4.2460000000000004</v>
      </c>
      <c r="AK90" s="19">
        <v>4.2359999999999998</v>
      </c>
      <c r="AL90" s="19">
        <v>4.218</v>
      </c>
      <c r="AM90" s="19">
        <v>4.21</v>
      </c>
      <c r="AN90" s="19">
        <v>4.1959999999999997</v>
      </c>
      <c r="AO90" s="19">
        <v>4.181</v>
      </c>
      <c r="AP90" s="19">
        <v>4.17</v>
      </c>
      <c r="AQ90" s="19">
        <v>4.1609999999999996</v>
      </c>
      <c r="AR90" s="19">
        <v>4.16</v>
      </c>
      <c r="AS90" s="19">
        <v>4.1420000000000003</v>
      </c>
      <c r="AT90" s="19">
        <v>4.1319999999999997</v>
      </c>
      <c r="AU90" s="19">
        <v>4.1239999999999997</v>
      </c>
      <c r="AV90" s="19">
        <v>4.1139999999999999</v>
      </c>
      <c r="AW90" s="19">
        <v>4.1050000000000004</v>
      </c>
      <c r="AX90" s="19">
        <v>4.0960000000000001</v>
      </c>
      <c r="AY90" s="19">
        <v>4.085</v>
      </c>
      <c r="AZ90" s="19">
        <v>4.077</v>
      </c>
      <c r="BA90" s="19">
        <v>4.0659999999999998</v>
      </c>
      <c r="BB90" s="19">
        <v>4.0659999999999998</v>
      </c>
      <c r="BC90" s="19">
        <v>4.0540000000000003</v>
      </c>
      <c r="BD90" s="19">
        <v>4.0419999999999998</v>
      </c>
      <c r="BE90" s="19">
        <v>4.0359999999999996</v>
      </c>
      <c r="BF90" s="19">
        <v>4.0259999999999998</v>
      </c>
      <c r="BG90" s="19">
        <v>4.0140000000000002</v>
      </c>
      <c r="BH90" s="19">
        <v>4.0039999999999996</v>
      </c>
      <c r="BI90" s="19">
        <v>3.9940000000000002</v>
      </c>
      <c r="BJ90" s="19">
        <v>3.9820000000000002</v>
      </c>
      <c r="BK90" s="19">
        <v>3.9649999999999999</v>
      </c>
      <c r="BL90" s="19">
        <v>3.9569999999999999</v>
      </c>
      <c r="BM90" s="19">
        <v>3.9470000000000001</v>
      </c>
      <c r="BN90" s="19">
        <v>3.9359999999999999</v>
      </c>
      <c r="BO90" s="19">
        <v>3.9220000000000002</v>
      </c>
      <c r="BP90" s="19">
        <v>3.91</v>
      </c>
      <c r="BQ90" s="19">
        <v>3.8969999999999998</v>
      </c>
      <c r="BR90" s="19">
        <v>3.883</v>
      </c>
      <c r="BS90" s="19">
        <v>3.87</v>
      </c>
      <c r="BT90" s="19">
        <v>3.8570000000000002</v>
      </c>
      <c r="BU90" s="19">
        <v>3.8370000000000002</v>
      </c>
      <c r="BV90" s="19">
        <v>3.823</v>
      </c>
      <c r="BW90" s="19">
        <v>3.806</v>
      </c>
      <c r="BX90" s="19">
        <v>3.7890000000000001</v>
      </c>
      <c r="BY90" s="19">
        <v>3.7709999999999999</v>
      </c>
      <c r="BZ90" s="19">
        <v>3.7509999999999999</v>
      </c>
      <c r="CA90" s="19">
        <v>3.7320000000000002</v>
      </c>
      <c r="CB90" s="19">
        <v>3.7149999999999999</v>
      </c>
      <c r="CC90" s="19">
        <v>3.6949999999999998</v>
      </c>
      <c r="CD90" s="19">
        <v>3.6789999999999998</v>
      </c>
      <c r="CE90" s="19">
        <v>3.6629999999999998</v>
      </c>
      <c r="CF90" s="19">
        <v>3.6429999999999998</v>
      </c>
      <c r="CG90" s="19">
        <v>3.6219999999999999</v>
      </c>
      <c r="CH90" s="19">
        <v>3.6040000000000001</v>
      </c>
      <c r="CI90" s="19">
        <v>3.5880000000000001</v>
      </c>
      <c r="CJ90" s="19">
        <v>3.57</v>
      </c>
      <c r="CK90" s="19">
        <v>3.55</v>
      </c>
      <c r="CL90" s="19">
        <v>3.5310000000000001</v>
      </c>
      <c r="CM90" s="19">
        <v>3.516</v>
      </c>
    </row>
    <row r="91" spans="1:91" ht="11.4" x14ac:dyDescent="0.2">
      <c r="A91" s="16">
        <v>74</v>
      </c>
      <c r="B91" s="17" t="s">
        <v>635</v>
      </c>
      <c r="C91" s="7" t="s">
        <v>137</v>
      </c>
      <c r="D91" s="6"/>
      <c r="E91" s="6">
        <v>686</v>
      </c>
      <c r="F91" s="19">
        <v>14976.994000000001</v>
      </c>
      <c r="G91" s="19">
        <v>15411.614</v>
      </c>
      <c r="H91" s="19">
        <v>15850.566999999999</v>
      </c>
      <c r="I91" s="19">
        <v>16294.27</v>
      </c>
      <c r="J91" s="19">
        <v>16743.859</v>
      </c>
      <c r="K91" s="19">
        <v>17200.153999999999</v>
      </c>
      <c r="L91" s="19">
        <v>17662.986000000001</v>
      </c>
      <c r="M91" s="19">
        <v>18131.864000000001</v>
      </c>
      <c r="N91" s="19">
        <v>18606.962</v>
      </c>
      <c r="O91" s="19">
        <v>19088.521000000001</v>
      </c>
      <c r="P91" s="19">
        <v>19576.78</v>
      </c>
      <c r="Q91" s="19">
        <v>20071.771000000001</v>
      </c>
      <c r="R91" s="19">
        <v>20573.592000000001</v>
      </c>
      <c r="S91" s="19">
        <v>21082.543000000001</v>
      </c>
      <c r="T91" s="19">
        <v>21599</v>
      </c>
      <c r="U91" s="19">
        <v>22123.23</v>
      </c>
      <c r="V91" s="19">
        <v>22655.294999999998</v>
      </c>
      <c r="W91" s="19">
        <v>23195.137999999999</v>
      </c>
      <c r="X91" s="19">
        <v>23742.785</v>
      </c>
      <c r="Y91" s="19">
        <v>24298.188999999998</v>
      </c>
      <c r="Z91" s="19">
        <v>24861.284</v>
      </c>
      <c r="AA91" s="19">
        <v>25431.934000000001</v>
      </c>
      <c r="AB91" s="19">
        <v>26009.974999999999</v>
      </c>
      <c r="AC91" s="19">
        <v>26595.098999999998</v>
      </c>
      <c r="AD91" s="19">
        <v>27186.954000000002</v>
      </c>
      <c r="AE91" s="19">
        <v>27785.159</v>
      </c>
      <c r="AF91" s="19">
        <v>28389.472000000002</v>
      </c>
      <c r="AG91" s="19">
        <v>28999.547999999999</v>
      </c>
      <c r="AH91" s="19">
        <v>29614.905999999999</v>
      </c>
      <c r="AI91" s="19">
        <v>30234.952000000001</v>
      </c>
      <c r="AJ91" s="19">
        <v>30859.185000000001</v>
      </c>
      <c r="AK91" s="19">
        <v>31487.25</v>
      </c>
      <c r="AL91" s="19">
        <v>32118.832999999999</v>
      </c>
      <c r="AM91" s="19">
        <v>32753.518</v>
      </c>
      <c r="AN91" s="19">
        <v>33390.906999999999</v>
      </c>
      <c r="AO91" s="19">
        <v>34030.620000000003</v>
      </c>
      <c r="AP91" s="19">
        <v>34672.364999999998</v>
      </c>
      <c r="AQ91" s="19">
        <v>35315.896000000001</v>
      </c>
      <c r="AR91" s="19">
        <v>35960.989000000001</v>
      </c>
      <c r="AS91" s="19">
        <v>36607.455000000002</v>
      </c>
      <c r="AT91" s="19">
        <v>37255.131000000001</v>
      </c>
      <c r="AU91" s="19">
        <v>37903.805</v>
      </c>
      <c r="AV91" s="19">
        <v>38553.326000000001</v>
      </c>
      <c r="AW91" s="19">
        <v>39203.64</v>
      </c>
      <c r="AX91" s="19">
        <v>39854.775999999998</v>
      </c>
      <c r="AY91" s="19">
        <v>40506.694000000003</v>
      </c>
      <c r="AZ91" s="19">
        <v>41159.252</v>
      </c>
      <c r="BA91" s="19">
        <v>41812.307999999997</v>
      </c>
      <c r="BB91" s="19">
        <v>42465.83</v>
      </c>
      <c r="BC91" s="19">
        <v>43119.815000000002</v>
      </c>
      <c r="BD91" s="19">
        <v>43774.197999999997</v>
      </c>
      <c r="BE91" s="19">
        <v>44428.853000000003</v>
      </c>
      <c r="BF91" s="19">
        <v>45083.555999999997</v>
      </c>
      <c r="BG91" s="19">
        <v>45738.038</v>
      </c>
      <c r="BH91" s="19">
        <v>46391.970999999998</v>
      </c>
      <c r="BI91" s="19">
        <v>47045.071000000004</v>
      </c>
      <c r="BJ91" s="19">
        <v>47697.055</v>
      </c>
      <c r="BK91" s="19">
        <v>48347.71</v>
      </c>
      <c r="BL91" s="19">
        <v>48996.77</v>
      </c>
      <c r="BM91" s="19">
        <v>49643.966</v>
      </c>
      <c r="BN91" s="19">
        <v>50289.008000000002</v>
      </c>
      <c r="BO91" s="19">
        <v>50931.606</v>
      </c>
      <c r="BP91" s="19">
        <v>51571.442999999999</v>
      </c>
      <c r="BQ91" s="19">
        <v>52208.212</v>
      </c>
      <c r="BR91" s="19">
        <v>52841.608999999997</v>
      </c>
      <c r="BS91" s="19">
        <v>53471.305999999997</v>
      </c>
      <c r="BT91" s="19">
        <v>54097.031999999999</v>
      </c>
      <c r="BU91" s="19">
        <v>54718.468999999997</v>
      </c>
      <c r="BV91" s="19">
        <v>55335.084000000003</v>
      </c>
      <c r="BW91" s="19">
        <v>55946.309000000001</v>
      </c>
      <c r="BX91" s="19">
        <v>56551.65</v>
      </c>
      <c r="BY91" s="19">
        <v>57150.769</v>
      </c>
      <c r="BZ91" s="19">
        <v>57743.487000000001</v>
      </c>
      <c r="CA91" s="19">
        <v>58329.673999999999</v>
      </c>
      <c r="CB91" s="19">
        <v>58909.284</v>
      </c>
      <c r="CC91" s="19">
        <v>59482.235000000001</v>
      </c>
      <c r="CD91" s="19">
        <v>60048.389000000003</v>
      </c>
      <c r="CE91" s="19">
        <v>60607.508999999998</v>
      </c>
      <c r="CF91" s="19">
        <v>61159.381000000001</v>
      </c>
      <c r="CG91" s="19">
        <v>61703.758000000002</v>
      </c>
      <c r="CH91" s="19">
        <v>62240.466999999997</v>
      </c>
      <c r="CI91" s="19">
        <v>62769.355000000003</v>
      </c>
      <c r="CJ91" s="19">
        <v>63290.362000000001</v>
      </c>
      <c r="CK91" s="19">
        <v>63803.466999999997</v>
      </c>
      <c r="CL91" s="19">
        <v>64308.733999999997</v>
      </c>
      <c r="CM91" s="19">
        <v>64806.262999999999</v>
      </c>
    </row>
    <row r="92" spans="1:91" ht="11.4" x14ac:dyDescent="0.2">
      <c r="A92" s="16">
        <v>75</v>
      </c>
      <c r="B92" s="17" t="s">
        <v>635</v>
      </c>
      <c r="C92" s="7" t="s">
        <v>138</v>
      </c>
      <c r="D92" s="6"/>
      <c r="E92" s="6">
        <v>694</v>
      </c>
      <c r="F92" s="19">
        <v>7237.0249999999996</v>
      </c>
      <c r="G92" s="19">
        <v>7396.19</v>
      </c>
      <c r="H92" s="19">
        <v>7557.2120000000004</v>
      </c>
      <c r="I92" s="19">
        <v>7719.7290000000003</v>
      </c>
      <c r="J92" s="19">
        <v>7883.1229999999996</v>
      </c>
      <c r="K92" s="19">
        <v>8046.9309999999996</v>
      </c>
      <c r="L92" s="19">
        <v>8211.0689999999995</v>
      </c>
      <c r="M92" s="19">
        <v>8375.6790000000001</v>
      </c>
      <c r="N92" s="19">
        <v>8540.92</v>
      </c>
      <c r="O92" s="19">
        <v>8706.9719999999998</v>
      </c>
      <c r="P92" s="19">
        <v>8873.9840000000004</v>
      </c>
      <c r="Q92" s="19">
        <v>9041.9240000000009</v>
      </c>
      <c r="R92" s="19">
        <v>9210.65</v>
      </c>
      <c r="S92" s="19">
        <v>9379.98</v>
      </c>
      <c r="T92" s="19">
        <v>9549.6779999999999</v>
      </c>
      <c r="U92" s="19">
        <v>9719.5310000000009</v>
      </c>
      <c r="V92" s="19">
        <v>9889.4140000000007</v>
      </c>
      <c r="W92" s="19">
        <v>10059.264999999999</v>
      </c>
      <c r="X92" s="19">
        <v>10228.964</v>
      </c>
      <c r="Y92" s="19">
        <v>10398.416999999999</v>
      </c>
      <c r="Z92" s="19">
        <v>10567.514999999999</v>
      </c>
      <c r="AA92" s="19">
        <v>10736.156999999999</v>
      </c>
      <c r="AB92" s="19">
        <v>10904.2</v>
      </c>
      <c r="AC92" s="19">
        <v>11071.477000000001</v>
      </c>
      <c r="AD92" s="19">
        <v>11237.831</v>
      </c>
      <c r="AE92" s="19">
        <v>11403.087</v>
      </c>
      <c r="AF92" s="19">
        <v>11567.120999999999</v>
      </c>
      <c r="AG92" s="19">
        <v>11729.839</v>
      </c>
      <c r="AH92" s="19">
        <v>11891.123</v>
      </c>
      <c r="AI92" s="19">
        <v>12050.861999999999</v>
      </c>
      <c r="AJ92" s="19">
        <v>12208.951999999999</v>
      </c>
      <c r="AK92" s="19">
        <v>12365.272999999999</v>
      </c>
      <c r="AL92" s="19">
        <v>12519.739</v>
      </c>
      <c r="AM92" s="19">
        <v>12672.290999999999</v>
      </c>
      <c r="AN92" s="19">
        <v>12822.945</v>
      </c>
      <c r="AO92" s="19">
        <v>12971.626</v>
      </c>
      <c r="AP92" s="19">
        <v>13118.294</v>
      </c>
      <c r="AQ92" s="19">
        <v>13262.816000000001</v>
      </c>
      <c r="AR92" s="19">
        <v>13405.036</v>
      </c>
      <c r="AS92" s="19">
        <v>13544.775</v>
      </c>
      <c r="AT92" s="19">
        <v>13681.848</v>
      </c>
      <c r="AU92" s="19">
        <v>13816.162</v>
      </c>
      <c r="AV92" s="19">
        <v>13947.665999999999</v>
      </c>
      <c r="AW92" s="19">
        <v>14076.321</v>
      </c>
      <c r="AX92" s="19">
        <v>14202.109</v>
      </c>
      <c r="AY92" s="19">
        <v>14325.016</v>
      </c>
      <c r="AZ92" s="19">
        <v>14444.993</v>
      </c>
      <c r="BA92" s="19">
        <v>14561.941000000001</v>
      </c>
      <c r="BB92" s="19">
        <v>14675.791999999999</v>
      </c>
      <c r="BC92" s="19">
        <v>14786.456</v>
      </c>
      <c r="BD92" s="19">
        <v>14893.870999999999</v>
      </c>
      <c r="BE92" s="19">
        <v>14997.966</v>
      </c>
      <c r="BF92" s="19">
        <v>15098.704</v>
      </c>
      <c r="BG92" s="19">
        <v>15196.037</v>
      </c>
      <c r="BH92" s="19">
        <v>15289.93</v>
      </c>
      <c r="BI92" s="19">
        <v>15380.332</v>
      </c>
      <c r="BJ92" s="19">
        <v>15467.233</v>
      </c>
      <c r="BK92" s="19">
        <v>15550.596</v>
      </c>
      <c r="BL92" s="19">
        <v>15630.329</v>
      </c>
      <c r="BM92" s="19">
        <v>15706.331</v>
      </c>
      <c r="BN92" s="19">
        <v>15778.555</v>
      </c>
      <c r="BO92" s="19">
        <v>15846.955</v>
      </c>
      <c r="BP92" s="19">
        <v>15911.572</v>
      </c>
      <c r="BQ92" s="19">
        <v>15972.46</v>
      </c>
      <c r="BR92" s="19">
        <v>16029.710999999999</v>
      </c>
      <c r="BS92" s="19">
        <v>16083.42</v>
      </c>
      <c r="BT92" s="19">
        <v>16133.599</v>
      </c>
      <c r="BU92" s="19">
        <v>16180.28</v>
      </c>
      <c r="BV92" s="19">
        <v>16223.545</v>
      </c>
      <c r="BW92" s="19">
        <v>16263.431</v>
      </c>
      <c r="BX92" s="19">
        <v>16300.02</v>
      </c>
      <c r="BY92" s="19">
        <v>16333.36</v>
      </c>
      <c r="BZ92" s="19">
        <v>16363.508</v>
      </c>
      <c r="CA92" s="19">
        <v>16390.509999999998</v>
      </c>
      <c r="CB92" s="19">
        <v>16414.403999999999</v>
      </c>
      <c r="CC92" s="19">
        <v>16435.233</v>
      </c>
      <c r="CD92" s="19">
        <v>16453.053</v>
      </c>
      <c r="CE92" s="19">
        <v>16467.947</v>
      </c>
      <c r="CF92" s="19">
        <v>16479.983</v>
      </c>
      <c r="CG92" s="19">
        <v>16489.264999999999</v>
      </c>
      <c r="CH92" s="19">
        <v>16495.859</v>
      </c>
      <c r="CI92" s="19">
        <v>16499.858</v>
      </c>
      <c r="CJ92" s="19">
        <v>16501.338</v>
      </c>
      <c r="CK92" s="19">
        <v>16500.384999999998</v>
      </c>
      <c r="CL92" s="19">
        <v>16497.057000000001</v>
      </c>
      <c r="CM92" s="19">
        <v>16491.438999999998</v>
      </c>
    </row>
    <row r="93" spans="1:91" ht="11.4" x14ac:dyDescent="0.2">
      <c r="A93" s="16">
        <v>76</v>
      </c>
      <c r="B93" s="17" t="s">
        <v>635</v>
      </c>
      <c r="C93" s="7" t="s">
        <v>139</v>
      </c>
      <c r="D93" s="6"/>
      <c r="E93" s="6">
        <v>768</v>
      </c>
      <c r="F93" s="19">
        <v>7416.8019999999997</v>
      </c>
      <c r="G93" s="19">
        <v>7606.3739999999998</v>
      </c>
      <c r="H93" s="19">
        <v>7797.6940000000004</v>
      </c>
      <c r="I93" s="19">
        <v>7990.9260000000004</v>
      </c>
      <c r="J93" s="19">
        <v>8186.384</v>
      </c>
      <c r="K93" s="19">
        <v>8384.2909999999993</v>
      </c>
      <c r="L93" s="19">
        <v>8584.6270000000004</v>
      </c>
      <c r="M93" s="19">
        <v>8787.3340000000007</v>
      </c>
      <c r="N93" s="19">
        <v>8992.5750000000007</v>
      </c>
      <c r="O93" s="19">
        <v>9200.5310000000009</v>
      </c>
      <c r="P93" s="19">
        <v>9411.3559999999998</v>
      </c>
      <c r="Q93" s="19">
        <v>9625.0679999999993</v>
      </c>
      <c r="R93" s="19">
        <v>9841.6039999999994</v>
      </c>
      <c r="S93" s="19">
        <v>10060.882</v>
      </c>
      <c r="T93" s="19">
        <v>10282.798000000001</v>
      </c>
      <c r="U93" s="19">
        <v>10507.241</v>
      </c>
      <c r="V93" s="19">
        <v>10734.128000000001</v>
      </c>
      <c r="W93" s="19">
        <v>10963.365</v>
      </c>
      <c r="X93" s="19">
        <v>11194.772999999999</v>
      </c>
      <c r="Y93" s="19">
        <v>11428.165000000001</v>
      </c>
      <c r="Z93" s="19">
        <v>11663.343000000001</v>
      </c>
      <c r="AA93" s="19">
        <v>11900.152</v>
      </c>
      <c r="AB93" s="19">
        <v>12138.472</v>
      </c>
      <c r="AC93" s="19">
        <v>12378.124</v>
      </c>
      <c r="AD93" s="19">
        <v>12618.921</v>
      </c>
      <c r="AE93" s="19">
        <v>12860.688</v>
      </c>
      <c r="AF93" s="19">
        <v>13103.308000000001</v>
      </c>
      <c r="AG93" s="19">
        <v>13346.634</v>
      </c>
      <c r="AH93" s="19">
        <v>13590.457</v>
      </c>
      <c r="AI93" s="19">
        <v>13834.554</v>
      </c>
      <c r="AJ93" s="19">
        <v>14078.714</v>
      </c>
      <c r="AK93" s="19">
        <v>14322.8</v>
      </c>
      <c r="AL93" s="19">
        <v>14566.742</v>
      </c>
      <c r="AM93" s="19">
        <v>14810.565000000001</v>
      </c>
      <c r="AN93" s="19">
        <v>15054.358</v>
      </c>
      <c r="AO93" s="19">
        <v>15298.154</v>
      </c>
      <c r="AP93" s="19">
        <v>15541.914000000001</v>
      </c>
      <c r="AQ93" s="19">
        <v>15785.513999999999</v>
      </c>
      <c r="AR93" s="19">
        <v>16028.790999999999</v>
      </c>
      <c r="AS93" s="19">
        <v>16271.558000000001</v>
      </c>
      <c r="AT93" s="19">
        <v>16513.669999999998</v>
      </c>
      <c r="AU93" s="19">
        <v>16754.990000000002</v>
      </c>
      <c r="AV93" s="19">
        <v>16995.482</v>
      </c>
      <c r="AW93" s="19">
        <v>17235.164000000001</v>
      </c>
      <c r="AX93" s="19">
        <v>17474.071</v>
      </c>
      <c r="AY93" s="19">
        <v>17712.22</v>
      </c>
      <c r="AZ93" s="19">
        <v>17949.527999999998</v>
      </c>
      <c r="BA93" s="19">
        <v>18185.87</v>
      </c>
      <c r="BB93" s="19">
        <v>18421.100999999999</v>
      </c>
      <c r="BC93" s="19">
        <v>18655.037</v>
      </c>
      <c r="BD93" s="19">
        <v>18887.516</v>
      </c>
      <c r="BE93" s="19">
        <v>19118.433000000001</v>
      </c>
      <c r="BF93" s="19">
        <v>19347.667000000001</v>
      </c>
      <c r="BG93" s="19">
        <v>19575.072</v>
      </c>
      <c r="BH93" s="19">
        <v>19800.496999999999</v>
      </c>
      <c r="BI93" s="19">
        <v>20023.794999999998</v>
      </c>
      <c r="BJ93" s="19">
        <v>20244.838</v>
      </c>
      <c r="BK93" s="19">
        <v>20463.516</v>
      </c>
      <c r="BL93" s="19">
        <v>20679.696</v>
      </c>
      <c r="BM93" s="19">
        <v>20893.260999999999</v>
      </c>
      <c r="BN93" s="19">
        <v>21104.101999999999</v>
      </c>
      <c r="BO93" s="19">
        <v>21312.092000000001</v>
      </c>
      <c r="BP93" s="19">
        <v>21517.134999999998</v>
      </c>
      <c r="BQ93" s="19">
        <v>21719.120999999999</v>
      </c>
      <c r="BR93" s="19">
        <v>21917.940999999999</v>
      </c>
      <c r="BS93" s="19">
        <v>22113.506000000001</v>
      </c>
      <c r="BT93" s="19">
        <v>22305.745999999999</v>
      </c>
      <c r="BU93" s="19">
        <v>22494.565999999999</v>
      </c>
      <c r="BV93" s="19">
        <v>22679.822</v>
      </c>
      <c r="BW93" s="19">
        <v>22861.335999999999</v>
      </c>
      <c r="BX93" s="19">
        <v>23039.006000000001</v>
      </c>
      <c r="BY93" s="19">
        <v>23212.714</v>
      </c>
      <c r="BZ93" s="19">
        <v>23382.471000000001</v>
      </c>
      <c r="CA93" s="19">
        <v>23548.33</v>
      </c>
      <c r="CB93" s="19">
        <v>23710.418000000001</v>
      </c>
      <c r="CC93" s="19">
        <v>23868.798999999999</v>
      </c>
      <c r="CD93" s="19">
        <v>24023.51</v>
      </c>
      <c r="CE93" s="19">
        <v>24174.5</v>
      </c>
      <c r="CF93" s="19">
        <v>24321.735000000001</v>
      </c>
      <c r="CG93" s="19">
        <v>24465.166000000001</v>
      </c>
      <c r="CH93" s="19">
        <v>24604.758999999998</v>
      </c>
      <c r="CI93" s="19">
        <v>24740.517</v>
      </c>
      <c r="CJ93" s="19">
        <v>24872.484</v>
      </c>
      <c r="CK93" s="19">
        <v>25000.727999999999</v>
      </c>
      <c r="CL93" s="19">
        <v>25125.364000000001</v>
      </c>
      <c r="CM93" s="19">
        <v>25246.547999999999</v>
      </c>
    </row>
    <row r="94" spans="1:91" ht="12" x14ac:dyDescent="0.25">
      <c r="A94" s="16">
        <v>77</v>
      </c>
      <c r="B94" s="17" t="s">
        <v>635</v>
      </c>
      <c r="C94" s="18" t="s">
        <v>334</v>
      </c>
      <c r="D94" s="6"/>
      <c r="E94" s="6">
        <v>935</v>
      </c>
      <c r="F94" s="19">
        <v>4419897.6009999998</v>
      </c>
      <c r="G94" s="19">
        <v>4462676.7309999997</v>
      </c>
      <c r="H94" s="19">
        <v>4504428.3729999997</v>
      </c>
      <c r="I94" s="19">
        <v>4545133.0939999996</v>
      </c>
      <c r="J94" s="19">
        <v>4584807.0719999997</v>
      </c>
      <c r="K94" s="19">
        <v>4623454.1909999996</v>
      </c>
      <c r="L94" s="19">
        <v>4661038.3689999999</v>
      </c>
      <c r="M94" s="19">
        <v>4697504.8140000002</v>
      </c>
      <c r="N94" s="19">
        <v>4732823.2249999996</v>
      </c>
      <c r="O94" s="19">
        <v>4766965.1119999997</v>
      </c>
      <c r="P94" s="19">
        <v>4799909.8550000004</v>
      </c>
      <c r="Q94" s="19">
        <v>4831638.1390000004</v>
      </c>
      <c r="R94" s="19">
        <v>4862147.0530000003</v>
      </c>
      <c r="S94" s="19">
        <v>4891455.2019999996</v>
      </c>
      <c r="T94" s="19">
        <v>4919593.5539999995</v>
      </c>
      <c r="U94" s="19">
        <v>4946586.3619999997</v>
      </c>
      <c r="V94" s="19">
        <v>4972442.8420000002</v>
      </c>
      <c r="W94" s="19">
        <v>4997160.5590000004</v>
      </c>
      <c r="X94" s="19">
        <v>5020740.0810000002</v>
      </c>
      <c r="Y94" s="19">
        <v>5043179.0460000001</v>
      </c>
      <c r="Z94" s="19">
        <v>5064479.8250000002</v>
      </c>
      <c r="AA94" s="19">
        <v>5084644.8710000003</v>
      </c>
      <c r="AB94" s="19">
        <v>5103689.0810000002</v>
      </c>
      <c r="AC94" s="19">
        <v>5121642.4400000004</v>
      </c>
      <c r="AD94" s="19">
        <v>5138542.949</v>
      </c>
      <c r="AE94" s="19">
        <v>5154419.0959999999</v>
      </c>
      <c r="AF94" s="19">
        <v>5169286.1490000002</v>
      </c>
      <c r="AG94" s="19">
        <v>5183143.2560000001</v>
      </c>
      <c r="AH94" s="19">
        <v>5195983.3420000002</v>
      </c>
      <c r="AI94" s="19">
        <v>5207791.7010000004</v>
      </c>
      <c r="AJ94" s="19">
        <v>5218558.3059999999</v>
      </c>
      <c r="AK94" s="19">
        <v>5228289.8689999999</v>
      </c>
      <c r="AL94" s="19">
        <v>5236996.0449999999</v>
      </c>
      <c r="AM94" s="19">
        <v>5244673.4689999996</v>
      </c>
      <c r="AN94" s="19">
        <v>5251317.2410000004</v>
      </c>
      <c r="AO94" s="19">
        <v>5256927.4989999998</v>
      </c>
      <c r="AP94" s="19">
        <v>5261515.6069999998</v>
      </c>
      <c r="AQ94" s="19">
        <v>5265097.1849999996</v>
      </c>
      <c r="AR94" s="19">
        <v>5267683.9340000004</v>
      </c>
      <c r="AS94" s="19">
        <v>5269289.2769999998</v>
      </c>
      <c r="AT94" s="19">
        <v>5269931.5159999998</v>
      </c>
      <c r="AU94" s="19">
        <v>5269628.6780000003</v>
      </c>
      <c r="AV94" s="19">
        <v>5268409.5860000001</v>
      </c>
      <c r="AW94" s="19">
        <v>5266317.6710000001</v>
      </c>
      <c r="AX94" s="19">
        <v>5263404.5520000001</v>
      </c>
      <c r="AY94" s="19">
        <v>5259717.37</v>
      </c>
      <c r="AZ94" s="19">
        <v>5255287.9550000001</v>
      </c>
      <c r="BA94" s="19">
        <v>5250143.6730000004</v>
      </c>
      <c r="BB94" s="19">
        <v>5244322.3969999999</v>
      </c>
      <c r="BC94" s="19">
        <v>5237862.6569999997</v>
      </c>
      <c r="BD94" s="19">
        <v>5230800.3590000002</v>
      </c>
      <c r="BE94" s="19">
        <v>5223166.165</v>
      </c>
      <c r="BF94" s="19">
        <v>5214987.7209999999</v>
      </c>
      <c r="BG94" s="19">
        <v>5206293.1059999997</v>
      </c>
      <c r="BH94" s="19">
        <v>5197108.6840000004</v>
      </c>
      <c r="BI94" s="19">
        <v>5187459.4670000002</v>
      </c>
      <c r="BJ94" s="19">
        <v>5177373.2920000004</v>
      </c>
      <c r="BK94" s="19">
        <v>5166873.16</v>
      </c>
      <c r="BL94" s="19">
        <v>5155972.3739999998</v>
      </c>
      <c r="BM94" s="19">
        <v>5144679.8839999996</v>
      </c>
      <c r="BN94" s="19">
        <v>5133008.3959999997</v>
      </c>
      <c r="BO94" s="19">
        <v>5120977.4289999995</v>
      </c>
      <c r="BP94" s="19">
        <v>5108613.2450000001</v>
      </c>
      <c r="BQ94" s="19">
        <v>5095943.5539999995</v>
      </c>
      <c r="BR94" s="19">
        <v>5082998.9529999997</v>
      </c>
      <c r="BS94" s="19">
        <v>5069807.932</v>
      </c>
      <c r="BT94" s="19">
        <v>5056389.7879999997</v>
      </c>
      <c r="BU94" s="19">
        <v>5042764.2300000004</v>
      </c>
      <c r="BV94" s="19">
        <v>5028959.92</v>
      </c>
      <c r="BW94" s="19">
        <v>5015007.2980000004</v>
      </c>
      <c r="BX94" s="19">
        <v>5000931.8990000002</v>
      </c>
      <c r="BY94" s="19">
        <v>4986751.8760000002</v>
      </c>
      <c r="BZ94" s="19">
        <v>4972478.0889999997</v>
      </c>
      <c r="CA94" s="19">
        <v>4958119.1569999997</v>
      </c>
      <c r="CB94" s="19">
        <v>4943679.7110000001</v>
      </c>
      <c r="CC94" s="19">
        <v>4929164.1109999996</v>
      </c>
      <c r="CD94" s="19">
        <v>4914577.5650000004</v>
      </c>
      <c r="CE94" s="19">
        <v>4899925.8909999998</v>
      </c>
      <c r="CF94" s="19">
        <v>4885214.449</v>
      </c>
      <c r="CG94" s="19">
        <v>4870446.8030000003</v>
      </c>
      <c r="CH94" s="19">
        <v>4855623.7779999999</v>
      </c>
      <c r="CI94" s="19">
        <v>4840743.1809999999</v>
      </c>
      <c r="CJ94" s="19">
        <v>4825799.6440000003</v>
      </c>
      <c r="CK94" s="19">
        <v>4810784.0489999996</v>
      </c>
      <c r="CL94" s="19">
        <v>4795684.3899999997</v>
      </c>
      <c r="CM94" s="19">
        <v>4780484.9929999998</v>
      </c>
    </row>
    <row r="95" spans="1:91" ht="12" x14ac:dyDescent="0.25">
      <c r="A95" s="16">
        <v>78</v>
      </c>
      <c r="B95" s="17" t="s">
        <v>635</v>
      </c>
      <c r="C95" s="21" t="s">
        <v>140</v>
      </c>
      <c r="D95" s="6"/>
      <c r="E95" s="6">
        <v>906</v>
      </c>
      <c r="F95" s="19">
        <v>1635150.365</v>
      </c>
      <c r="G95" s="19">
        <v>1641908.531</v>
      </c>
      <c r="H95" s="19">
        <v>1648164.577</v>
      </c>
      <c r="I95" s="19">
        <v>1653883.5330000001</v>
      </c>
      <c r="J95" s="19">
        <v>1659040.77</v>
      </c>
      <c r="K95" s="19">
        <v>1663618.5870000001</v>
      </c>
      <c r="L95" s="19">
        <v>1667591.2790000001</v>
      </c>
      <c r="M95" s="19">
        <v>1670949.5819999999</v>
      </c>
      <c r="N95" s="19">
        <v>1673717.297</v>
      </c>
      <c r="O95" s="19">
        <v>1675934.318</v>
      </c>
      <c r="P95" s="19">
        <v>1677633.1089999999</v>
      </c>
      <c r="Q95" s="19">
        <v>1678822.173</v>
      </c>
      <c r="R95" s="19">
        <v>1679501.9480000001</v>
      </c>
      <c r="S95" s="19">
        <v>1679688.68</v>
      </c>
      <c r="T95" s="19">
        <v>1679400.1089999999</v>
      </c>
      <c r="U95" s="19">
        <v>1678652.8540000001</v>
      </c>
      <c r="V95" s="19">
        <v>1677461.0819999999</v>
      </c>
      <c r="W95" s="19">
        <v>1675837.112</v>
      </c>
      <c r="X95" s="19">
        <v>1673793.5789999999</v>
      </c>
      <c r="Y95" s="19">
        <v>1671342.331</v>
      </c>
      <c r="Z95" s="19">
        <v>1668495.733</v>
      </c>
      <c r="AA95" s="19">
        <v>1665264.436</v>
      </c>
      <c r="AB95" s="19">
        <v>1661661.6070000001</v>
      </c>
      <c r="AC95" s="19">
        <v>1657704.6850000001</v>
      </c>
      <c r="AD95" s="19">
        <v>1653412.8219999999</v>
      </c>
      <c r="AE95" s="19">
        <v>1648801.8940000001</v>
      </c>
      <c r="AF95" s="19">
        <v>1643884.736</v>
      </c>
      <c r="AG95" s="19">
        <v>1638668.1059999999</v>
      </c>
      <c r="AH95" s="19">
        <v>1633154.18</v>
      </c>
      <c r="AI95" s="19">
        <v>1627341.662</v>
      </c>
      <c r="AJ95" s="19">
        <v>1621231.5009999999</v>
      </c>
      <c r="AK95" s="19">
        <v>1614833.544</v>
      </c>
      <c r="AL95" s="19">
        <v>1608158.2009999999</v>
      </c>
      <c r="AM95" s="19">
        <v>1601208.0209999999</v>
      </c>
      <c r="AN95" s="19">
        <v>1593984.0959999999</v>
      </c>
      <c r="AO95" s="19">
        <v>1586491.284</v>
      </c>
      <c r="AP95" s="19">
        <v>1578740.6740000001</v>
      </c>
      <c r="AQ95" s="19">
        <v>1570748.1059999999</v>
      </c>
      <c r="AR95" s="19">
        <v>1562530.371</v>
      </c>
      <c r="AS95" s="19">
        <v>1554106.7609999999</v>
      </c>
      <c r="AT95" s="19">
        <v>1545497.497</v>
      </c>
      <c r="AU95" s="19">
        <v>1536718.196</v>
      </c>
      <c r="AV95" s="19">
        <v>1527788.7339999999</v>
      </c>
      <c r="AW95" s="19">
        <v>1518739.0870000001</v>
      </c>
      <c r="AX95" s="19">
        <v>1509603.4839999999</v>
      </c>
      <c r="AY95" s="19">
        <v>1500412.328</v>
      </c>
      <c r="AZ95" s="19">
        <v>1491184.4350000001</v>
      </c>
      <c r="BA95" s="19">
        <v>1481936.058</v>
      </c>
      <c r="BB95" s="19">
        <v>1472691.4469999999</v>
      </c>
      <c r="BC95" s="19">
        <v>1463475.2250000001</v>
      </c>
      <c r="BD95" s="19">
        <v>1454307.872</v>
      </c>
      <c r="BE95" s="19">
        <v>1445205.487</v>
      </c>
      <c r="BF95" s="19">
        <v>1436177.307</v>
      </c>
      <c r="BG95" s="19">
        <v>1427226.852</v>
      </c>
      <c r="BH95" s="19">
        <v>1418353.233</v>
      </c>
      <c r="BI95" s="19">
        <v>1409556.5249999999</v>
      </c>
      <c r="BJ95" s="19">
        <v>1400844.656</v>
      </c>
      <c r="BK95" s="19">
        <v>1392224.5419999999</v>
      </c>
      <c r="BL95" s="19">
        <v>1383693.6370000001</v>
      </c>
      <c r="BM95" s="19">
        <v>1375246.4110000001</v>
      </c>
      <c r="BN95" s="19">
        <v>1366880.422</v>
      </c>
      <c r="BO95" s="19">
        <v>1358598.257</v>
      </c>
      <c r="BP95" s="19">
        <v>1350407.25</v>
      </c>
      <c r="BQ95" s="19">
        <v>1342315.7930000001</v>
      </c>
      <c r="BR95" s="19">
        <v>1334334.4029999999</v>
      </c>
      <c r="BS95" s="19">
        <v>1326472.5430000001</v>
      </c>
      <c r="BT95" s="19">
        <v>1318733.4909999999</v>
      </c>
      <c r="BU95" s="19">
        <v>1311121.547</v>
      </c>
      <c r="BV95" s="19">
        <v>1303647.7860000001</v>
      </c>
      <c r="BW95" s="19">
        <v>1296325.2590000001</v>
      </c>
      <c r="BX95" s="19">
        <v>1289163.3400000001</v>
      </c>
      <c r="BY95" s="19">
        <v>1282163.4650000001</v>
      </c>
      <c r="BZ95" s="19">
        <v>1275323.912</v>
      </c>
      <c r="CA95" s="19">
        <v>1268646.115</v>
      </c>
      <c r="CB95" s="19">
        <v>1262130.5279999999</v>
      </c>
      <c r="CC95" s="19">
        <v>1255774.4779999999</v>
      </c>
      <c r="CD95" s="19">
        <v>1249571.5759999999</v>
      </c>
      <c r="CE95" s="19">
        <v>1243511.916</v>
      </c>
      <c r="CF95" s="19">
        <v>1237582.648</v>
      </c>
      <c r="CG95" s="19">
        <v>1231768.625</v>
      </c>
      <c r="CH95" s="19">
        <v>1226053.057</v>
      </c>
      <c r="CI95" s="19">
        <v>1220417.611</v>
      </c>
      <c r="CJ95" s="19">
        <v>1214842.679</v>
      </c>
      <c r="CK95" s="19">
        <v>1209307.2690000001</v>
      </c>
      <c r="CL95" s="19">
        <v>1203789.088</v>
      </c>
      <c r="CM95" s="19">
        <v>1198264.52</v>
      </c>
    </row>
    <row r="96" spans="1:91" ht="11.4" x14ac:dyDescent="0.2">
      <c r="A96" s="16">
        <v>79</v>
      </c>
      <c r="B96" s="17" t="s">
        <v>635</v>
      </c>
      <c r="C96" s="7" t="s">
        <v>141</v>
      </c>
      <c r="D96" s="6">
        <v>4</v>
      </c>
      <c r="E96" s="6">
        <v>156</v>
      </c>
      <c r="F96" s="19">
        <v>1397028.5530000001</v>
      </c>
      <c r="G96" s="19">
        <v>1403500.365</v>
      </c>
      <c r="H96" s="19">
        <v>1409517.3970000001</v>
      </c>
      <c r="I96" s="19">
        <v>1415045.9280000001</v>
      </c>
      <c r="J96" s="19">
        <v>1420062.0220000001</v>
      </c>
      <c r="K96" s="19">
        <v>1424548.2660000001</v>
      </c>
      <c r="L96" s="19">
        <v>1428480.534</v>
      </c>
      <c r="M96" s="19">
        <v>1431849.6510000001</v>
      </c>
      <c r="N96" s="19">
        <v>1434676.1159999999</v>
      </c>
      <c r="O96" s="19">
        <v>1436995.094</v>
      </c>
      <c r="P96" s="19">
        <v>1438835.6969999999</v>
      </c>
      <c r="Q96" s="19">
        <v>1440205.3759999999</v>
      </c>
      <c r="R96" s="19">
        <v>1441105.7919999999</v>
      </c>
      <c r="S96" s="19">
        <v>1441555.1429999999</v>
      </c>
      <c r="T96" s="19">
        <v>1441574.2180000001</v>
      </c>
      <c r="U96" s="19">
        <v>1441181.8130000001</v>
      </c>
      <c r="V96" s="19">
        <v>1440391.65</v>
      </c>
      <c r="W96" s="19">
        <v>1439215.3470000001</v>
      </c>
      <c r="X96" s="19">
        <v>1437667.004</v>
      </c>
      <c r="Y96" s="19">
        <v>1435760.4779999999</v>
      </c>
      <c r="Z96" s="19">
        <v>1433508.888</v>
      </c>
      <c r="AA96" s="19">
        <v>1430922.4979999999</v>
      </c>
      <c r="AB96" s="19">
        <v>1428012.1540000001</v>
      </c>
      <c r="AC96" s="19">
        <v>1424791.4609999999</v>
      </c>
      <c r="AD96" s="19">
        <v>1421274.537</v>
      </c>
      <c r="AE96" s="19">
        <v>1417472.814</v>
      </c>
      <c r="AF96" s="19">
        <v>1413396.936</v>
      </c>
      <c r="AG96" s="19">
        <v>1409051.5549999999</v>
      </c>
      <c r="AH96" s="19">
        <v>1404434.236</v>
      </c>
      <c r="AI96" s="19">
        <v>1399538.493</v>
      </c>
      <c r="AJ96" s="19">
        <v>1394361.0249999999</v>
      </c>
      <c r="AK96" s="19">
        <v>1388909.186</v>
      </c>
      <c r="AL96" s="19">
        <v>1383191.9890000001</v>
      </c>
      <c r="AM96" s="19">
        <v>1377210.27</v>
      </c>
      <c r="AN96" s="19">
        <v>1370963.871</v>
      </c>
      <c r="AO96" s="19">
        <v>1364456.723</v>
      </c>
      <c r="AP96" s="19">
        <v>1357698.3319999999</v>
      </c>
      <c r="AQ96" s="19">
        <v>1350704.05</v>
      </c>
      <c r="AR96" s="19">
        <v>1343491.986</v>
      </c>
      <c r="AS96" s="19">
        <v>1336083.672</v>
      </c>
      <c r="AT96" s="19">
        <v>1328500.912</v>
      </c>
      <c r="AU96" s="19">
        <v>1320759.08</v>
      </c>
      <c r="AV96" s="19">
        <v>1312877.1340000001</v>
      </c>
      <c r="AW96" s="19">
        <v>1304885.395</v>
      </c>
      <c r="AX96" s="19">
        <v>1296818.439</v>
      </c>
      <c r="AY96" s="19">
        <v>1288706.557</v>
      </c>
      <c r="AZ96" s="19">
        <v>1280567.92</v>
      </c>
      <c r="BA96" s="19">
        <v>1272417.5900000001</v>
      </c>
      <c r="BB96" s="19">
        <v>1264278.1140000001</v>
      </c>
      <c r="BC96" s="19">
        <v>1256172.1159999999</v>
      </c>
      <c r="BD96" s="19">
        <v>1248117.9439999999</v>
      </c>
      <c r="BE96" s="19">
        <v>1240129.9709999999</v>
      </c>
      <c r="BF96" s="19">
        <v>1232215.578</v>
      </c>
      <c r="BG96" s="19">
        <v>1224376.041</v>
      </c>
      <c r="BH96" s="19">
        <v>1216607.94</v>
      </c>
      <c r="BI96" s="19">
        <v>1208908.827</v>
      </c>
      <c r="BJ96" s="19">
        <v>1201285.2239999999</v>
      </c>
      <c r="BK96" s="19">
        <v>1193741.774</v>
      </c>
      <c r="BL96" s="19">
        <v>1186271.236</v>
      </c>
      <c r="BM96" s="19">
        <v>1178862.7109999999</v>
      </c>
      <c r="BN96" s="19">
        <v>1171509.615</v>
      </c>
      <c r="BO96" s="19">
        <v>1164212.1040000001</v>
      </c>
      <c r="BP96" s="19">
        <v>1156977.361</v>
      </c>
      <c r="BQ96" s="19">
        <v>1149814.6769999999</v>
      </c>
      <c r="BR96" s="19">
        <v>1142736.6510000001</v>
      </c>
      <c r="BS96" s="19">
        <v>1135754.2169999999</v>
      </c>
      <c r="BT96" s="19">
        <v>1128870.9240000001</v>
      </c>
      <c r="BU96" s="19">
        <v>1122090.2790000001</v>
      </c>
      <c r="BV96" s="19">
        <v>1115423.0519999999</v>
      </c>
      <c r="BW96" s="19">
        <v>1108881.6780000001</v>
      </c>
      <c r="BX96" s="19">
        <v>1102475.45</v>
      </c>
      <c r="BY96" s="19">
        <v>1096205.865</v>
      </c>
      <c r="BZ96" s="19">
        <v>1090072.3060000001</v>
      </c>
      <c r="CA96" s="19">
        <v>1084078.362</v>
      </c>
      <c r="CB96" s="19">
        <v>1078227.2609999999</v>
      </c>
      <c r="CC96" s="19">
        <v>1072518.5959999999</v>
      </c>
      <c r="CD96" s="19">
        <v>1066947.246</v>
      </c>
      <c r="CE96" s="19">
        <v>1061503.7760000001</v>
      </c>
      <c r="CF96" s="19">
        <v>1056175.3049999999</v>
      </c>
      <c r="CG96" s="19">
        <v>1050946.5759999999</v>
      </c>
      <c r="CH96" s="19">
        <v>1045800.902</v>
      </c>
      <c r="CI96" s="19">
        <v>1040720.508</v>
      </c>
      <c r="CJ96" s="19">
        <v>1035686.713</v>
      </c>
      <c r="CK96" s="19">
        <v>1030679.993</v>
      </c>
      <c r="CL96" s="19">
        <v>1025679.938</v>
      </c>
      <c r="CM96" s="19">
        <v>1020665.216</v>
      </c>
    </row>
    <row r="97" spans="1:91" ht="11.4" x14ac:dyDescent="0.2">
      <c r="A97" s="16">
        <v>80</v>
      </c>
      <c r="B97" s="17" t="s">
        <v>635</v>
      </c>
      <c r="C97" s="7" t="s">
        <v>142</v>
      </c>
      <c r="D97" s="6">
        <v>5</v>
      </c>
      <c r="E97" s="6">
        <v>344</v>
      </c>
      <c r="F97" s="19">
        <v>7245.701</v>
      </c>
      <c r="G97" s="19">
        <v>7302.8429999999998</v>
      </c>
      <c r="H97" s="19">
        <v>7364.8829999999998</v>
      </c>
      <c r="I97" s="19">
        <v>7428.8869999999997</v>
      </c>
      <c r="J97" s="19">
        <v>7490.7759999999998</v>
      </c>
      <c r="K97" s="19">
        <v>7547.652</v>
      </c>
      <c r="L97" s="19">
        <v>7598.1890000000003</v>
      </c>
      <c r="M97" s="19">
        <v>7643.2560000000003</v>
      </c>
      <c r="N97" s="19">
        <v>7684.8010000000004</v>
      </c>
      <c r="O97" s="19">
        <v>7725.8590000000004</v>
      </c>
      <c r="P97" s="19">
        <v>7768.51</v>
      </c>
      <c r="Q97" s="19">
        <v>7813.3040000000001</v>
      </c>
      <c r="R97" s="19">
        <v>7859.2139999999999</v>
      </c>
      <c r="S97" s="19">
        <v>7904.81</v>
      </c>
      <c r="T97" s="19">
        <v>7947.9949999999999</v>
      </c>
      <c r="U97" s="19">
        <v>7987.2489999999998</v>
      </c>
      <c r="V97" s="19">
        <v>8022.1959999999999</v>
      </c>
      <c r="W97" s="19">
        <v>8053.2539999999999</v>
      </c>
      <c r="X97" s="19">
        <v>8080.7030000000004</v>
      </c>
      <c r="Y97" s="19">
        <v>8105.05</v>
      </c>
      <c r="Z97" s="19">
        <v>8126.741</v>
      </c>
      <c r="AA97" s="19">
        <v>8145.817</v>
      </c>
      <c r="AB97" s="19">
        <v>8162.2460000000001</v>
      </c>
      <c r="AC97" s="19">
        <v>8176.3540000000003</v>
      </c>
      <c r="AD97" s="19">
        <v>8188.5110000000004</v>
      </c>
      <c r="AE97" s="19">
        <v>8199.0640000000003</v>
      </c>
      <c r="AF97" s="19">
        <v>8208.1859999999997</v>
      </c>
      <c r="AG97" s="19">
        <v>8216.0049999999992</v>
      </c>
      <c r="AH97" s="19">
        <v>8222.7430000000004</v>
      </c>
      <c r="AI97" s="19">
        <v>8228.616</v>
      </c>
      <c r="AJ97" s="19">
        <v>8233.7919999999995</v>
      </c>
      <c r="AK97" s="19">
        <v>8238.41</v>
      </c>
      <c r="AL97" s="19">
        <v>8242.5920000000006</v>
      </c>
      <c r="AM97" s="19">
        <v>8246.402</v>
      </c>
      <c r="AN97" s="19">
        <v>8249.9079999999994</v>
      </c>
      <c r="AO97" s="19">
        <v>8253.1409999999996</v>
      </c>
      <c r="AP97" s="19">
        <v>8256.1759999999995</v>
      </c>
      <c r="AQ97" s="19">
        <v>8259.0380000000005</v>
      </c>
      <c r="AR97" s="19">
        <v>8261.7620000000006</v>
      </c>
      <c r="AS97" s="19">
        <v>8264.3610000000008</v>
      </c>
      <c r="AT97" s="19">
        <v>8266.8529999999992</v>
      </c>
      <c r="AU97" s="19">
        <v>8269.2270000000008</v>
      </c>
      <c r="AV97" s="19">
        <v>8271.4609999999993</v>
      </c>
      <c r="AW97" s="19">
        <v>8273.4599999999991</v>
      </c>
      <c r="AX97" s="19">
        <v>8275.0529999999999</v>
      </c>
      <c r="AY97" s="19">
        <v>8276.1329999999998</v>
      </c>
      <c r="AZ97" s="19">
        <v>8276.6620000000003</v>
      </c>
      <c r="BA97" s="19">
        <v>8276.6389999999992</v>
      </c>
      <c r="BB97" s="19">
        <v>8275.9779999999992</v>
      </c>
      <c r="BC97" s="19">
        <v>8274.6029999999992</v>
      </c>
      <c r="BD97" s="19">
        <v>8272.4660000000003</v>
      </c>
      <c r="BE97" s="19">
        <v>8269.5750000000007</v>
      </c>
      <c r="BF97" s="19">
        <v>8265.9419999999991</v>
      </c>
      <c r="BG97" s="19">
        <v>8261.5709999999999</v>
      </c>
      <c r="BH97" s="19">
        <v>8256.4660000000003</v>
      </c>
      <c r="BI97" s="19">
        <v>8250.6550000000007</v>
      </c>
      <c r="BJ97" s="19">
        <v>8244.1769999999997</v>
      </c>
      <c r="BK97" s="19">
        <v>8237.1280000000006</v>
      </c>
      <c r="BL97" s="19">
        <v>8229.7219999999998</v>
      </c>
      <c r="BM97" s="19">
        <v>8222.1630000000005</v>
      </c>
      <c r="BN97" s="19">
        <v>8214.6630000000005</v>
      </c>
      <c r="BO97" s="19">
        <v>8207.3490000000002</v>
      </c>
      <c r="BP97" s="19">
        <v>8200.3160000000007</v>
      </c>
      <c r="BQ97" s="19">
        <v>8193.7080000000005</v>
      </c>
      <c r="BR97" s="19">
        <v>8187.6890000000003</v>
      </c>
      <c r="BS97" s="19">
        <v>8182.402</v>
      </c>
      <c r="BT97" s="19">
        <v>8177.9290000000001</v>
      </c>
      <c r="BU97" s="19">
        <v>8174.36</v>
      </c>
      <c r="BV97" s="19">
        <v>8171.8509999999997</v>
      </c>
      <c r="BW97" s="19">
        <v>8170.59</v>
      </c>
      <c r="BX97" s="19">
        <v>8170.6980000000003</v>
      </c>
      <c r="BY97" s="19">
        <v>8172.2420000000002</v>
      </c>
      <c r="BZ97" s="19">
        <v>8175.1980000000003</v>
      </c>
      <c r="CA97" s="19">
        <v>8179.4740000000002</v>
      </c>
      <c r="CB97" s="19">
        <v>8184.933</v>
      </c>
      <c r="CC97" s="19">
        <v>8191.4449999999997</v>
      </c>
      <c r="CD97" s="19">
        <v>8198.92</v>
      </c>
      <c r="CE97" s="19">
        <v>8207.3289999999997</v>
      </c>
      <c r="CF97" s="19">
        <v>8216.6299999999992</v>
      </c>
      <c r="CG97" s="19">
        <v>8226.7759999999998</v>
      </c>
      <c r="CH97" s="19">
        <v>8237.7119999999995</v>
      </c>
      <c r="CI97" s="19">
        <v>8249.3109999999997</v>
      </c>
      <c r="CJ97" s="19">
        <v>8261.4240000000009</v>
      </c>
      <c r="CK97" s="19">
        <v>8273.8529999999992</v>
      </c>
      <c r="CL97" s="19">
        <v>8286.3439999999991</v>
      </c>
      <c r="CM97" s="19">
        <v>8298.64</v>
      </c>
    </row>
    <row r="98" spans="1:91" ht="11.4" x14ac:dyDescent="0.2">
      <c r="A98" s="16">
        <v>81</v>
      </c>
      <c r="B98" s="17" t="s">
        <v>635</v>
      </c>
      <c r="C98" s="7" t="s">
        <v>143</v>
      </c>
      <c r="D98" s="6">
        <v>6</v>
      </c>
      <c r="E98" s="6">
        <v>446</v>
      </c>
      <c r="F98" s="19">
        <v>600.94200000000001</v>
      </c>
      <c r="G98" s="19">
        <v>612.16700000000003</v>
      </c>
      <c r="H98" s="19">
        <v>622.56700000000001</v>
      </c>
      <c r="I98" s="19">
        <v>632.41800000000001</v>
      </c>
      <c r="J98" s="19">
        <v>642.09</v>
      </c>
      <c r="K98" s="19">
        <v>651.875</v>
      </c>
      <c r="L98" s="19">
        <v>661.83799999999997</v>
      </c>
      <c r="M98" s="19">
        <v>671.85799999999995</v>
      </c>
      <c r="N98" s="19">
        <v>681.87599999999998</v>
      </c>
      <c r="O98" s="19">
        <v>691.74800000000005</v>
      </c>
      <c r="P98" s="19">
        <v>701.38099999999997</v>
      </c>
      <c r="Q98" s="19">
        <v>710.76800000000003</v>
      </c>
      <c r="R98" s="19">
        <v>719.928</v>
      </c>
      <c r="S98" s="19">
        <v>728.851</v>
      </c>
      <c r="T98" s="19">
        <v>737.51300000000003</v>
      </c>
      <c r="U98" s="19">
        <v>745.90800000000002</v>
      </c>
      <c r="V98" s="19">
        <v>754.01099999999997</v>
      </c>
      <c r="W98" s="19">
        <v>761.85</v>
      </c>
      <c r="X98" s="19">
        <v>769.42399999999998</v>
      </c>
      <c r="Y98" s="19">
        <v>776.75599999999997</v>
      </c>
      <c r="Z98" s="19">
        <v>783.87699999999995</v>
      </c>
      <c r="AA98" s="19">
        <v>790.78399999999999</v>
      </c>
      <c r="AB98" s="19">
        <v>797.48900000000003</v>
      </c>
      <c r="AC98" s="19">
        <v>804.01599999999996</v>
      </c>
      <c r="AD98" s="19">
        <v>810.40800000000002</v>
      </c>
      <c r="AE98" s="19">
        <v>816.67499999999995</v>
      </c>
      <c r="AF98" s="19">
        <v>822.83500000000004</v>
      </c>
      <c r="AG98" s="19">
        <v>828.90099999999995</v>
      </c>
      <c r="AH98" s="19">
        <v>834.88499999999999</v>
      </c>
      <c r="AI98" s="19">
        <v>840.81500000000005</v>
      </c>
      <c r="AJ98" s="19">
        <v>846.71100000000001</v>
      </c>
      <c r="AK98" s="19">
        <v>852.577</v>
      </c>
      <c r="AL98" s="19">
        <v>858.40899999999999</v>
      </c>
      <c r="AM98" s="19">
        <v>864.20299999999997</v>
      </c>
      <c r="AN98" s="19">
        <v>869.92200000000003</v>
      </c>
      <c r="AO98" s="19">
        <v>875.54300000000001</v>
      </c>
      <c r="AP98" s="19">
        <v>881.07799999999997</v>
      </c>
      <c r="AQ98" s="19">
        <v>886.51700000000005</v>
      </c>
      <c r="AR98" s="19">
        <v>891.846</v>
      </c>
      <c r="AS98" s="19">
        <v>897.08199999999999</v>
      </c>
      <c r="AT98" s="19">
        <v>902.19500000000005</v>
      </c>
      <c r="AU98" s="19">
        <v>907.19600000000003</v>
      </c>
      <c r="AV98" s="19">
        <v>912.08100000000002</v>
      </c>
      <c r="AW98" s="19">
        <v>916.84100000000001</v>
      </c>
      <c r="AX98" s="19">
        <v>921.45600000000002</v>
      </c>
      <c r="AY98" s="19">
        <v>925.947</v>
      </c>
      <c r="AZ98" s="19">
        <v>930.29200000000003</v>
      </c>
      <c r="BA98" s="19">
        <v>934.50099999999998</v>
      </c>
      <c r="BB98" s="19">
        <v>938.57</v>
      </c>
      <c r="BC98" s="19">
        <v>942.51199999999994</v>
      </c>
      <c r="BD98" s="19">
        <v>946.33</v>
      </c>
      <c r="BE98" s="19">
        <v>950.02700000000004</v>
      </c>
      <c r="BF98" s="19">
        <v>953.61500000000001</v>
      </c>
      <c r="BG98" s="19">
        <v>957.07899999999995</v>
      </c>
      <c r="BH98" s="19">
        <v>960.43200000000002</v>
      </c>
      <c r="BI98" s="19">
        <v>963.66600000000005</v>
      </c>
      <c r="BJ98" s="19">
        <v>966.78399999999999</v>
      </c>
      <c r="BK98" s="19">
        <v>969.80799999999999</v>
      </c>
      <c r="BL98" s="19">
        <v>972.74099999999999</v>
      </c>
      <c r="BM98" s="19">
        <v>975.58699999999999</v>
      </c>
      <c r="BN98" s="19">
        <v>978.37</v>
      </c>
      <c r="BO98" s="19">
        <v>981.10400000000004</v>
      </c>
      <c r="BP98" s="19">
        <v>983.78800000000001</v>
      </c>
      <c r="BQ98" s="19">
        <v>986.42600000000004</v>
      </c>
      <c r="BR98" s="19">
        <v>988.99199999999996</v>
      </c>
      <c r="BS98" s="19">
        <v>991.49900000000002</v>
      </c>
      <c r="BT98" s="19">
        <v>993.93299999999999</v>
      </c>
      <c r="BU98" s="19">
        <v>996.33500000000004</v>
      </c>
      <c r="BV98" s="19">
        <v>998.70899999999995</v>
      </c>
      <c r="BW98" s="19">
        <v>1001.109</v>
      </c>
      <c r="BX98" s="19">
        <v>1003.558</v>
      </c>
      <c r="BY98" s="19">
        <v>1006.066</v>
      </c>
      <c r="BZ98" s="19">
        <v>1008.628</v>
      </c>
      <c r="CA98" s="19">
        <v>1011.292</v>
      </c>
      <c r="CB98" s="19">
        <v>1014.085</v>
      </c>
      <c r="CC98" s="19">
        <v>1017.02</v>
      </c>
      <c r="CD98" s="19">
        <v>1020.111</v>
      </c>
      <c r="CE98" s="19">
        <v>1023.3440000000001</v>
      </c>
      <c r="CF98" s="19">
        <v>1026.7149999999999</v>
      </c>
      <c r="CG98" s="19">
        <v>1030.182</v>
      </c>
      <c r="CH98" s="19">
        <v>1033.7529999999999</v>
      </c>
      <c r="CI98" s="19">
        <v>1037.394</v>
      </c>
      <c r="CJ98" s="19">
        <v>1041.095</v>
      </c>
      <c r="CK98" s="19">
        <v>1044.8230000000001</v>
      </c>
      <c r="CL98" s="19">
        <v>1048.569</v>
      </c>
      <c r="CM98" s="19">
        <v>1052.336</v>
      </c>
    </row>
    <row r="99" spans="1:91" ht="11.4" x14ac:dyDescent="0.2">
      <c r="A99" s="16">
        <v>82</v>
      </c>
      <c r="B99" s="17" t="s">
        <v>635</v>
      </c>
      <c r="C99" s="23" t="s">
        <v>148</v>
      </c>
      <c r="D99" s="6"/>
      <c r="E99" s="6">
        <v>158</v>
      </c>
      <c r="F99" s="19">
        <v>23485.755000000001</v>
      </c>
      <c r="G99" s="19">
        <v>23556.705999999998</v>
      </c>
      <c r="H99" s="19">
        <v>23626.455999999998</v>
      </c>
      <c r="I99" s="19">
        <v>23694.089</v>
      </c>
      <c r="J99" s="19">
        <v>23758.246999999999</v>
      </c>
      <c r="K99" s="19">
        <v>23817.904999999999</v>
      </c>
      <c r="L99" s="19">
        <v>23872.68</v>
      </c>
      <c r="M99" s="19">
        <v>23922.726999999999</v>
      </c>
      <c r="N99" s="19">
        <v>23968.059000000001</v>
      </c>
      <c r="O99" s="19">
        <v>24008.871999999999</v>
      </c>
      <c r="P99" s="19">
        <v>24045.238000000001</v>
      </c>
      <c r="Q99" s="19">
        <v>24076.883999999998</v>
      </c>
      <c r="R99" s="19">
        <v>24103.448</v>
      </c>
      <c r="S99" s="19">
        <v>24124.745999999999</v>
      </c>
      <c r="T99" s="19">
        <v>24140.587</v>
      </c>
      <c r="U99" s="19">
        <v>24150.707999999999</v>
      </c>
      <c r="V99" s="19">
        <v>24155.057000000001</v>
      </c>
      <c r="W99" s="19">
        <v>24153.232</v>
      </c>
      <c r="X99" s="19">
        <v>24144.28</v>
      </c>
      <c r="Y99" s="19">
        <v>24127.011999999999</v>
      </c>
      <c r="Z99" s="19">
        <v>24100.534</v>
      </c>
      <c r="AA99" s="19">
        <v>24064.633000000002</v>
      </c>
      <c r="AB99" s="19">
        <v>24019.489000000001</v>
      </c>
      <c r="AC99" s="19">
        <v>23965.194</v>
      </c>
      <c r="AD99" s="19">
        <v>23902.035</v>
      </c>
      <c r="AE99" s="19">
        <v>23830.333999999999</v>
      </c>
      <c r="AF99" s="19">
        <v>23750.228999999999</v>
      </c>
      <c r="AG99" s="19">
        <v>23662.064999999999</v>
      </c>
      <c r="AH99" s="19">
        <v>23566.775000000001</v>
      </c>
      <c r="AI99" s="19">
        <v>23465.522000000001</v>
      </c>
      <c r="AJ99" s="19">
        <v>23359.293000000001</v>
      </c>
      <c r="AK99" s="19">
        <v>23248.621999999999</v>
      </c>
      <c r="AL99" s="19">
        <v>23133.855</v>
      </c>
      <c r="AM99" s="19">
        <v>23015.548999999999</v>
      </c>
      <c r="AN99" s="19">
        <v>22894.278999999999</v>
      </c>
      <c r="AO99" s="19">
        <v>22770.537</v>
      </c>
      <c r="AP99" s="19">
        <v>22644.734</v>
      </c>
      <c r="AQ99" s="19">
        <v>22517.190999999999</v>
      </c>
      <c r="AR99" s="19">
        <v>22388.274000000001</v>
      </c>
      <c r="AS99" s="19">
        <v>22258.223000000002</v>
      </c>
      <c r="AT99" s="19">
        <v>22127.286</v>
      </c>
      <c r="AU99" s="19">
        <v>21995.678</v>
      </c>
      <c r="AV99" s="19">
        <v>21863.548999999999</v>
      </c>
      <c r="AW99" s="19">
        <v>21730.931</v>
      </c>
      <c r="AX99" s="19">
        <v>21597.772000000001</v>
      </c>
      <c r="AY99" s="19">
        <v>21464.032999999999</v>
      </c>
      <c r="AZ99" s="19">
        <v>21329.807000000001</v>
      </c>
      <c r="BA99" s="19">
        <v>21195.113000000001</v>
      </c>
      <c r="BB99" s="19">
        <v>21059.812999999998</v>
      </c>
      <c r="BC99" s="19">
        <v>20923.64</v>
      </c>
      <c r="BD99" s="19">
        <v>20786.439999999999</v>
      </c>
      <c r="BE99" s="19">
        <v>20648.273000000001</v>
      </c>
      <c r="BF99" s="19">
        <v>20509.236000000001</v>
      </c>
      <c r="BG99" s="19">
        <v>20369.272000000001</v>
      </c>
      <c r="BH99" s="19">
        <v>20228.309000000001</v>
      </c>
      <c r="BI99" s="19">
        <v>20086.382000000001</v>
      </c>
      <c r="BJ99" s="19">
        <v>19943.63</v>
      </c>
      <c r="BK99" s="19">
        <v>19800.309000000001</v>
      </c>
      <c r="BL99" s="19">
        <v>19656.810000000001</v>
      </c>
      <c r="BM99" s="19">
        <v>19513.581999999999</v>
      </c>
      <c r="BN99" s="19">
        <v>19371.064999999999</v>
      </c>
      <c r="BO99" s="19">
        <v>19229.521000000001</v>
      </c>
      <c r="BP99" s="19">
        <v>19089.287</v>
      </c>
      <c r="BQ99" s="19">
        <v>18951.057000000001</v>
      </c>
      <c r="BR99" s="19">
        <v>18815.663</v>
      </c>
      <c r="BS99" s="19">
        <v>18683.773000000001</v>
      </c>
      <c r="BT99" s="19">
        <v>18555.716</v>
      </c>
      <c r="BU99" s="19">
        <v>18431.649000000001</v>
      </c>
      <c r="BV99" s="19">
        <v>18311.761999999999</v>
      </c>
      <c r="BW99" s="19">
        <v>18196.243999999999</v>
      </c>
      <c r="BX99" s="19">
        <v>18085.164000000001</v>
      </c>
      <c r="BY99" s="19">
        <v>17978.705000000002</v>
      </c>
      <c r="BZ99" s="19">
        <v>17876.875</v>
      </c>
      <c r="CA99" s="19">
        <v>17779.436000000002</v>
      </c>
      <c r="CB99" s="19">
        <v>17686.02</v>
      </c>
      <c r="CC99" s="19">
        <v>17596.32</v>
      </c>
      <c r="CD99" s="19">
        <v>17510.202000000001</v>
      </c>
      <c r="CE99" s="19">
        <v>17427.616000000002</v>
      </c>
      <c r="CF99" s="19">
        <v>17348.574000000001</v>
      </c>
      <c r="CG99" s="19">
        <v>17273.13</v>
      </c>
      <c r="CH99" s="19">
        <v>17201.216</v>
      </c>
      <c r="CI99" s="19">
        <v>17132.704000000002</v>
      </c>
      <c r="CJ99" s="19">
        <v>17067.388999999999</v>
      </c>
      <c r="CK99" s="19">
        <v>17004.936000000002</v>
      </c>
      <c r="CL99" s="19">
        <v>16944.934000000001</v>
      </c>
      <c r="CM99" s="19">
        <v>16886.866000000002</v>
      </c>
    </row>
    <row r="100" spans="1:91" ht="11.4" x14ac:dyDescent="0.2">
      <c r="A100" s="16">
        <v>83</v>
      </c>
      <c r="B100" s="17" t="s">
        <v>635</v>
      </c>
      <c r="C100" s="7" t="s">
        <v>144</v>
      </c>
      <c r="D100" s="6"/>
      <c r="E100" s="6">
        <v>408</v>
      </c>
      <c r="F100" s="19">
        <v>25243.917000000001</v>
      </c>
      <c r="G100" s="19">
        <v>25368.62</v>
      </c>
      <c r="H100" s="19">
        <v>25490.965</v>
      </c>
      <c r="I100" s="19">
        <v>25610.671999999999</v>
      </c>
      <c r="J100" s="19">
        <v>25727.407999999999</v>
      </c>
      <c r="K100" s="19">
        <v>25840.863000000001</v>
      </c>
      <c r="L100" s="19">
        <v>25950.761999999999</v>
      </c>
      <c r="M100" s="19">
        <v>26056.853999999999</v>
      </c>
      <c r="N100" s="19">
        <v>26158.991000000002</v>
      </c>
      <c r="O100" s="19">
        <v>26257.062999999998</v>
      </c>
      <c r="P100" s="19">
        <v>26350.877</v>
      </c>
      <c r="Q100" s="19">
        <v>26440.287</v>
      </c>
      <c r="R100" s="19">
        <v>26524.974999999999</v>
      </c>
      <c r="S100" s="19">
        <v>26604.29</v>
      </c>
      <c r="T100" s="19">
        <v>26677.453000000001</v>
      </c>
      <c r="U100" s="19">
        <v>26743.895</v>
      </c>
      <c r="V100" s="19">
        <v>26803.383999999998</v>
      </c>
      <c r="W100" s="19">
        <v>26855.924999999999</v>
      </c>
      <c r="X100" s="19">
        <v>26901.502</v>
      </c>
      <c r="Y100" s="19">
        <v>26940.152999999998</v>
      </c>
      <c r="Z100" s="19">
        <v>26971.999</v>
      </c>
      <c r="AA100" s="19">
        <v>26997.036</v>
      </c>
      <c r="AB100" s="19">
        <v>27015.392</v>
      </c>
      <c r="AC100" s="19">
        <v>27027.442999999999</v>
      </c>
      <c r="AD100" s="19">
        <v>27033.684000000001</v>
      </c>
      <c r="AE100" s="19">
        <v>27034.527999999998</v>
      </c>
      <c r="AF100" s="19">
        <v>27030.232</v>
      </c>
      <c r="AG100" s="19">
        <v>27020.983</v>
      </c>
      <c r="AH100" s="19">
        <v>27007.159</v>
      </c>
      <c r="AI100" s="19">
        <v>26989.131000000001</v>
      </c>
      <c r="AJ100" s="19">
        <v>26967.264999999999</v>
      </c>
      <c r="AK100" s="19">
        <v>26941.83</v>
      </c>
      <c r="AL100" s="19">
        <v>26913.046999999999</v>
      </c>
      <c r="AM100" s="19">
        <v>26881.133999999998</v>
      </c>
      <c r="AN100" s="19">
        <v>26846.286</v>
      </c>
      <c r="AO100" s="19">
        <v>26808.68</v>
      </c>
      <c r="AP100" s="19">
        <v>26768.512999999999</v>
      </c>
      <c r="AQ100" s="19">
        <v>26725.991000000002</v>
      </c>
      <c r="AR100" s="19">
        <v>26681.309000000001</v>
      </c>
      <c r="AS100" s="19">
        <v>26634.671999999999</v>
      </c>
      <c r="AT100" s="19">
        <v>26586.25</v>
      </c>
      <c r="AU100" s="19">
        <v>26536.214</v>
      </c>
      <c r="AV100" s="19">
        <v>26484.691999999999</v>
      </c>
      <c r="AW100" s="19">
        <v>26431.705000000002</v>
      </c>
      <c r="AX100" s="19">
        <v>26377.256000000001</v>
      </c>
      <c r="AY100" s="19">
        <v>26321.376</v>
      </c>
      <c r="AZ100" s="19">
        <v>26264.127</v>
      </c>
      <c r="BA100" s="19">
        <v>26205.635999999999</v>
      </c>
      <c r="BB100" s="19">
        <v>26146.05</v>
      </c>
      <c r="BC100" s="19">
        <v>26085.576000000001</v>
      </c>
      <c r="BD100" s="19">
        <v>26024.364000000001</v>
      </c>
      <c r="BE100" s="19">
        <v>25962.496999999999</v>
      </c>
      <c r="BF100" s="19">
        <v>25900.018</v>
      </c>
      <c r="BG100" s="19">
        <v>25836.883999999998</v>
      </c>
      <c r="BH100" s="19">
        <v>25773.044000000002</v>
      </c>
      <c r="BI100" s="19">
        <v>25708.449000000001</v>
      </c>
      <c r="BJ100" s="19">
        <v>25643.133999999998</v>
      </c>
      <c r="BK100" s="19">
        <v>25577.154999999999</v>
      </c>
      <c r="BL100" s="19">
        <v>25510.565999999999</v>
      </c>
      <c r="BM100" s="19">
        <v>25443.447</v>
      </c>
      <c r="BN100" s="19">
        <v>25375.847000000002</v>
      </c>
      <c r="BO100" s="19">
        <v>25307.827000000001</v>
      </c>
      <c r="BP100" s="19">
        <v>25239.373</v>
      </c>
      <c r="BQ100" s="19">
        <v>25170.513999999999</v>
      </c>
      <c r="BR100" s="19">
        <v>25101.223999999998</v>
      </c>
      <c r="BS100" s="19">
        <v>25031.518</v>
      </c>
      <c r="BT100" s="19">
        <v>24961.397000000001</v>
      </c>
      <c r="BU100" s="19">
        <v>24890.904999999999</v>
      </c>
      <c r="BV100" s="19">
        <v>24820.082999999999</v>
      </c>
      <c r="BW100" s="19">
        <v>24748.977999999999</v>
      </c>
      <c r="BX100" s="19">
        <v>24677.652999999998</v>
      </c>
      <c r="BY100" s="19">
        <v>24606.12</v>
      </c>
      <c r="BZ100" s="19">
        <v>24534.383000000002</v>
      </c>
      <c r="CA100" s="19">
        <v>24462.436000000002</v>
      </c>
      <c r="CB100" s="19">
        <v>24390.246999999999</v>
      </c>
      <c r="CC100" s="19">
        <v>24317.792000000001</v>
      </c>
      <c r="CD100" s="19">
        <v>24245.096000000001</v>
      </c>
      <c r="CE100" s="19">
        <v>24172.142</v>
      </c>
      <c r="CF100" s="19">
        <v>24098.968000000001</v>
      </c>
      <c r="CG100" s="19">
        <v>24025.59</v>
      </c>
      <c r="CH100" s="19">
        <v>23952.021000000001</v>
      </c>
      <c r="CI100" s="19">
        <v>23878.263999999999</v>
      </c>
      <c r="CJ100" s="19">
        <v>23804.323</v>
      </c>
      <c r="CK100" s="19">
        <v>23730.170999999998</v>
      </c>
      <c r="CL100" s="19">
        <v>23655.802</v>
      </c>
      <c r="CM100" s="19">
        <v>23581.171999999999</v>
      </c>
    </row>
    <row r="101" spans="1:91" ht="11.4" x14ac:dyDescent="0.2">
      <c r="A101" s="16">
        <v>84</v>
      </c>
      <c r="B101" s="17" t="s">
        <v>635</v>
      </c>
      <c r="C101" s="7" t="s">
        <v>145</v>
      </c>
      <c r="D101" s="6"/>
      <c r="E101" s="6">
        <v>392</v>
      </c>
      <c r="F101" s="19">
        <v>127974.958</v>
      </c>
      <c r="G101" s="19">
        <v>127748.51300000001</v>
      </c>
      <c r="H101" s="19">
        <v>127484.45</v>
      </c>
      <c r="I101" s="19">
        <v>127185.33199999999</v>
      </c>
      <c r="J101" s="19">
        <v>126854.745</v>
      </c>
      <c r="K101" s="19">
        <v>126495.647</v>
      </c>
      <c r="L101" s="19">
        <v>126109.47500000001</v>
      </c>
      <c r="M101" s="19">
        <v>125696.76300000001</v>
      </c>
      <c r="N101" s="19">
        <v>125258.6</v>
      </c>
      <c r="O101" s="19">
        <v>124795.916</v>
      </c>
      <c r="P101" s="19">
        <v>124309.808</v>
      </c>
      <c r="Q101" s="19">
        <v>123801.486</v>
      </c>
      <c r="R101" s="19">
        <v>123272.52800000001</v>
      </c>
      <c r="S101" s="19">
        <v>122724.751</v>
      </c>
      <c r="T101" s="19">
        <v>122160.14200000001</v>
      </c>
      <c r="U101" s="19">
        <v>121580.505</v>
      </c>
      <c r="V101" s="19">
        <v>120987.465</v>
      </c>
      <c r="W101" s="19">
        <v>120382.18700000001</v>
      </c>
      <c r="X101" s="19">
        <v>119765.44</v>
      </c>
      <c r="Y101" s="19">
        <v>119137.70699999999</v>
      </c>
      <c r="Z101" s="19">
        <v>118499.79</v>
      </c>
      <c r="AA101" s="19">
        <v>117852.825</v>
      </c>
      <c r="AB101" s="19">
        <v>117198.46799999999</v>
      </c>
      <c r="AC101" s="19">
        <v>116538.74</v>
      </c>
      <c r="AD101" s="19">
        <v>115875.93</v>
      </c>
      <c r="AE101" s="19">
        <v>115212.067</v>
      </c>
      <c r="AF101" s="19">
        <v>114548.21400000001</v>
      </c>
      <c r="AG101" s="19">
        <v>113885.455</v>
      </c>
      <c r="AH101" s="19">
        <v>113225.711</v>
      </c>
      <c r="AI101" s="19">
        <v>112571.117</v>
      </c>
      <c r="AJ101" s="19">
        <v>111923.238</v>
      </c>
      <c r="AK101" s="19">
        <v>111282.69100000001</v>
      </c>
      <c r="AL101" s="19">
        <v>110649.523</v>
      </c>
      <c r="AM101" s="19">
        <v>110023.889</v>
      </c>
      <c r="AN101" s="19">
        <v>109405.677</v>
      </c>
      <c r="AO101" s="19">
        <v>108794.446</v>
      </c>
      <c r="AP101" s="19">
        <v>108190.314</v>
      </c>
      <c r="AQ101" s="19">
        <v>107592.36599999999</v>
      </c>
      <c r="AR101" s="19">
        <v>106997.864</v>
      </c>
      <c r="AS101" s="19">
        <v>106403.19100000001</v>
      </c>
      <c r="AT101" s="19">
        <v>105805.496</v>
      </c>
      <c r="AU101" s="19">
        <v>105204.04399999999</v>
      </c>
      <c r="AV101" s="19">
        <v>104598.757</v>
      </c>
      <c r="AW101" s="19">
        <v>103988.291</v>
      </c>
      <c r="AX101" s="19">
        <v>103371.344</v>
      </c>
      <c r="AY101" s="19">
        <v>102747.177</v>
      </c>
      <c r="AZ101" s="19">
        <v>102115.62</v>
      </c>
      <c r="BA101" s="19">
        <v>101477.467</v>
      </c>
      <c r="BB101" s="19">
        <v>100834.469</v>
      </c>
      <c r="BC101" s="19">
        <v>100189.045</v>
      </c>
      <c r="BD101" s="19">
        <v>99543.48</v>
      </c>
      <c r="BE101" s="19">
        <v>98899.032999999996</v>
      </c>
      <c r="BF101" s="19">
        <v>98256.957999999999</v>
      </c>
      <c r="BG101" s="19">
        <v>97619.59</v>
      </c>
      <c r="BH101" s="19">
        <v>96989.548999999999</v>
      </c>
      <c r="BI101" s="19">
        <v>96369.241999999998</v>
      </c>
      <c r="BJ101" s="19">
        <v>95759.712</v>
      </c>
      <c r="BK101" s="19">
        <v>95162.395999999993</v>
      </c>
      <c r="BL101" s="19">
        <v>94580.593999999997</v>
      </c>
      <c r="BM101" s="19">
        <v>94018.096000000005</v>
      </c>
      <c r="BN101" s="19">
        <v>93477.601999999999</v>
      </c>
      <c r="BO101" s="19">
        <v>92960.604000000007</v>
      </c>
      <c r="BP101" s="19">
        <v>92466.653000000006</v>
      </c>
      <c r="BQ101" s="19">
        <v>91993.892999999996</v>
      </c>
      <c r="BR101" s="19">
        <v>91539.347999999998</v>
      </c>
      <c r="BS101" s="19">
        <v>91100.642999999996</v>
      </c>
      <c r="BT101" s="19">
        <v>90677.058000000005</v>
      </c>
      <c r="BU101" s="19">
        <v>90268.634000000005</v>
      </c>
      <c r="BV101" s="19">
        <v>89874.528999999995</v>
      </c>
      <c r="BW101" s="19">
        <v>89493.911999999997</v>
      </c>
      <c r="BX101" s="19">
        <v>89125.918000000005</v>
      </c>
      <c r="BY101" s="19">
        <v>88769.804000000004</v>
      </c>
      <c r="BZ101" s="19">
        <v>88424.653000000006</v>
      </c>
      <c r="CA101" s="19">
        <v>88089.286999999997</v>
      </c>
      <c r="CB101" s="19">
        <v>87762.433000000005</v>
      </c>
      <c r="CC101" s="19">
        <v>87442.976999999999</v>
      </c>
      <c r="CD101" s="19">
        <v>87130.095000000001</v>
      </c>
      <c r="CE101" s="19">
        <v>86823.187999999995</v>
      </c>
      <c r="CF101" s="19">
        <v>86521.837</v>
      </c>
      <c r="CG101" s="19">
        <v>86225.660999999993</v>
      </c>
      <c r="CH101" s="19">
        <v>85934.292000000001</v>
      </c>
      <c r="CI101" s="19">
        <v>85647.301999999996</v>
      </c>
      <c r="CJ101" s="19">
        <v>85364.206999999995</v>
      </c>
      <c r="CK101" s="19">
        <v>85084.448000000004</v>
      </c>
      <c r="CL101" s="19">
        <v>84807.399000000005</v>
      </c>
      <c r="CM101" s="19">
        <v>84532.388000000006</v>
      </c>
    </row>
    <row r="102" spans="1:91" ht="11.4" x14ac:dyDescent="0.2">
      <c r="A102" s="16">
        <v>85</v>
      </c>
      <c r="B102" s="17" t="s">
        <v>635</v>
      </c>
      <c r="C102" s="7" t="s">
        <v>146</v>
      </c>
      <c r="D102" s="6"/>
      <c r="E102" s="6">
        <v>496</v>
      </c>
      <c r="F102" s="19">
        <v>2976.877</v>
      </c>
      <c r="G102" s="19">
        <v>3027.3980000000001</v>
      </c>
      <c r="H102" s="19">
        <v>3075.6469999999999</v>
      </c>
      <c r="I102" s="19">
        <v>3121.7719999999999</v>
      </c>
      <c r="J102" s="19">
        <v>3166.2440000000001</v>
      </c>
      <c r="K102" s="19">
        <v>3209.404</v>
      </c>
      <c r="L102" s="19">
        <v>3251.1460000000002</v>
      </c>
      <c r="M102" s="19">
        <v>3291.2429999999999</v>
      </c>
      <c r="N102" s="19">
        <v>3329.7460000000001</v>
      </c>
      <c r="O102" s="19">
        <v>3366.7130000000002</v>
      </c>
      <c r="P102" s="19">
        <v>3402.2579999999998</v>
      </c>
      <c r="Q102" s="19">
        <v>3436.4169999999999</v>
      </c>
      <c r="R102" s="19">
        <v>3469.2370000000001</v>
      </c>
      <c r="S102" s="19">
        <v>3500.8449999999998</v>
      </c>
      <c r="T102" s="19">
        <v>3531.3670000000002</v>
      </c>
      <c r="U102" s="19">
        <v>3560.9589999999998</v>
      </c>
      <c r="V102" s="19">
        <v>3589.6660000000002</v>
      </c>
      <c r="W102" s="19">
        <v>3617.5770000000002</v>
      </c>
      <c r="X102" s="19">
        <v>3644.86</v>
      </c>
      <c r="Y102" s="19">
        <v>3671.6390000000001</v>
      </c>
      <c r="Z102" s="19">
        <v>3698.058</v>
      </c>
      <c r="AA102" s="19">
        <v>3724.192</v>
      </c>
      <c r="AB102" s="19">
        <v>3750.0859999999998</v>
      </c>
      <c r="AC102" s="19">
        <v>3775.81</v>
      </c>
      <c r="AD102" s="19">
        <v>3801.444</v>
      </c>
      <c r="AE102" s="19">
        <v>3827.0039999999999</v>
      </c>
      <c r="AF102" s="19">
        <v>3852.5329999999999</v>
      </c>
      <c r="AG102" s="19">
        <v>3878.009</v>
      </c>
      <c r="AH102" s="19">
        <v>3903.4360000000001</v>
      </c>
      <c r="AI102" s="19">
        <v>3928.7759999999998</v>
      </c>
      <c r="AJ102" s="19">
        <v>3953.9929999999999</v>
      </c>
      <c r="AK102" s="19">
        <v>3979.0709999999999</v>
      </c>
      <c r="AL102" s="19">
        <v>4003.931</v>
      </c>
      <c r="AM102" s="19">
        <v>4028.415</v>
      </c>
      <c r="AN102" s="19">
        <v>4052.2890000000002</v>
      </c>
      <c r="AO102" s="19">
        <v>4075.3820000000001</v>
      </c>
      <c r="AP102" s="19">
        <v>4097.6310000000003</v>
      </c>
      <c r="AQ102" s="19">
        <v>4119.0110000000004</v>
      </c>
      <c r="AR102" s="19">
        <v>4139.3990000000003</v>
      </c>
      <c r="AS102" s="19">
        <v>4158.6769999999997</v>
      </c>
      <c r="AT102" s="19">
        <v>4176.7839999999997</v>
      </c>
      <c r="AU102" s="19">
        <v>4193.6750000000002</v>
      </c>
      <c r="AV102" s="19">
        <v>4209.3779999999997</v>
      </c>
      <c r="AW102" s="19">
        <v>4223.951</v>
      </c>
      <c r="AX102" s="19">
        <v>4237.5010000000002</v>
      </c>
      <c r="AY102" s="19">
        <v>4250.134</v>
      </c>
      <c r="AZ102" s="19">
        <v>4261.8900000000003</v>
      </c>
      <c r="BA102" s="19">
        <v>4272.8019999999997</v>
      </c>
      <c r="BB102" s="19">
        <v>4283.0320000000002</v>
      </c>
      <c r="BC102" s="19">
        <v>4292.6989999999996</v>
      </c>
      <c r="BD102" s="19">
        <v>4301.9570000000003</v>
      </c>
      <c r="BE102" s="19">
        <v>4310.875</v>
      </c>
      <c r="BF102" s="19">
        <v>4319.5240000000003</v>
      </c>
      <c r="BG102" s="19">
        <v>4327.9750000000004</v>
      </c>
      <c r="BH102" s="19">
        <v>4336.3310000000001</v>
      </c>
      <c r="BI102" s="19">
        <v>4344.68</v>
      </c>
      <c r="BJ102" s="19">
        <v>4353.05</v>
      </c>
      <c r="BK102" s="19">
        <v>4361.4880000000003</v>
      </c>
      <c r="BL102" s="19">
        <v>4370.0379999999996</v>
      </c>
      <c r="BM102" s="19">
        <v>4378.7420000000002</v>
      </c>
      <c r="BN102" s="19">
        <v>4387.607</v>
      </c>
      <c r="BO102" s="19">
        <v>4396.6639999999998</v>
      </c>
      <c r="BP102" s="19">
        <v>4405.8760000000002</v>
      </c>
      <c r="BQ102" s="19">
        <v>4415.2209999999995</v>
      </c>
      <c r="BR102" s="19">
        <v>4424.6279999999997</v>
      </c>
      <c r="BS102" s="19">
        <v>4434.0479999999998</v>
      </c>
      <c r="BT102" s="19">
        <v>4443.4440000000004</v>
      </c>
      <c r="BU102" s="19">
        <v>4452.78</v>
      </c>
      <c r="BV102" s="19">
        <v>4461.9679999999998</v>
      </c>
      <c r="BW102" s="19">
        <v>4470.9089999999997</v>
      </c>
      <c r="BX102" s="19">
        <v>4479.5039999999999</v>
      </c>
      <c r="BY102" s="19">
        <v>4487.7179999999998</v>
      </c>
      <c r="BZ102" s="19">
        <v>4495.5150000000003</v>
      </c>
      <c r="CA102" s="19">
        <v>4502.8140000000003</v>
      </c>
      <c r="CB102" s="19">
        <v>4509.5519999999997</v>
      </c>
      <c r="CC102" s="19">
        <v>4515.683</v>
      </c>
      <c r="CD102" s="19">
        <v>4521.1509999999998</v>
      </c>
      <c r="CE102" s="19">
        <v>4525.9520000000002</v>
      </c>
      <c r="CF102" s="19">
        <v>4530.0789999999997</v>
      </c>
      <c r="CG102" s="19">
        <v>4533.5429999999997</v>
      </c>
      <c r="CH102" s="19">
        <v>4536.3450000000003</v>
      </c>
      <c r="CI102" s="19">
        <v>4538.5</v>
      </c>
      <c r="CJ102" s="19">
        <v>4540.0060000000003</v>
      </c>
      <c r="CK102" s="19">
        <v>4540.8760000000002</v>
      </c>
      <c r="CL102" s="19">
        <v>4541.1279999999997</v>
      </c>
      <c r="CM102" s="19">
        <v>4540.768</v>
      </c>
    </row>
    <row r="103" spans="1:91" ht="11.4" x14ac:dyDescent="0.2">
      <c r="A103" s="16">
        <v>86</v>
      </c>
      <c r="B103" s="17" t="s">
        <v>635</v>
      </c>
      <c r="C103" s="7" t="s">
        <v>147</v>
      </c>
      <c r="D103" s="6"/>
      <c r="E103" s="6">
        <v>410</v>
      </c>
      <c r="F103" s="19">
        <v>50593.661999999997</v>
      </c>
      <c r="G103" s="19">
        <v>50791.919000000002</v>
      </c>
      <c r="H103" s="19">
        <v>50982.212</v>
      </c>
      <c r="I103" s="19">
        <v>51164.434999999998</v>
      </c>
      <c r="J103" s="19">
        <v>51339.237999999998</v>
      </c>
      <c r="K103" s="19">
        <v>51506.974999999999</v>
      </c>
      <c r="L103" s="19">
        <v>51666.654999999999</v>
      </c>
      <c r="M103" s="19">
        <v>51817.23</v>
      </c>
      <c r="N103" s="19">
        <v>51959.108</v>
      </c>
      <c r="O103" s="19">
        <v>52093.053</v>
      </c>
      <c r="P103" s="19">
        <v>52219.34</v>
      </c>
      <c r="Q103" s="19">
        <v>52337.650999999998</v>
      </c>
      <c r="R103" s="19">
        <v>52446.826000000001</v>
      </c>
      <c r="S103" s="19">
        <v>52545.243999999999</v>
      </c>
      <c r="T103" s="19">
        <v>52630.834000000003</v>
      </c>
      <c r="U103" s="19">
        <v>52701.817000000003</v>
      </c>
      <c r="V103" s="19">
        <v>52757.652999999998</v>
      </c>
      <c r="W103" s="19">
        <v>52797.74</v>
      </c>
      <c r="X103" s="19">
        <v>52820.366000000002</v>
      </c>
      <c r="Y103" s="19">
        <v>52823.536</v>
      </c>
      <c r="Z103" s="19">
        <v>52805.845999999998</v>
      </c>
      <c r="AA103" s="19">
        <v>52766.650999999998</v>
      </c>
      <c r="AB103" s="19">
        <v>52706.283000000003</v>
      </c>
      <c r="AC103" s="19">
        <v>52625.667000000001</v>
      </c>
      <c r="AD103" s="19">
        <v>52526.273000000001</v>
      </c>
      <c r="AE103" s="19">
        <v>52409.408000000003</v>
      </c>
      <c r="AF103" s="19">
        <v>52275.571000000004</v>
      </c>
      <c r="AG103" s="19">
        <v>52125.133000000002</v>
      </c>
      <c r="AH103" s="19">
        <v>51959.235000000001</v>
      </c>
      <c r="AI103" s="19">
        <v>51779.192000000003</v>
      </c>
      <c r="AJ103" s="19">
        <v>51586.184000000001</v>
      </c>
      <c r="AK103" s="19">
        <v>51381.156999999999</v>
      </c>
      <c r="AL103" s="19">
        <v>51164.855000000003</v>
      </c>
      <c r="AM103" s="19">
        <v>50938.159</v>
      </c>
      <c r="AN103" s="19">
        <v>50701.864000000001</v>
      </c>
      <c r="AO103" s="19">
        <v>50456.832000000002</v>
      </c>
      <c r="AP103" s="19">
        <v>50203.896000000001</v>
      </c>
      <c r="AQ103" s="19">
        <v>49943.942000000003</v>
      </c>
      <c r="AR103" s="19">
        <v>49677.930999999997</v>
      </c>
      <c r="AS103" s="19">
        <v>49406.883000000002</v>
      </c>
      <c r="AT103" s="19">
        <v>49131.720999999998</v>
      </c>
      <c r="AU103" s="19">
        <v>48853.082000000002</v>
      </c>
      <c r="AV103" s="19">
        <v>48571.682000000001</v>
      </c>
      <c r="AW103" s="19">
        <v>48288.512999999999</v>
      </c>
      <c r="AX103" s="19">
        <v>48004.663</v>
      </c>
      <c r="AY103" s="19">
        <v>47720.970999999998</v>
      </c>
      <c r="AZ103" s="19">
        <v>47438.116999999998</v>
      </c>
      <c r="BA103" s="19">
        <v>47156.31</v>
      </c>
      <c r="BB103" s="19">
        <v>46875.421000000002</v>
      </c>
      <c r="BC103" s="19">
        <v>46595.034</v>
      </c>
      <c r="BD103" s="19">
        <v>46314.891000000003</v>
      </c>
      <c r="BE103" s="19">
        <v>46035.235999999997</v>
      </c>
      <c r="BF103" s="19">
        <v>45756.436000000002</v>
      </c>
      <c r="BG103" s="19">
        <v>45478.44</v>
      </c>
      <c r="BH103" s="19">
        <v>45201.161999999997</v>
      </c>
      <c r="BI103" s="19">
        <v>44924.624000000003</v>
      </c>
      <c r="BJ103" s="19">
        <v>44648.945</v>
      </c>
      <c r="BK103" s="19">
        <v>44374.483999999997</v>
      </c>
      <c r="BL103" s="19">
        <v>44101.93</v>
      </c>
      <c r="BM103" s="19">
        <v>43832.082999999999</v>
      </c>
      <c r="BN103" s="19">
        <v>43565.652999999998</v>
      </c>
      <c r="BO103" s="19">
        <v>43303.084000000003</v>
      </c>
      <c r="BP103" s="19">
        <v>43044.595999999998</v>
      </c>
      <c r="BQ103" s="19">
        <v>42790.296999999999</v>
      </c>
      <c r="BR103" s="19">
        <v>42540.207999999999</v>
      </c>
      <c r="BS103" s="19">
        <v>42294.442999999999</v>
      </c>
      <c r="BT103" s="19">
        <v>42053.09</v>
      </c>
      <c r="BU103" s="19">
        <v>41816.605000000003</v>
      </c>
      <c r="BV103" s="19">
        <v>41585.832000000002</v>
      </c>
      <c r="BW103" s="19">
        <v>41361.839</v>
      </c>
      <c r="BX103" s="19">
        <v>41145.394999999997</v>
      </c>
      <c r="BY103" s="19">
        <v>40936.945</v>
      </c>
      <c r="BZ103" s="19">
        <v>40736.353999999999</v>
      </c>
      <c r="CA103" s="19">
        <v>40543.014000000003</v>
      </c>
      <c r="CB103" s="19">
        <v>40355.997000000003</v>
      </c>
      <c r="CC103" s="19">
        <v>40174.644999999997</v>
      </c>
      <c r="CD103" s="19">
        <v>39998.754999999997</v>
      </c>
      <c r="CE103" s="19">
        <v>39828.569000000003</v>
      </c>
      <c r="CF103" s="19">
        <v>39664.54</v>
      </c>
      <c r="CG103" s="19">
        <v>39507.167000000001</v>
      </c>
      <c r="CH103" s="19">
        <v>39356.815999999999</v>
      </c>
      <c r="CI103" s="19">
        <v>39213.627999999997</v>
      </c>
      <c r="CJ103" s="19">
        <v>39077.521999999997</v>
      </c>
      <c r="CK103" s="19">
        <v>38948.169000000002</v>
      </c>
      <c r="CL103" s="19">
        <v>38824.974000000002</v>
      </c>
      <c r="CM103" s="19">
        <v>38707.133999999998</v>
      </c>
    </row>
    <row r="104" spans="1:91" ht="12" x14ac:dyDescent="0.25">
      <c r="A104" s="16">
        <v>87</v>
      </c>
      <c r="B104" s="17" t="s">
        <v>635</v>
      </c>
      <c r="C104" s="21" t="s">
        <v>149</v>
      </c>
      <c r="D104" s="6">
        <v>7</v>
      </c>
      <c r="E104" s="6">
        <v>921</v>
      </c>
      <c r="F104" s="19">
        <v>1892013.476</v>
      </c>
      <c r="G104" s="19">
        <v>1916054.3940000001</v>
      </c>
      <c r="H104" s="19">
        <v>1939824.2320000001</v>
      </c>
      <c r="I104" s="19">
        <v>1963314.5859999999</v>
      </c>
      <c r="J104" s="19">
        <v>1986522.007</v>
      </c>
      <c r="K104" s="19">
        <v>2009437.0290000001</v>
      </c>
      <c r="L104" s="19">
        <v>2032047.135</v>
      </c>
      <c r="M104" s="19">
        <v>2054325.317</v>
      </c>
      <c r="N104" s="19">
        <v>2076230.3770000001</v>
      </c>
      <c r="O104" s="19">
        <v>2097712.574</v>
      </c>
      <c r="P104" s="19">
        <v>2118731.9959999998</v>
      </c>
      <c r="Q104" s="19">
        <v>2139265.8319999999</v>
      </c>
      <c r="R104" s="19">
        <v>2159305.8659999999</v>
      </c>
      <c r="S104" s="19">
        <v>2178845.602</v>
      </c>
      <c r="T104" s="19">
        <v>2197884.8760000002</v>
      </c>
      <c r="U104" s="19">
        <v>2216421.7200000002</v>
      </c>
      <c r="V104" s="19">
        <v>2234448.7560000001</v>
      </c>
      <c r="W104" s="19">
        <v>2251954.9369999999</v>
      </c>
      <c r="X104" s="19">
        <v>2268931.9279999998</v>
      </c>
      <c r="Y104" s="19">
        <v>2285371.4840000002</v>
      </c>
      <c r="Z104" s="19">
        <v>2301268.1060000001</v>
      </c>
      <c r="AA104" s="19">
        <v>2316615.176</v>
      </c>
      <c r="AB104" s="19">
        <v>2331413.5440000002</v>
      </c>
      <c r="AC104" s="19">
        <v>2345674.6340000001</v>
      </c>
      <c r="AD104" s="19">
        <v>2359415.3369999998</v>
      </c>
      <c r="AE104" s="19">
        <v>2372647.4759999998</v>
      </c>
      <c r="AF104" s="19">
        <v>2385373.432</v>
      </c>
      <c r="AG104" s="19">
        <v>2397587.8790000002</v>
      </c>
      <c r="AH104" s="19">
        <v>2409285.5249999999</v>
      </c>
      <c r="AI104" s="19">
        <v>2420458.0830000001</v>
      </c>
      <c r="AJ104" s="19">
        <v>2431098.6060000001</v>
      </c>
      <c r="AK104" s="19">
        <v>2441205.3190000001</v>
      </c>
      <c r="AL104" s="19">
        <v>2450777.2549999999</v>
      </c>
      <c r="AM104" s="19">
        <v>2459808.946</v>
      </c>
      <c r="AN104" s="19">
        <v>2468294.1910000001</v>
      </c>
      <c r="AO104" s="19">
        <v>2476227.92</v>
      </c>
      <c r="AP104" s="19">
        <v>2483609.5240000002</v>
      </c>
      <c r="AQ104" s="19">
        <v>2490438.2850000001</v>
      </c>
      <c r="AR104" s="19">
        <v>2496709.5490000001</v>
      </c>
      <c r="AS104" s="19">
        <v>2502418.1189999999</v>
      </c>
      <c r="AT104" s="19">
        <v>2507561.48</v>
      </c>
      <c r="AU104" s="19">
        <v>2512140.4580000001</v>
      </c>
      <c r="AV104" s="19">
        <v>2516160.2599999998</v>
      </c>
      <c r="AW104" s="19">
        <v>2519628.8220000002</v>
      </c>
      <c r="AX104" s="19">
        <v>2522556.73</v>
      </c>
      <c r="AY104" s="19">
        <v>2524954.2930000001</v>
      </c>
      <c r="AZ104" s="19">
        <v>2526830.213</v>
      </c>
      <c r="BA104" s="19">
        <v>2528191.8810000001</v>
      </c>
      <c r="BB104" s="19">
        <v>2529047.33</v>
      </c>
      <c r="BC104" s="19">
        <v>2529404.6179999998</v>
      </c>
      <c r="BD104" s="19">
        <v>2529273.585</v>
      </c>
      <c r="BE104" s="19">
        <v>2528664.2549999999</v>
      </c>
      <c r="BF104" s="19">
        <v>2527590.679</v>
      </c>
      <c r="BG104" s="19">
        <v>2526071.9380000001</v>
      </c>
      <c r="BH104" s="19">
        <v>2524129.983</v>
      </c>
      <c r="BI104" s="19">
        <v>2521784.7089999998</v>
      </c>
      <c r="BJ104" s="19">
        <v>2519051.7230000002</v>
      </c>
      <c r="BK104" s="19">
        <v>2515943.5150000001</v>
      </c>
      <c r="BL104" s="19">
        <v>2512473.1370000001</v>
      </c>
      <c r="BM104" s="19">
        <v>2508652.7170000002</v>
      </c>
      <c r="BN104" s="19">
        <v>2504494.9900000002</v>
      </c>
      <c r="BO104" s="19">
        <v>2500013.62</v>
      </c>
      <c r="BP104" s="19">
        <v>2495224.051</v>
      </c>
      <c r="BQ104" s="19">
        <v>2490142.8130000001</v>
      </c>
      <c r="BR104" s="19">
        <v>2484787.4070000001</v>
      </c>
      <c r="BS104" s="19">
        <v>2479174.148</v>
      </c>
      <c r="BT104" s="19">
        <v>2473316.27</v>
      </c>
      <c r="BU104" s="19">
        <v>2467226.1660000002</v>
      </c>
      <c r="BV104" s="19">
        <v>2460918.077</v>
      </c>
      <c r="BW104" s="19">
        <v>2454406.0090000001</v>
      </c>
      <c r="BX104" s="19">
        <v>2447702.8930000002</v>
      </c>
      <c r="BY104" s="19">
        <v>2440822.338</v>
      </c>
      <c r="BZ104" s="19">
        <v>2433774.5090000001</v>
      </c>
      <c r="CA104" s="19">
        <v>2426564.3420000002</v>
      </c>
      <c r="CB104" s="19">
        <v>2419194.2960000001</v>
      </c>
      <c r="CC104" s="19">
        <v>2411669.2689999999</v>
      </c>
      <c r="CD104" s="19">
        <v>2403998.3870000001</v>
      </c>
      <c r="CE104" s="19">
        <v>2396194.4190000002</v>
      </c>
      <c r="CF104" s="19">
        <v>2388272.4350000001</v>
      </c>
      <c r="CG104" s="19">
        <v>2380247.9169999999</v>
      </c>
      <c r="CH104" s="19">
        <v>2372135.449</v>
      </c>
      <c r="CI104" s="19">
        <v>2363948.2620000001</v>
      </c>
      <c r="CJ104" s="19">
        <v>2355697.7820000001</v>
      </c>
      <c r="CK104" s="19">
        <v>2347393.5219999999</v>
      </c>
      <c r="CL104" s="19">
        <v>2339043.3149999999</v>
      </c>
      <c r="CM104" s="19">
        <v>2330653.1639999999</v>
      </c>
    </row>
    <row r="105" spans="1:91" ht="12" x14ac:dyDescent="0.25">
      <c r="A105" s="16">
        <v>88</v>
      </c>
      <c r="B105" s="17" t="s">
        <v>635</v>
      </c>
      <c r="C105" s="21" t="s">
        <v>150</v>
      </c>
      <c r="D105" s="6"/>
      <c r="E105" s="6">
        <v>5500</v>
      </c>
      <c r="F105" s="19">
        <v>68705.005000000005</v>
      </c>
      <c r="G105" s="19">
        <v>69787.759999999995</v>
      </c>
      <c r="H105" s="19">
        <v>70839.675000000003</v>
      </c>
      <c r="I105" s="19">
        <v>71860.464999999997</v>
      </c>
      <c r="J105" s="19">
        <v>72853.514999999999</v>
      </c>
      <c r="K105" s="19">
        <v>73821.123000000007</v>
      </c>
      <c r="L105" s="19">
        <v>74761.380999999994</v>
      </c>
      <c r="M105" s="19">
        <v>75671.123999999996</v>
      </c>
      <c r="N105" s="19">
        <v>76550.614000000001</v>
      </c>
      <c r="O105" s="19">
        <v>77400.778000000006</v>
      </c>
      <c r="P105" s="19">
        <v>78222.849000000002</v>
      </c>
      <c r="Q105" s="19">
        <v>79017.009000000005</v>
      </c>
      <c r="R105" s="19">
        <v>79784.66</v>
      </c>
      <c r="S105" s="19">
        <v>80529.842000000004</v>
      </c>
      <c r="T105" s="19">
        <v>81257.767000000007</v>
      </c>
      <c r="U105" s="19">
        <v>81972.702000000005</v>
      </c>
      <c r="V105" s="19">
        <v>82676.254000000001</v>
      </c>
      <c r="W105" s="19">
        <v>83369.187999999995</v>
      </c>
      <c r="X105" s="19">
        <v>84053.784</v>
      </c>
      <c r="Y105" s="19">
        <v>84732.29</v>
      </c>
      <c r="Z105" s="19">
        <v>85406.331000000006</v>
      </c>
      <c r="AA105" s="19">
        <v>86076.751000000004</v>
      </c>
      <c r="AB105" s="19">
        <v>86743.486000000004</v>
      </c>
      <c r="AC105" s="19">
        <v>87405.744999999995</v>
      </c>
      <c r="AD105" s="19">
        <v>88062.081999999995</v>
      </c>
      <c r="AE105" s="19">
        <v>88711.058000000005</v>
      </c>
      <c r="AF105" s="19">
        <v>89352.248999999996</v>
      </c>
      <c r="AG105" s="19">
        <v>89984.714999999997</v>
      </c>
      <c r="AH105" s="19">
        <v>90605.653999999995</v>
      </c>
      <c r="AI105" s="19">
        <v>91211.566000000006</v>
      </c>
      <c r="AJ105" s="19">
        <v>91799.567999999999</v>
      </c>
      <c r="AK105" s="19">
        <v>92368.432000000001</v>
      </c>
      <c r="AL105" s="19">
        <v>92917.494000000006</v>
      </c>
      <c r="AM105" s="19">
        <v>93445.23</v>
      </c>
      <c r="AN105" s="19">
        <v>93950.2</v>
      </c>
      <c r="AO105" s="19">
        <v>94431.358999999997</v>
      </c>
      <c r="AP105" s="19">
        <v>94888.04</v>
      </c>
      <c r="AQ105" s="19">
        <v>95320.183999999994</v>
      </c>
      <c r="AR105" s="19">
        <v>95728.019</v>
      </c>
      <c r="AS105" s="19">
        <v>96112.263999999996</v>
      </c>
      <c r="AT105" s="19">
        <v>96473.630999999994</v>
      </c>
      <c r="AU105" s="19">
        <v>96812.366999999998</v>
      </c>
      <c r="AV105" s="19">
        <v>97129.12</v>
      </c>
      <c r="AW105" s="19">
        <v>97425.51</v>
      </c>
      <c r="AX105" s="19">
        <v>97703.540999999997</v>
      </c>
      <c r="AY105" s="19">
        <v>97965.035999999993</v>
      </c>
      <c r="AZ105" s="19">
        <v>98210.832999999999</v>
      </c>
      <c r="BA105" s="19">
        <v>98441.638999999996</v>
      </c>
      <c r="BB105" s="19">
        <v>98658.801999999996</v>
      </c>
      <c r="BC105" s="19">
        <v>98863.793999999994</v>
      </c>
      <c r="BD105" s="19">
        <v>99057.766000000003</v>
      </c>
      <c r="BE105" s="19">
        <v>99241.576000000001</v>
      </c>
      <c r="BF105" s="19">
        <v>99415.679999999993</v>
      </c>
      <c r="BG105" s="19">
        <v>99580.263999999996</v>
      </c>
      <c r="BH105" s="19">
        <v>99735.235000000001</v>
      </c>
      <c r="BI105" s="19">
        <v>99880.563999999998</v>
      </c>
      <c r="BJ105" s="19">
        <v>100016.564</v>
      </c>
      <c r="BK105" s="19">
        <v>100143.54</v>
      </c>
      <c r="BL105" s="19">
        <v>100261.546</v>
      </c>
      <c r="BM105" s="19">
        <v>100370.512</v>
      </c>
      <c r="BN105" s="19">
        <v>100470.382</v>
      </c>
      <c r="BO105" s="19">
        <v>100561.239</v>
      </c>
      <c r="BP105" s="19">
        <v>100643.151</v>
      </c>
      <c r="BQ105" s="19">
        <v>100716.092</v>
      </c>
      <c r="BR105" s="19">
        <v>100780.03</v>
      </c>
      <c r="BS105" s="19">
        <v>100834.89200000001</v>
      </c>
      <c r="BT105" s="19">
        <v>100880.683</v>
      </c>
      <c r="BU105" s="19">
        <v>100917.389</v>
      </c>
      <c r="BV105" s="19">
        <v>100945.03200000001</v>
      </c>
      <c r="BW105" s="19">
        <v>100963.59600000001</v>
      </c>
      <c r="BX105" s="19">
        <v>100973.098</v>
      </c>
      <c r="BY105" s="19">
        <v>100973.515</v>
      </c>
      <c r="BZ105" s="19">
        <v>100964.795</v>
      </c>
      <c r="CA105" s="19">
        <v>100946.822</v>
      </c>
      <c r="CB105" s="19">
        <v>100919.48299999999</v>
      </c>
      <c r="CC105" s="19">
        <v>100882.659</v>
      </c>
      <c r="CD105" s="19">
        <v>100836.288</v>
      </c>
      <c r="CE105" s="19">
        <v>100780.33500000001</v>
      </c>
      <c r="CF105" s="19">
        <v>100714.784</v>
      </c>
      <c r="CG105" s="19">
        <v>100639.647</v>
      </c>
      <c r="CH105" s="19">
        <v>100554.83900000001</v>
      </c>
      <c r="CI105" s="19">
        <v>100460.38</v>
      </c>
      <c r="CJ105" s="19">
        <v>100356.19100000001</v>
      </c>
      <c r="CK105" s="19">
        <v>100242.202</v>
      </c>
      <c r="CL105" s="19">
        <v>100118.302</v>
      </c>
      <c r="CM105" s="19">
        <v>99984.383000000002</v>
      </c>
    </row>
    <row r="106" spans="1:91" ht="11.4" x14ac:dyDescent="0.2">
      <c r="A106" s="16">
        <v>89</v>
      </c>
      <c r="B106" s="17" t="s">
        <v>635</v>
      </c>
      <c r="C106" s="7" t="s">
        <v>151</v>
      </c>
      <c r="D106" s="6"/>
      <c r="E106" s="6">
        <v>398</v>
      </c>
      <c r="F106" s="19">
        <v>17749.648000000001</v>
      </c>
      <c r="G106" s="19">
        <v>17987.736000000001</v>
      </c>
      <c r="H106" s="19">
        <v>18204.499</v>
      </c>
      <c r="I106" s="19">
        <v>18403.86</v>
      </c>
      <c r="J106" s="19">
        <v>18592.97</v>
      </c>
      <c r="K106" s="19">
        <v>18777.138999999999</v>
      </c>
      <c r="L106" s="19">
        <v>18956.867999999999</v>
      </c>
      <c r="M106" s="19">
        <v>19130.148000000001</v>
      </c>
      <c r="N106" s="19">
        <v>19296.971000000001</v>
      </c>
      <c r="O106" s="19">
        <v>19457.023000000001</v>
      </c>
      <c r="P106" s="19">
        <v>19610.258000000002</v>
      </c>
      <c r="Q106" s="19">
        <v>19757.087</v>
      </c>
      <c r="R106" s="19">
        <v>19898.462</v>
      </c>
      <c r="S106" s="19">
        <v>20035.454000000002</v>
      </c>
      <c r="T106" s="19">
        <v>20169.368999999999</v>
      </c>
      <c r="U106" s="19">
        <v>20301.322</v>
      </c>
      <c r="V106" s="19">
        <v>20431.842000000001</v>
      </c>
      <c r="W106" s="19">
        <v>20561.319</v>
      </c>
      <c r="X106" s="19">
        <v>20690.458999999999</v>
      </c>
      <c r="Y106" s="19">
        <v>20819.956999999999</v>
      </c>
      <c r="Z106" s="19">
        <v>20950.36</v>
      </c>
      <c r="AA106" s="19">
        <v>21081.969000000001</v>
      </c>
      <c r="AB106" s="19">
        <v>21214.884999999998</v>
      </c>
      <c r="AC106" s="19">
        <v>21349.153999999999</v>
      </c>
      <c r="AD106" s="19">
        <v>21484.633999999998</v>
      </c>
      <c r="AE106" s="19">
        <v>21621.166000000001</v>
      </c>
      <c r="AF106" s="19">
        <v>21758.672999999999</v>
      </c>
      <c r="AG106" s="19">
        <v>21896.942999999999</v>
      </c>
      <c r="AH106" s="19">
        <v>22035.401999999998</v>
      </c>
      <c r="AI106" s="19">
        <v>22173.300999999999</v>
      </c>
      <c r="AJ106" s="19">
        <v>22309.976999999999</v>
      </c>
      <c r="AK106" s="19">
        <v>22445.137999999999</v>
      </c>
      <c r="AL106" s="19">
        <v>22578.425999999999</v>
      </c>
      <c r="AM106" s="19">
        <v>22709.123</v>
      </c>
      <c r="AN106" s="19">
        <v>22836.34</v>
      </c>
      <c r="AO106" s="19">
        <v>22959.432000000001</v>
      </c>
      <c r="AP106" s="19">
        <v>23078.066999999999</v>
      </c>
      <c r="AQ106" s="19">
        <v>23192.120999999999</v>
      </c>
      <c r="AR106" s="19">
        <v>23301.376</v>
      </c>
      <c r="AS106" s="19">
        <v>23405.696</v>
      </c>
      <c r="AT106" s="19">
        <v>23505.027999999998</v>
      </c>
      <c r="AU106" s="19">
        <v>23599.295999999998</v>
      </c>
      <c r="AV106" s="19">
        <v>23688.633000000002</v>
      </c>
      <c r="AW106" s="19">
        <v>23773.466</v>
      </c>
      <c r="AX106" s="19">
        <v>23854.36</v>
      </c>
      <c r="AY106" s="19">
        <v>23931.858</v>
      </c>
      <c r="AZ106" s="19">
        <v>24006.162</v>
      </c>
      <c r="BA106" s="19">
        <v>24077.505000000001</v>
      </c>
      <c r="BB106" s="19">
        <v>24146.387999999999</v>
      </c>
      <c r="BC106" s="19">
        <v>24213.432000000001</v>
      </c>
      <c r="BD106" s="19">
        <v>24279.11</v>
      </c>
      <c r="BE106" s="19">
        <v>24343.722000000002</v>
      </c>
      <c r="BF106" s="19">
        <v>24407.451000000001</v>
      </c>
      <c r="BG106" s="19">
        <v>24470.473999999998</v>
      </c>
      <c r="BH106" s="19">
        <v>24532.942999999999</v>
      </c>
      <c r="BI106" s="19">
        <v>24594.973000000002</v>
      </c>
      <c r="BJ106" s="19">
        <v>24656.653999999999</v>
      </c>
      <c r="BK106" s="19">
        <v>24718.076000000001</v>
      </c>
      <c r="BL106" s="19">
        <v>24779.305</v>
      </c>
      <c r="BM106" s="19">
        <v>24840.41</v>
      </c>
      <c r="BN106" s="19">
        <v>24901.383999999998</v>
      </c>
      <c r="BO106" s="19">
        <v>24962.197</v>
      </c>
      <c r="BP106" s="19">
        <v>25022.714</v>
      </c>
      <c r="BQ106" s="19">
        <v>25082.647000000001</v>
      </c>
      <c r="BR106" s="19">
        <v>25141.62</v>
      </c>
      <c r="BS106" s="19">
        <v>25199.293000000001</v>
      </c>
      <c r="BT106" s="19">
        <v>25255.474999999999</v>
      </c>
      <c r="BU106" s="19">
        <v>25309.986000000001</v>
      </c>
      <c r="BV106" s="19">
        <v>25362.510999999999</v>
      </c>
      <c r="BW106" s="19">
        <v>25412.708999999999</v>
      </c>
      <c r="BX106" s="19">
        <v>25460.275000000001</v>
      </c>
      <c r="BY106" s="19">
        <v>25505.022000000001</v>
      </c>
      <c r="BZ106" s="19">
        <v>25546.752</v>
      </c>
      <c r="CA106" s="19">
        <v>25585.162</v>
      </c>
      <c r="CB106" s="19">
        <v>25619.919999999998</v>
      </c>
      <c r="CC106" s="19">
        <v>25650.77</v>
      </c>
      <c r="CD106" s="19">
        <v>25677.567999999999</v>
      </c>
      <c r="CE106" s="19">
        <v>25700.252</v>
      </c>
      <c r="CF106" s="19">
        <v>25718.831999999999</v>
      </c>
      <c r="CG106" s="19">
        <v>25733.347000000002</v>
      </c>
      <c r="CH106" s="19">
        <v>25743.864000000001</v>
      </c>
      <c r="CI106" s="19">
        <v>25750.428</v>
      </c>
      <c r="CJ106" s="19">
        <v>25753.087</v>
      </c>
      <c r="CK106" s="19">
        <v>25751.886999999999</v>
      </c>
      <c r="CL106" s="19">
        <v>25746.85</v>
      </c>
      <c r="CM106" s="19">
        <v>25738.006000000001</v>
      </c>
    </row>
    <row r="107" spans="1:91" ht="11.4" x14ac:dyDescent="0.2">
      <c r="A107" s="16">
        <v>90</v>
      </c>
      <c r="B107" s="17" t="s">
        <v>635</v>
      </c>
      <c r="C107" s="7" t="s">
        <v>152</v>
      </c>
      <c r="D107" s="6"/>
      <c r="E107" s="6">
        <v>417</v>
      </c>
      <c r="F107" s="19">
        <v>5865.4009999999998</v>
      </c>
      <c r="G107" s="19">
        <v>5955.7340000000004</v>
      </c>
      <c r="H107" s="19">
        <v>6045.1170000000002</v>
      </c>
      <c r="I107" s="19">
        <v>6132.9319999999998</v>
      </c>
      <c r="J107" s="19">
        <v>6218.616</v>
      </c>
      <c r="K107" s="19">
        <v>6301.7179999999998</v>
      </c>
      <c r="L107" s="19">
        <v>6381.8980000000001</v>
      </c>
      <c r="M107" s="19">
        <v>6459.0550000000003</v>
      </c>
      <c r="N107" s="19">
        <v>6533.3940000000002</v>
      </c>
      <c r="O107" s="19">
        <v>6605.2910000000002</v>
      </c>
      <c r="P107" s="19">
        <v>6675.0720000000001</v>
      </c>
      <c r="Q107" s="19">
        <v>6742.7629999999999</v>
      </c>
      <c r="R107" s="19">
        <v>6808.4120000000003</v>
      </c>
      <c r="S107" s="19">
        <v>6872.4</v>
      </c>
      <c r="T107" s="19">
        <v>6935.2240000000002</v>
      </c>
      <c r="U107" s="19">
        <v>6997.2839999999997</v>
      </c>
      <c r="V107" s="19">
        <v>7058.7389999999996</v>
      </c>
      <c r="W107" s="19">
        <v>7119.6289999999999</v>
      </c>
      <c r="X107" s="19">
        <v>7180.1130000000003</v>
      </c>
      <c r="Y107" s="19">
        <v>7240.3010000000004</v>
      </c>
      <c r="Z107" s="19">
        <v>7300.2839999999997</v>
      </c>
      <c r="AA107" s="19">
        <v>7360.1329999999998</v>
      </c>
      <c r="AB107" s="19">
        <v>7419.8109999999997</v>
      </c>
      <c r="AC107" s="19">
        <v>7479.1949999999997</v>
      </c>
      <c r="AD107" s="19">
        <v>7538.049</v>
      </c>
      <c r="AE107" s="19">
        <v>7596.1779999999999</v>
      </c>
      <c r="AF107" s="19">
        <v>7653.5349999999999</v>
      </c>
      <c r="AG107" s="19">
        <v>7710.049</v>
      </c>
      <c r="AH107" s="19">
        <v>7765.5379999999996</v>
      </c>
      <c r="AI107" s="19">
        <v>7819.7640000000001</v>
      </c>
      <c r="AJ107" s="19">
        <v>7872.5429999999997</v>
      </c>
      <c r="AK107" s="19">
        <v>7923.7839999999997</v>
      </c>
      <c r="AL107" s="19">
        <v>7973.4350000000004</v>
      </c>
      <c r="AM107" s="19">
        <v>8021.47</v>
      </c>
      <c r="AN107" s="19">
        <v>8067.88</v>
      </c>
      <c r="AO107" s="19">
        <v>8112.6530000000002</v>
      </c>
      <c r="AP107" s="19">
        <v>8155.7669999999998</v>
      </c>
      <c r="AQ107" s="19">
        <v>8197.1970000000001</v>
      </c>
      <c r="AR107" s="19">
        <v>8236.9490000000005</v>
      </c>
      <c r="AS107" s="19">
        <v>8275.0169999999998</v>
      </c>
      <c r="AT107" s="19">
        <v>8311.4169999999995</v>
      </c>
      <c r="AU107" s="19">
        <v>8346.1620000000003</v>
      </c>
      <c r="AV107" s="19">
        <v>8379.2900000000009</v>
      </c>
      <c r="AW107" s="19">
        <v>8410.9050000000007</v>
      </c>
      <c r="AX107" s="19">
        <v>8441.1129999999994</v>
      </c>
      <c r="AY107" s="19">
        <v>8470.0310000000009</v>
      </c>
      <c r="AZ107" s="19">
        <v>8497.7099999999991</v>
      </c>
      <c r="BA107" s="19">
        <v>8524.1650000000009</v>
      </c>
      <c r="BB107" s="19">
        <v>8549.4680000000008</v>
      </c>
      <c r="BC107" s="19">
        <v>8573.6720000000005</v>
      </c>
      <c r="BD107" s="19">
        <v>8596.8289999999997</v>
      </c>
      <c r="BE107" s="19">
        <v>8618.99</v>
      </c>
      <c r="BF107" s="19">
        <v>8640.1790000000001</v>
      </c>
      <c r="BG107" s="19">
        <v>8660.4060000000009</v>
      </c>
      <c r="BH107" s="19">
        <v>8679.6350000000002</v>
      </c>
      <c r="BI107" s="19">
        <v>8697.8680000000004</v>
      </c>
      <c r="BJ107" s="19">
        <v>8715.1260000000002</v>
      </c>
      <c r="BK107" s="19">
        <v>8731.4320000000007</v>
      </c>
      <c r="BL107" s="19">
        <v>8746.866</v>
      </c>
      <c r="BM107" s="19">
        <v>8761.4539999999997</v>
      </c>
      <c r="BN107" s="19">
        <v>8775.2630000000008</v>
      </c>
      <c r="BO107" s="19">
        <v>8788.3150000000005</v>
      </c>
      <c r="BP107" s="19">
        <v>8800.607</v>
      </c>
      <c r="BQ107" s="19">
        <v>8812.1990000000005</v>
      </c>
      <c r="BR107" s="19">
        <v>8823.14</v>
      </c>
      <c r="BS107" s="19">
        <v>8833.4599999999991</v>
      </c>
      <c r="BT107" s="19">
        <v>8843.1730000000007</v>
      </c>
      <c r="BU107" s="19">
        <v>8852.2430000000004</v>
      </c>
      <c r="BV107" s="19">
        <v>8860.66</v>
      </c>
      <c r="BW107" s="19">
        <v>8868.3909999999996</v>
      </c>
      <c r="BX107" s="19">
        <v>8875.4009999999998</v>
      </c>
      <c r="BY107" s="19">
        <v>8881.68</v>
      </c>
      <c r="BZ107" s="19">
        <v>8887.1679999999997</v>
      </c>
      <c r="CA107" s="19">
        <v>8891.7649999999994</v>
      </c>
      <c r="CB107" s="19">
        <v>8895.348</v>
      </c>
      <c r="CC107" s="19">
        <v>8897.8089999999993</v>
      </c>
      <c r="CD107" s="19">
        <v>8899.0669999999991</v>
      </c>
      <c r="CE107" s="19">
        <v>8899.0969999999998</v>
      </c>
      <c r="CF107" s="19">
        <v>8897.8809999999994</v>
      </c>
      <c r="CG107" s="19">
        <v>8895.4159999999993</v>
      </c>
      <c r="CH107" s="19">
        <v>8891.6679999999997</v>
      </c>
      <c r="CI107" s="19">
        <v>8886.6090000000004</v>
      </c>
      <c r="CJ107" s="19">
        <v>8880.1959999999999</v>
      </c>
      <c r="CK107" s="19">
        <v>8872.3369999999995</v>
      </c>
      <c r="CL107" s="19">
        <v>8862.9519999999993</v>
      </c>
      <c r="CM107" s="19">
        <v>8851.9339999999993</v>
      </c>
    </row>
    <row r="108" spans="1:91" ht="11.4" x14ac:dyDescent="0.2">
      <c r="A108" s="16">
        <v>91</v>
      </c>
      <c r="B108" s="17" t="s">
        <v>635</v>
      </c>
      <c r="C108" s="7" t="s">
        <v>153</v>
      </c>
      <c r="D108" s="6"/>
      <c r="E108" s="6">
        <v>762</v>
      </c>
      <c r="F108" s="19">
        <v>8548.6509999999998</v>
      </c>
      <c r="G108" s="19">
        <v>8734.9509999999991</v>
      </c>
      <c r="H108" s="19">
        <v>8921.3430000000008</v>
      </c>
      <c r="I108" s="19">
        <v>9107.2109999999993</v>
      </c>
      <c r="J108" s="19">
        <v>9292</v>
      </c>
      <c r="K108" s="19">
        <v>9475.2459999999992</v>
      </c>
      <c r="L108" s="19">
        <v>9656.6479999999992</v>
      </c>
      <c r="M108" s="19">
        <v>9835.9889999999996</v>
      </c>
      <c r="N108" s="19">
        <v>10013.102000000001</v>
      </c>
      <c r="O108" s="19">
        <v>10187.895</v>
      </c>
      <c r="P108" s="19">
        <v>10360.358</v>
      </c>
      <c r="Q108" s="19">
        <v>10530.4</v>
      </c>
      <c r="R108" s="19">
        <v>10698.174000000001</v>
      </c>
      <c r="S108" s="19">
        <v>10864.264999999999</v>
      </c>
      <c r="T108" s="19">
        <v>11029.468999999999</v>
      </c>
      <c r="U108" s="19">
        <v>11194.411</v>
      </c>
      <c r="V108" s="19">
        <v>11359.262000000001</v>
      </c>
      <c r="W108" s="19">
        <v>11524.091</v>
      </c>
      <c r="X108" s="19">
        <v>11689.347</v>
      </c>
      <c r="Y108" s="19">
        <v>11855.513000000001</v>
      </c>
      <c r="Z108" s="19">
        <v>12022.921</v>
      </c>
      <c r="AA108" s="19">
        <v>12191.668</v>
      </c>
      <c r="AB108" s="19">
        <v>12361.646000000001</v>
      </c>
      <c r="AC108" s="19">
        <v>12532.612999999999</v>
      </c>
      <c r="AD108" s="19">
        <v>12704.210999999999</v>
      </c>
      <c r="AE108" s="19">
        <v>12876.073</v>
      </c>
      <c r="AF108" s="19">
        <v>13048.084000000001</v>
      </c>
      <c r="AG108" s="19">
        <v>13219.991</v>
      </c>
      <c r="AH108" s="19">
        <v>13391.114</v>
      </c>
      <c r="AI108" s="19">
        <v>13560.612999999999</v>
      </c>
      <c r="AJ108" s="19">
        <v>13727.805</v>
      </c>
      <c r="AK108" s="19">
        <v>13892.383</v>
      </c>
      <c r="AL108" s="19">
        <v>14054.239</v>
      </c>
      <c r="AM108" s="19">
        <v>14213.112999999999</v>
      </c>
      <c r="AN108" s="19">
        <v>14368.844999999999</v>
      </c>
      <c r="AO108" s="19">
        <v>14521.290999999999</v>
      </c>
      <c r="AP108" s="19">
        <v>14670.317999999999</v>
      </c>
      <c r="AQ108" s="19">
        <v>14815.895</v>
      </c>
      <c r="AR108" s="19">
        <v>14958.121999999999</v>
      </c>
      <c r="AS108" s="19">
        <v>15097.206</v>
      </c>
      <c r="AT108" s="19">
        <v>15233.334999999999</v>
      </c>
      <c r="AU108" s="19">
        <v>15366.521000000001</v>
      </c>
      <c r="AV108" s="19">
        <v>15496.852999999999</v>
      </c>
      <c r="AW108" s="19">
        <v>15624.619000000001</v>
      </c>
      <c r="AX108" s="19">
        <v>15750.206</v>
      </c>
      <c r="AY108" s="19">
        <v>15873.916999999999</v>
      </c>
      <c r="AZ108" s="19">
        <v>15995.855</v>
      </c>
      <c r="BA108" s="19">
        <v>16116.022000000001</v>
      </c>
      <c r="BB108" s="19">
        <v>16234.486000000001</v>
      </c>
      <c r="BC108" s="19">
        <v>16351.289000000001</v>
      </c>
      <c r="BD108" s="19">
        <v>16466.436000000002</v>
      </c>
      <c r="BE108" s="19">
        <v>16579.940999999999</v>
      </c>
      <c r="BF108" s="19">
        <v>16691.758000000002</v>
      </c>
      <c r="BG108" s="19">
        <v>16801.737000000001</v>
      </c>
      <c r="BH108" s="19">
        <v>16909.677</v>
      </c>
      <c r="BI108" s="19">
        <v>17015.383000000002</v>
      </c>
      <c r="BJ108" s="19">
        <v>17118.811000000002</v>
      </c>
      <c r="BK108" s="19">
        <v>17219.868999999999</v>
      </c>
      <c r="BL108" s="19">
        <v>17318.327000000001</v>
      </c>
      <c r="BM108" s="19">
        <v>17413.915000000001</v>
      </c>
      <c r="BN108" s="19">
        <v>17506.400000000001</v>
      </c>
      <c r="BO108" s="19">
        <v>17595.707999999999</v>
      </c>
      <c r="BP108" s="19">
        <v>17681.829000000002</v>
      </c>
      <c r="BQ108" s="19">
        <v>17764.806</v>
      </c>
      <c r="BR108" s="19">
        <v>17844.715</v>
      </c>
      <c r="BS108" s="19">
        <v>17921.620999999999</v>
      </c>
      <c r="BT108" s="19">
        <v>17995.530999999999</v>
      </c>
      <c r="BU108" s="19">
        <v>18066.475999999999</v>
      </c>
      <c r="BV108" s="19">
        <v>18134.576000000001</v>
      </c>
      <c r="BW108" s="19">
        <v>18199.983</v>
      </c>
      <c r="BX108" s="19">
        <v>18262.846000000001</v>
      </c>
      <c r="BY108" s="19">
        <v>18323.183000000001</v>
      </c>
      <c r="BZ108" s="19">
        <v>18381.062000000002</v>
      </c>
      <c r="CA108" s="19">
        <v>18436.565999999999</v>
      </c>
      <c r="CB108" s="19">
        <v>18489.877</v>
      </c>
      <c r="CC108" s="19">
        <v>18541.062000000002</v>
      </c>
      <c r="CD108" s="19">
        <v>18590.155999999999</v>
      </c>
      <c r="CE108" s="19">
        <v>18637.148000000001</v>
      </c>
      <c r="CF108" s="19">
        <v>18681.967000000001</v>
      </c>
      <c r="CG108" s="19">
        <v>18724.548999999999</v>
      </c>
      <c r="CH108" s="19">
        <v>18764.776000000002</v>
      </c>
      <c r="CI108" s="19">
        <v>18802.589</v>
      </c>
      <c r="CJ108" s="19">
        <v>18837.900000000001</v>
      </c>
      <c r="CK108" s="19">
        <v>18870.657999999999</v>
      </c>
      <c r="CL108" s="19">
        <v>18900.788</v>
      </c>
      <c r="CM108" s="19">
        <v>18928.234</v>
      </c>
    </row>
    <row r="109" spans="1:91" ht="11.4" x14ac:dyDescent="0.2">
      <c r="A109" s="16">
        <v>92</v>
      </c>
      <c r="B109" s="17" t="s">
        <v>635</v>
      </c>
      <c r="C109" s="7" t="s">
        <v>154</v>
      </c>
      <c r="D109" s="6"/>
      <c r="E109" s="6">
        <v>795</v>
      </c>
      <c r="F109" s="19">
        <v>5565.2839999999997</v>
      </c>
      <c r="G109" s="19">
        <v>5662.5439999999999</v>
      </c>
      <c r="H109" s="19">
        <v>5758.0749999999998</v>
      </c>
      <c r="I109" s="19">
        <v>5851.4660000000003</v>
      </c>
      <c r="J109" s="19">
        <v>5942.5609999999997</v>
      </c>
      <c r="K109" s="19">
        <v>6031.1949999999997</v>
      </c>
      <c r="L109" s="19">
        <v>6117.0110000000004</v>
      </c>
      <c r="M109" s="19">
        <v>6199.732</v>
      </c>
      <c r="N109" s="19">
        <v>6279.415</v>
      </c>
      <c r="O109" s="19">
        <v>6356.2849999999999</v>
      </c>
      <c r="P109" s="19">
        <v>6430.5439999999999</v>
      </c>
      <c r="Q109" s="19">
        <v>6502.1970000000001</v>
      </c>
      <c r="R109" s="19">
        <v>6571.3119999999999</v>
      </c>
      <c r="S109" s="19">
        <v>6638.25</v>
      </c>
      <c r="T109" s="19">
        <v>6703.4889999999996</v>
      </c>
      <c r="U109" s="19">
        <v>6767.4179999999997</v>
      </c>
      <c r="V109" s="19">
        <v>6830.1850000000004</v>
      </c>
      <c r="W109" s="19">
        <v>6891.89</v>
      </c>
      <c r="X109" s="19">
        <v>6952.8130000000001</v>
      </c>
      <c r="Y109" s="19">
        <v>7013.2749999999996</v>
      </c>
      <c r="Z109" s="19">
        <v>7073.5039999999999</v>
      </c>
      <c r="AA109" s="19">
        <v>7133.5969999999998</v>
      </c>
      <c r="AB109" s="19">
        <v>7193.5479999999998</v>
      </c>
      <c r="AC109" s="19">
        <v>7253.2420000000002</v>
      </c>
      <c r="AD109" s="19">
        <v>7312.5050000000001</v>
      </c>
      <c r="AE109" s="19">
        <v>7371.1760000000004</v>
      </c>
      <c r="AF109" s="19">
        <v>7429.1980000000003</v>
      </c>
      <c r="AG109" s="19">
        <v>7486.4989999999998</v>
      </c>
      <c r="AH109" s="19">
        <v>7542.7619999999997</v>
      </c>
      <c r="AI109" s="19">
        <v>7597.6660000000002</v>
      </c>
      <c r="AJ109" s="19">
        <v>7650.9059999999999</v>
      </c>
      <c r="AK109" s="19">
        <v>7702.3549999999996</v>
      </c>
      <c r="AL109" s="19">
        <v>7751.9489999999996</v>
      </c>
      <c r="AM109" s="19">
        <v>7799.4790000000003</v>
      </c>
      <c r="AN109" s="19">
        <v>7844.7479999999996</v>
      </c>
      <c r="AO109" s="19">
        <v>7887.6170000000002</v>
      </c>
      <c r="AP109" s="19">
        <v>7928</v>
      </c>
      <c r="AQ109" s="19">
        <v>7965.9189999999999</v>
      </c>
      <c r="AR109" s="19">
        <v>8001.4129999999996</v>
      </c>
      <c r="AS109" s="19">
        <v>8034.62</v>
      </c>
      <c r="AT109" s="19">
        <v>8065.6549999999997</v>
      </c>
      <c r="AU109" s="19">
        <v>8094.5559999999996</v>
      </c>
      <c r="AV109" s="19">
        <v>8121.3980000000001</v>
      </c>
      <c r="AW109" s="19">
        <v>8146.3239999999996</v>
      </c>
      <c r="AX109" s="19">
        <v>8169.5450000000001</v>
      </c>
      <c r="AY109" s="19">
        <v>8191.2349999999997</v>
      </c>
      <c r="AZ109" s="19">
        <v>8211.4760000000006</v>
      </c>
      <c r="BA109" s="19">
        <v>8230.3709999999992</v>
      </c>
      <c r="BB109" s="19">
        <v>8248.1180000000004</v>
      </c>
      <c r="BC109" s="19">
        <v>8264.9390000000003</v>
      </c>
      <c r="BD109" s="19">
        <v>8281</v>
      </c>
      <c r="BE109" s="19">
        <v>8296.4159999999993</v>
      </c>
      <c r="BF109" s="19">
        <v>8311.1990000000005</v>
      </c>
      <c r="BG109" s="19">
        <v>8325.3760000000002</v>
      </c>
      <c r="BH109" s="19">
        <v>8338.91</v>
      </c>
      <c r="BI109" s="19">
        <v>8351.7720000000008</v>
      </c>
      <c r="BJ109" s="19">
        <v>8363.99</v>
      </c>
      <c r="BK109" s="19">
        <v>8375.5730000000003</v>
      </c>
      <c r="BL109" s="19">
        <v>8386.4519999999993</v>
      </c>
      <c r="BM109" s="19">
        <v>8396.5490000000009</v>
      </c>
      <c r="BN109" s="19">
        <v>8405.7790000000005</v>
      </c>
      <c r="BO109" s="19">
        <v>8414.1190000000006</v>
      </c>
      <c r="BP109" s="19">
        <v>8421.5709999999999</v>
      </c>
      <c r="BQ109" s="19">
        <v>8428.0740000000005</v>
      </c>
      <c r="BR109" s="19">
        <v>8433.5930000000008</v>
      </c>
      <c r="BS109" s="19">
        <v>8438.0920000000006</v>
      </c>
      <c r="BT109" s="19">
        <v>8441.5450000000001</v>
      </c>
      <c r="BU109" s="19">
        <v>8443.9449999999997</v>
      </c>
      <c r="BV109" s="19">
        <v>8445.3050000000003</v>
      </c>
      <c r="BW109" s="19">
        <v>8445.6180000000004</v>
      </c>
      <c r="BX109" s="19">
        <v>8444.8979999999992</v>
      </c>
      <c r="BY109" s="19">
        <v>8443.1530000000002</v>
      </c>
      <c r="BZ109" s="19">
        <v>8440.393</v>
      </c>
      <c r="CA109" s="19">
        <v>8436.6270000000004</v>
      </c>
      <c r="CB109" s="19">
        <v>8431.8580000000002</v>
      </c>
      <c r="CC109" s="19">
        <v>8426.0930000000008</v>
      </c>
      <c r="CD109" s="19">
        <v>8419.3770000000004</v>
      </c>
      <c r="CE109" s="19">
        <v>8411.7350000000006</v>
      </c>
      <c r="CF109" s="19">
        <v>8403.2189999999991</v>
      </c>
      <c r="CG109" s="19">
        <v>8393.8970000000008</v>
      </c>
      <c r="CH109" s="19">
        <v>8383.7890000000007</v>
      </c>
      <c r="CI109" s="19">
        <v>8372.9850000000006</v>
      </c>
      <c r="CJ109" s="19">
        <v>8361.5400000000009</v>
      </c>
      <c r="CK109" s="19">
        <v>8349.5159999999996</v>
      </c>
      <c r="CL109" s="19">
        <v>8336.9680000000008</v>
      </c>
      <c r="CM109" s="19">
        <v>8323.9779999999992</v>
      </c>
    </row>
    <row r="110" spans="1:91" ht="11.4" x14ac:dyDescent="0.2">
      <c r="A110" s="16">
        <v>93</v>
      </c>
      <c r="B110" s="17" t="s">
        <v>635</v>
      </c>
      <c r="C110" s="7" t="s">
        <v>155</v>
      </c>
      <c r="D110" s="6"/>
      <c r="E110" s="6">
        <v>860</v>
      </c>
      <c r="F110" s="19">
        <v>30976.021000000001</v>
      </c>
      <c r="G110" s="19">
        <v>31446.794999999998</v>
      </c>
      <c r="H110" s="19">
        <v>31910.641</v>
      </c>
      <c r="I110" s="19">
        <v>32364.995999999999</v>
      </c>
      <c r="J110" s="19">
        <v>32807.368000000002</v>
      </c>
      <c r="K110" s="19">
        <v>33235.824999999997</v>
      </c>
      <c r="L110" s="19">
        <v>33648.955999999998</v>
      </c>
      <c r="M110" s="19">
        <v>34046.199999999997</v>
      </c>
      <c r="N110" s="19">
        <v>34427.732000000004</v>
      </c>
      <c r="O110" s="19">
        <v>34794.284</v>
      </c>
      <c r="P110" s="19">
        <v>35146.616999999998</v>
      </c>
      <c r="Q110" s="19">
        <v>35484.561999999998</v>
      </c>
      <c r="R110" s="19">
        <v>35808.300000000003</v>
      </c>
      <c r="S110" s="19">
        <v>36119.472999999998</v>
      </c>
      <c r="T110" s="19">
        <v>36420.216</v>
      </c>
      <c r="U110" s="19">
        <v>36712.267</v>
      </c>
      <c r="V110" s="19">
        <v>36996.226000000002</v>
      </c>
      <c r="W110" s="19">
        <v>37272.258999999998</v>
      </c>
      <c r="X110" s="19">
        <v>37541.052000000003</v>
      </c>
      <c r="Y110" s="19">
        <v>37803.243999999999</v>
      </c>
      <c r="Z110" s="19">
        <v>38059.262000000002</v>
      </c>
      <c r="AA110" s="19">
        <v>38309.383999999998</v>
      </c>
      <c r="AB110" s="19">
        <v>38553.595999999998</v>
      </c>
      <c r="AC110" s="19">
        <v>38791.540999999997</v>
      </c>
      <c r="AD110" s="19">
        <v>39022.682999999997</v>
      </c>
      <c r="AE110" s="19">
        <v>39246.464999999997</v>
      </c>
      <c r="AF110" s="19">
        <v>39462.758999999998</v>
      </c>
      <c r="AG110" s="19">
        <v>39671.233</v>
      </c>
      <c r="AH110" s="19">
        <v>39870.838000000003</v>
      </c>
      <c r="AI110" s="19">
        <v>40060.222000000002</v>
      </c>
      <c r="AJ110" s="19">
        <v>40238.337</v>
      </c>
      <c r="AK110" s="19">
        <v>40404.771999999997</v>
      </c>
      <c r="AL110" s="19">
        <v>40559.445</v>
      </c>
      <c r="AM110" s="19">
        <v>40702.044999999998</v>
      </c>
      <c r="AN110" s="19">
        <v>40832.387000000002</v>
      </c>
      <c r="AO110" s="19">
        <v>40950.366000000002</v>
      </c>
      <c r="AP110" s="19">
        <v>41055.887999999999</v>
      </c>
      <c r="AQ110" s="19">
        <v>41149.052000000003</v>
      </c>
      <c r="AR110" s="19">
        <v>41230.159</v>
      </c>
      <c r="AS110" s="19">
        <v>41299.724999999999</v>
      </c>
      <c r="AT110" s="19">
        <v>41358.196000000004</v>
      </c>
      <c r="AU110" s="19">
        <v>41405.832000000002</v>
      </c>
      <c r="AV110" s="19">
        <v>41442.946000000004</v>
      </c>
      <c r="AW110" s="19">
        <v>41470.196000000004</v>
      </c>
      <c r="AX110" s="19">
        <v>41488.317000000003</v>
      </c>
      <c r="AY110" s="19">
        <v>41497.995000000003</v>
      </c>
      <c r="AZ110" s="19">
        <v>41499.629999999997</v>
      </c>
      <c r="BA110" s="19">
        <v>41493.576000000001</v>
      </c>
      <c r="BB110" s="19">
        <v>41480.341999999997</v>
      </c>
      <c r="BC110" s="19">
        <v>41460.462</v>
      </c>
      <c r="BD110" s="19">
        <v>41434.391000000003</v>
      </c>
      <c r="BE110" s="19">
        <v>41402.506999999998</v>
      </c>
      <c r="BF110" s="19">
        <v>41365.093000000001</v>
      </c>
      <c r="BG110" s="19">
        <v>41322.271000000001</v>
      </c>
      <c r="BH110" s="19">
        <v>41274.07</v>
      </c>
      <c r="BI110" s="19">
        <v>41220.567999999999</v>
      </c>
      <c r="BJ110" s="19">
        <v>41161.983</v>
      </c>
      <c r="BK110" s="19">
        <v>41098.589999999997</v>
      </c>
      <c r="BL110" s="19">
        <v>41030.595999999998</v>
      </c>
      <c r="BM110" s="19">
        <v>40958.184000000001</v>
      </c>
      <c r="BN110" s="19">
        <v>40881.555999999997</v>
      </c>
      <c r="BO110" s="19">
        <v>40800.9</v>
      </c>
      <c r="BP110" s="19">
        <v>40716.43</v>
      </c>
      <c r="BQ110" s="19">
        <v>40628.366000000002</v>
      </c>
      <c r="BR110" s="19">
        <v>40536.962</v>
      </c>
      <c r="BS110" s="19">
        <v>40442.425999999999</v>
      </c>
      <c r="BT110" s="19">
        <v>40344.959000000003</v>
      </c>
      <c r="BU110" s="19">
        <v>40244.739000000001</v>
      </c>
      <c r="BV110" s="19">
        <v>40141.980000000003</v>
      </c>
      <c r="BW110" s="19">
        <v>40036.894999999997</v>
      </c>
      <c r="BX110" s="19">
        <v>39929.678</v>
      </c>
      <c r="BY110" s="19">
        <v>39820.476999999999</v>
      </c>
      <c r="BZ110" s="19">
        <v>39709.42</v>
      </c>
      <c r="CA110" s="19">
        <v>39596.701999999997</v>
      </c>
      <c r="CB110" s="19">
        <v>39482.480000000003</v>
      </c>
      <c r="CC110" s="19">
        <v>39366.925000000003</v>
      </c>
      <c r="CD110" s="19">
        <v>39250.120000000003</v>
      </c>
      <c r="CE110" s="19">
        <v>39132.103000000003</v>
      </c>
      <c r="CF110" s="19">
        <v>39012.885000000002</v>
      </c>
      <c r="CG110" s="19">
        <v>38892.438000000002</v>
      </c>
      <c r="CH110" s="19">
        <v>38770.741999999998</v>
      </c>
      <c r="CI110" s="19">
        <v>38647.769</v>
      </c>
      <c r="CJ110" s="19">
        <v>38523.468000000001</v>
      </c>
      <c r="CK110" s="19">
        <v>38397.803999999996</v>
      </c>
      <c r="CL110" s="19">
        <v>38270.743999999999</v>
      </c>
      <c r="CM110" s="19">
        <v>38142.231</v>
      </c>
    </row>
    <row r="111" spans="1:91" ht="12" x14ac:dyDescent="0.25">
      <c r="A111" s="16">
        <v>94</v>
      </c>
      <c r="B111" s="17" t="s">
        <v>635</v>
      </c>
      <c r="C111" s="21" t="s">
        <v>156</v>
      </c>
      <c r="D111" s="6"/>
      <c r="E111" s="6">
        <v>5501</v>
      </c>
      <c r="F111" s="19">
        <v>1823308.4709999999</v>
      </c>
      <c r="G111" s="19">
        <v>1846266.6340000001</v>
      </c>
      <c r="H111" s="19">
        <v>1868984.557</v>
      </c>
      <c r="I111" s="19">
        <v>1891454.121</v>
      </c>
      <c r="J111" s="19">
        <v>1913668.4920000001</v>
      </c>
      <c r="K111" s="19">
        <v>1935615.906</v>
      </c>
      <c r="L111" s="19">
        <v>1957285.754</v>
      </c>
      <c r="M111" s="19">
        <v>1978654.193</v>
      </c>
      <c r="N111" s="19">
        <v>1999679.763</v>
      </c>
      <c r="O111" s="19">
        <v>2020311.7960000001</v>
      </c>
      <c r="P111" s="19">
        <v>2040509.1470000001</v>
      </c>
      <c r="Q111" s="19">
        <v>2060248.8230000001</v>
      </c>
      <c r="R111" s="19">
        <v>2079521.206</v>
      </c>
      <c r="S111" s="19">
        <v>2098315.7599999998</v>
      </c>
      <c r="T111" s="19">
        <v>2116627.1090000002</v>
      </c>
      <c r="U111" s="19">
        <v>2134449.0180000002</v>
      </c>
      <c r="V111" s="19">
        <v>2151772.5019999999</v>
      </c>
      <c r="W111" s="19">
        <v>2168585.7489999998</v>
      </c>
      <c r="X111" s="19">
        <v>2184878.1439999999</v>
      </c>
      <c r="Y111" s="19">
        <v>2200639.1940000001</v>
      </c>
      <c r="Z111" s="19">
        <v>2215861.7749999999</v>
      </c>
      <c r="AA111" s="19">
        <v>2230538.4249999998</v>
      </c>
      <c r="AB111" s="19">
        <v>2244670.0580000002</v>
      </c>
      <c r="AC111" s="19">
        <v>2258268.889</v>
      </c>
      <c r="AD111" s="19">
        <v>2271353.2549999999</v>
      </c>
      <c r="AE111" s="19">
        <v>2283936.4180000001</v>
      </c>
      <c r="AF111" s="19">
        <v>2296021.1830000002</v>
      </c>
      <c r="AG111" s="19">
        <v>2307603.1639999999</v>
      </c>
      <c r="AH111" s="19">
        <v>2318679.8709999998</v>
      </c>
      <c r="AI111" s="19">
        <v>2329246.517</v>
      </c>
      <c r="AJ111" s="19">
        <v>2339299.0380000002</v>
      </c>
      <c r="AK111" s="19">
        <v>2348836.8870000001</v>
      </c>
      <c r="AL111" s="19">
        <v>2357859.7609999999</v>
      </c>
      <c r="AM111" s="19">
        <v>2366363.716</v>
      </c>
      <c r="AN111" s="19">
        <v>2374343.9909999999</v>
      </c>
      <c r="AO111" s="19">
        <v>2381796.5610000002</v>
      </c>
      <c r="AP111" s="19">
        <v>2388721.4840000002</v>
      </c>
      <c r="AQ111" s="19">
        <v>2395118.1009999998</v>
      </c>
      <c r="AR111" s="19">
        <v>2400981.5299999998</v>
      </c>
      <c r="AS111" s="19">
        <v>2406305.855</v>
      </c>
      <c r="AT111" s="19">
        <v>2411087.8489999999</v>
      </c>
      <c r="AU111" s="19">
        <v>2415328.091</v>
      </c>
      <c r="AV111" s="19">
        <v>2419031.14</v>
      </c>
      <c r="AW111" s="19">
        <v>2422203.3119999999</v>
      </c>
      <c r="AX111" s="19">
        <v>2424853.1889999998</v>
      </c>
      <c r="AY111" s="19">
        <v>2426989.2570000002</v>
      </c>
      <c r="AZ111" s="19">
        <v>2428619.38</v>
      </c>
      <c r="BA111" s="19">
        <v>2429750.2420000001</v>
      </c>
      <c r="BB111" s="19">
        <v>2430388.5279999999</v>
      </c>
      <c r="BC111" s="19">
        <v>2430540.824</v>
      </c>
      <c r="BD111" s="19">
        <v>2430215.8190000001</v>
      </c>
      <c r="BE111" s="19">
        <v>2429422.679</v>
      </c>
      <c r="BF111" s="19">
        <v>2428174.9989999998</v>
      </c>
      <c r="BG111" s="19">
        <v>2426491.6740000001</v>
      </c>
      <c r="BH111" s="19">
        <v>2424394.7480000001</v>
      </c>
      <c r="BI111" s="19">
        <v>2421904.145</v>
      </c>
      <c r="BJ111" s="19">
        <v>2419035.159</v>
      </c>
      <c r="BK111" s="19">
        <v>2415799.9750000001</v>
      </c>
      <c r="BL111" s="19">
        <v>2412211.591</v>
      </c>
      <c r="BM111" s="19">
        <v>2408282.2050000001</v>
      </c>
      <c r="BN111" s="19">
        <v>2404024.608</v>
      </c>
      <c r="BO111" s="19">
        <v>2399452.3810000001</v>
      </c>
      <c r="BP111" s="19">
        <v>2394580.9</v>
      </c>
      <c r="BQ111" s="19">
        <v>2389426.7209999999</v>
      </c>
      <c r="BR111" s="19">
        <v>2384007.3769999999</v>
      </c>
      <c r="BS111" s="19">
        <v>2378339.2560000001</v>
      </c>
      <c r="BT111" s="19">
        <v>2372435.5869999998</v>
      </c>
      <c r="BU111" s="19">
        <v>2366308.7769999998</v>
      </c>
      <c r="BV111" s="19">
        <v>2359973.0449999999</v>
      </c>
      <c r="BW111" s="19">
        <v>2353442.4130000002</v>
      </c>
      <c r="BX111" s="19">
        <v>2346729.7949999999</v>
      </c>
      <c r="BY111" s="19">
        <v>2339848.8229999999</v>
      </c>
      <c r="BZ111" s="19">
        <v>2332809.7140000002</v>
      </c>
      <c r="CA111" s="19">
        <v>2325617.52</v>
      </c>
      <c r="CB111" s="19">
        <v>2318274.8130000001</v>
      </c>
      <c r="CC111" s="19">
        <v>2310786.61</v>
      </c>
      <c r="CD111" s="19">
        <v>2303162.0989999999</v>
      </c>
      <c r="CE111" s="19">
        <v>2295414.0839999998</v>
      </c>
      <c r="CF111" s="19">
        <v>2287557.6510000001</v>
      </c>
      <c r="CG111" s="19">
        <v>2279608.27</v>
      </c>
      <c r="CH111" s="19">
        <v>2271580.61</v>
      </c>
      <c r="CI111" s="19">
        <v>2263487.8820000002</v>
      </c>
      <c r="CJ111" s="19">
        <v>2255341.591</v>
      </c>
      <c r="CK111" s="19">
        <v>2247151.3199999998</v>
      </c>
      <c r="CL111" s="19">
        <v>2238925.0129999998</v>
      </c>
      <c r="CM111" s="19">
        <v>2230668.781</v>
      </c>
    </row>
    <row r="112" spans="1:91" ht="11.4" x14ac:dyDescent="0.2">
      <c r="A112" s="16">
        <v>95</v>
      </c>
      <c r="B112" s="17" t="s">
        <v>635</v>
      </c>
      <c r="C112" s="7" t="s">
        <v>157</v>
      </c>
      <c r="D112" s="6"/>
      <c r="E112" s="6">
        <v>4</v>
      </c>
      <c r="F112" s="19">
        <v>33736.493999999999</v>
      </c>
      <c r="G112" s="19">
        <v>34656.031999999999</v>
      </c>
      <c r="H112" s="19">
        <v>35530.080999999998</v>
      </c>
      <c r="I112" s="19">
        <v>36373.175999999999</v>
      </c>
      <c r="J112" s="19">
        <v>37209.006999999998</v>
      </c>
      <c r="K112" s="19">
        <v>38054.940999999999</v>
      </c>
      <c r="L112" s="19">
        <v>38913.707000000002</v>
      </c>
      <c r="M112" s="19">
        <v>39779.095000000001</v>
      </c>
      <c r="N112" s="19">
        <v>40649.203999999998</v>
      </c>
      <c r="O112" s="19">
        <v>41519.985999999997</v>
      </c>
      <c r="P112" s="19">
        <v>42388.4</v>
      </c>
      <c r="Q112" s="19">
        <v>43254.446000000004</v>
      </c>
      <c r="R112" s="19">
        <v>44119.315000000002</v>
      </c>
      <c r="S112" s="19">
        <v>44982.317000000003</v>
      </c>
      <c r="T112" s="19">
        <v>45842.659</v>
      </c>
      <c r="U112" s="19">
        <v>46699.544999999998</v>
      </c>
      <c r="V112" s="19">
        <v>47552.324000000001</v>
      </c>
      <c r="W112" s="19">
        <v>48400.328999999998</v>
      </c>
      <c r="X112" s="19">
        <v>49242.775999999998</v>
      </c>
      <c r="Y112" s="19">
        <v>50078.786</v>
      </c>
      <c r="Z112" s="19">
        <v>50907.55</v>
      </c>
      <c r="AA112" s="19">
        <v>51728.328000000001</v>
      </c>
      <c r="AB112" s="19">
        <v>52540.36</v>
      </c>
      <c r="AC112" s="19">
        <v>53342.663999999997</v>
      </c>
      <c r="AD112" s="19">
        <v>54134.237999999998</v>
      </c>
      <c r="AE112" s="19">
        <v>54914.122000000003</v>
      </c>
      <c r="AF112" s="19">
        <v>55681.682999999997</v>
      </c>
      <c r="AG112" s="19">
        <v>56436.296000000002</v>
      </c>
      <c r="AH112" s="19">
        <v>57177.142</v>
      </c>
      <c r="AI112" s="19">
        <v>57903.377999999997</v>
      </c>
      <c r="AJ112" s="19">
        <v>58614.315000000002</v>
      </c>
      <c r="AK112" s="19">
        <v>59309.351999999999</v>
      </c>
      <c r="AL112" s="19">
        <v>59988.190999999999</v>
      </c>
      <c r="AM112" s="19">
        <v>60650.822999999997</v>
      </c>
      <c r="AN112" s="19">
        <v>61297.440000000002</v>
      </c>
      <c r="AO112" s="19">
        <v>61928.118000000002</v>
      </c>
      <c r="AP112" s="19">
        <v>62542.629000000001</v>
      </c>
      <c r="AQ112" s="19">
        <v>63140.612000000001</v>
      </c>
      <c r="AR112" s="19">
        <v>63721.904999999999</v>
      </c>
      <c r="AS112" s="19">
        <v>64286.387999999999</v>
      </c>
      <c r="AT112" s="19">
        <v>64833.868999999999</v>
      </c>
      <c r="AU112" s="19">
        <v>65364.207999999999</v>
      </c>
      <c r="AV112" s="19">
        <v>65877.123000000007</v>
      </c>
      <c r="AW112" s="19">
        <v>66372.235000000001</v>
      </c>
      <c r="AX112" s="19">
        <v>66849.093999999997</v>
      </c>
      <c r="AY112" s="19">
        <v>67307.303</v>
      </c>
      <c r="AZ112" s="19">
        <v>67746.600000000006</v>
      </c>
      <c r="BA112" s="19">
        <v>68166.835999999996</v>
      </c>
      <c r="BB112" s="19">
        <v>68567.900999999998</v>
      </c>
      <c r="BC112" s="19">
        <v>68949.732000000004</v>
      </c>
      <c r="BD112" s="19">
        <v>69312.240000000005</v>
      </c>
      <c r="BE112" s="19">
        <v>69655.3</v>
      </c>
      <c r="BF112" s="19">
        <v>69978.688999999998</v>
      </c>
      <c r="BG112" s="19">
        <v>70282.194000000003</v>
      </c>
      <c r="BH112" s="19">
        <v>70565.547000000006</v>
      </c>
      <c r="BI112" s="19">
        <v>70828.562000000005</v>
      </c>
      <c r="BJ112" s="19">
        <v>71071.244000000006</v>
      </c>
      <c r="BK112" s="19">
        <v>71293.578999999998</v>
      </c>
      <c r="BL112" s="19">
        <v>71495.235000000001</v>
      </c>
      <c r="BM112" s="19">
        <v>71675.834000000003</v>
      </c>
      <c r="BN112" s="19">
        <v>71835.187000000005</v>
      </c>
      <c r="BO112" s="19">
        <v>71973.308999999994</v>
      </c>
      <c r="BP112" s="19">
        <v>72090.563999999998</v>
      </c>
      <c r="BQ112" s="19">
        <v>72187.611000000004</v>
      </c>
      <c r="BR112" s="19">
        <v>72265.312999999995</v>
      </c>
      <c r="BS112" s="19">
        <v>72324.434999999998</v>
      </c>
      <c r="BT112" s="19">
        <v>72365.474000000002</v>
      </c>
      <c r="BU112" s="19">
        <v>72388.741999999998</v>
      </c>
      <c r="BV112" s="19">
        <v>72394.687999999995</v>
      </c>
      <c r="BW112" s="19">
        <v>72383.707999999999</v>
      </c>
      <c r="BX112" s="19">
        <v>72356.275999999998</v>
      </c>
      <c r="BY112" s="19">
        <v>72312.904999999999</v>
      </c>
      <c r="BZ112" s="19">
        <v>72254.236999999994</v>
      </c>
      <c r="CA112" s="19">
        <v>72180.933000000005</v>
      </c>
      <c r="CB112" s="19">
        <v>72093.731</v>
      </c>
      <c r="CC112" s="19">
        <v>71993.320000000007</v>
      </c>
      <c r="CD112" s="19">
        <v>71880.384999999995</v>
      </c>
      <c r="CE112" s="19">
        <v>71755.555999999997</v>
      </c>
      <c r="CF112" s="19">
        <v>71619.482999999993</v>
      </c>
      <c r="CG112" s="19">
        <v>71472.774999999994</v>
      </c>
      <c r="CH112" s="19">
        <v>71316.115999999995</v>
      </c>
      <c r="CI112" s="19">
        <v>71150.213000000003</v>
      </c>
      <c r="CJ112" s="19">
        <v>70975.797000000006</v>
      </c>
      <c r="CK112" s="19">
        <v>70793.668999999994</v>
      </c>
      <c r="CL112" s="19">
        <v>70604.652000000002</v>
      </c>
      <c r="CM112" s="19">
        <v>70409.629000000001</v>
      </c>
    </row>
    <row r="113" spans="1:91" ht="11.4" x14ac:dyDescent="0.2">
      <c r="A113" s="16">
        <v>96</v>
      </c>
      <c r="B113" s="17" t="s">
        <v>635</v>
      </c>
      <c r="C113" s="7" t="s">
        <v>158</v>
      </c>
      <c r="D113" s="6"/>
      <c r="E113" s="6">
        <v>50</v>
      </c>
      <c r="F113" s="19">
        <v>161200.886</v>
      </c>
      <c r="G113" s="19">
        <v>162951.56</v>
      </c>
      <c r="H113" s="19">
        <v>164669.75099999999</v>
      </c>
      <c r="I113" s="19">
        <v>166368.149</v>
      </c>
      <c r="J113" s="19">
        <v>168065.92000000001</v>
      </c>
      <c r="K113" s="19">
        <v>169775.30900000001</v>
      </c>
      <c r="L113" s="19">
        <v>171499.63500000001</v>
      </c>
      <c r="M113" s="19">
        <v>173229.209</v>
      </c>
      <c r="N113" s="19">
        <v>174947.40599999999</v>
      </c>
      <c r="O113" s="19">
        <v>176631.12899999999</v>
      </c>
      <c r="P113" s="19">
        <v>178262.90900000001</v>
      </c>
      <c r="Q113" s="19">
        <v>179836.35500000001</v>
      </c>
      <c r="R113" s="19">
        <v>181353.356</v>
      </c>
      <c r="S113" s="19">
        <v>182814.79699999999</v>
      </c>
      <c r="T113" s="19">
        <v>184224.42800000001</v>
      </c>
      <c r="U113" s="19">
        <v>185584.81099999999</v>
      </c>
      <c r="V113" s="19">
        <v>186894.66200000001</v>
      </c>
      <c r="W113" s="19">
        <v>188151.24299999999</v>
      </c>
      <c r="X113" s="19">
        <v>189354.34599999999</v>
      </c>
      <c r="Y113" s="19">
        <v>190504.057</v>
      </c>
      <c r="Z113" s="19">
        <v>191600.52499999999</v>
      </c>
      <c r="AA113" s="19">
        <v>192643.38500000001</v>
      </c>
      <c r="AB113" s="19">
        <v>193632.75399999999</v>
      </c>
      <c r="AC113" s="19">
        <v>194569.93299999999</v>
      </c>
      <c r="AD113" s="19">
        <v>195456.69399999999</v>
      </c>
      <c r="AE113" s="19">
        <v>196294.31200000001</v>
      </c>
      <c r="AF113" s="19">
        <v>197083.46799999999</v>
      </c>
      <c r="AG113" s="19">
        <v>197823.88099999999</v>
      </c>
      <c r="AH113" s="19">
        <v>198514.78099999999</v>
      </c>
      <c r="AI113" s="19">
        <v>199154.932</v>
      </c>
      <c r="AJ113" s="19">
        <v>199743.52</v>
      </c>
      <c r="AK113" s="19">
        <v>200280.55600000001</v>
      </c>
      <c r="AL113" s="19">
        <v>200766.709</v>
      </c>
      <c r="AM113" s="19">
        <v>201202.56899999999</v>
      </c>
      <c r="AN113" s="19">
        <v>201589.01500000001</v>
      </c>
      <c r="AO113" s="19">
        <v>201926.81599999999</v>
      </c>
      <c r="AP113" s="19">
        <v>202216.42600000001</v>
      </c>
      <c r="AQ113" s="19">
        <v>202458.20199999999</v>
      </c>
      <c r="AR113" s="19">
        <v>202652.69399999999</v>
      </c>
      <c r="AS113" s="19">
        <v>202800.47399999999</v>
      </c>
      <c r="AT113" s="19">
        <v>202902.15</v>
      </c>
      <c r="AU113" s="19">
        <v>202958.329</v>
      </c>
      <c r="AV113" s="19">
        <v>202969.671</v>
      </c>
      <c r="AW113" s="19">
        <v>202936.785</v>
      </c>
      <c r="AX113" s="19">
        <v>202860.299</v>
      </c>
      <c r="AY113" s="19">
        <v>202740.91399999999</v>
      </c>
      <c r="AZ113" s="19">
        <v>202579.34899999999</v>
      </c>
      <c r="BA113" s="19">
        <v>202376.37700000001</v>
      </c>
      <c r="BB113" s="19">
        <v>202132.81299999999</v>
      </c>
      <c r="BC113" s="19">
        <v>201849.522</v>
      </c>
      <c r="BD113" s="19">
        <v>201527.36600000001</v>
      </c>
      <c r="BE113" s="19">
        <v>201167.11799999999</v>
      </c>
      <c r="BF113" s="19">
        <v>200769.64499999999</v>
      </c>
      <c r="BG113" s="19">
        <v>200336.03599999999</v>
      </c>
      <c r="BH113" s="19">
        <v>199867.49900000001</v>
      </c>
      <c r="BI113" s="19">
        <v>199365.08799999999</v>
      </c>
      <c r="BJ113" s="19">
        <v>198829.889</v>
      </c>
      <c r="BK113" s="19">
        <v>198262.66</v>
      </c>
      <c r="BL113" s="19">
        <v>197663.91</v>
      </c>
      <c r="BM113" s="19">
        <v>197033.95499999999</v>
      </c>
      <c r="BN113" s="19">
        <v>196373.334</v>
      </c>
      <c r="BO113" s="19">
        <v>195682.91200000001</v>
      </c>
      <c r="BP113" s="19">
        <v>194963.91</v>
      </c>
      <c r="BQ113" s="19">
        <v>194217.57500000001</v>
      </c>
      <c r="BR113" s="19">
        <v>193445.33900000001</v>
      </c>
      <c r="BS113" s="19">
        <v>192648.56099999999</v>
      </c>
      <c r="BT113" s="19">
        <v>191828.435</v>
      </c>
      <c r="BU113" s="19">
        <v>190986.10500000001</v>
      </c>
      <c r="BV113" s="19">
        <v>190122.84099999999</v>
      </c>
      <c r="BW113" s="19">
        <v>189239.96900000001</v>
      </c>
      <c r="BX113" s="19">
        <v>188338.81599999999</v>
      </c>
      <c r="BY113" s="19">
        <v>187420.69099999999</v>
      </c>
      <c r="BZ113" s="19">
        <v>186486.91899999999</v>
      </c>
      <c r="CA113" s="19">
        <v>185538.77799999999</v>
      </c>
      <c r="CB113" s="19">
        <v>184577.51500000001</v>
      </c>
      <c r="CC113" s="19">
        <v>183604.47</v>
      </c>
      <c r="CD113" s="19">
        <v>182621.011</v>
      </c>
      <c r="CE113" s="19">
        <v>181628.59</v>
      </c>
      <c r="CF113" s="19">
        <v>180628.709</v>
      </c>
      <c r="CG113" s="19">
        <v>179622.88</v>
      </c>
      <c r="CH113" s="19">
        <v>178612.617</v>
      </c>
      <c r="CI113" s="19">
        <v>177599.476</v>
      </c>
      <c r="CJ113" s="19">
        <v>176584.976</v>
      </c>
      <c r="CK113" s="19">
        <v>175570.65299999999</v>
      </c>
      <c r="CL113" s="19">
        <v>174558.03700000001</v>
      </c>
      <c r="CM113" s="19">
        <v>173548.66500000001</v>
      </c>
    </row>
    <row r="114" spans="1:91" ht="11.4" x14ac:dyDescent="0.2">
      <c r="A114" s="16">
        <v>97</v>
      </c>
      <c r="B114" s="17" t="s">
        <v>635</v>
      </c>
      <c r="C114" s="7" t="s">
        <v>159</v>
      </c>
      <c r="D114" s="6"/>
      <c r="E114" s="6">
        <v>64</v>
      </c>
      <c r="F114" s="19">
        <v>787.38599999999997</v>
      </c>
      <c r="G114" s="19">
        <v>797.76499999999999</v>
      </c>
      <c r="H114" s="19">
        <v>807.61</v>
      </c>
      <c r="I114" s="19">
        <v>817.05399999999997</v>
      </c>
      <c r="J114" s="19">
        <v>826.22900000000004</v>
      </c>
      <c r="K114" s="19">
        <v>835.245</v>
      </c>
      <c r="L114" s="19">
        <v>844.15200000000004</v>
      </c>
      <c r="M114" s="19">
        <v>852.90899999999999</v>
      </c>
      <c r="N114" s="19">
        <v>861.50199999999995</v>
      </c>
      <c r="O114" s="19">
        <v>869.83500000000004</v>
      </c>
      <c r="P114" s="19">
        <v>877.86599999999999</v>
      </c>
      <c r="Q114" s="19">
        <v>885.60799999999995</v>
      </c>
      <c r="R114" s="19">
        <v>893.05799999999999</v>
      </c>
      <c r="S114" s="19">
        <v>900.21900000000005</v>
      </c>
      <c r="T114" s="19">
        <v>907.10699999999997</v>
      </c>
      <c r="U114" s="19">
        <v>913.697</v>
      </c>
      <c r="V114" s="19">
        <v>920.01300000000003</v>
      </c>
      <c r="W114" s="19">
        <v>926.03499999999997</v>
      </c>
      <c r="X114" s="19">
        <v>931.79700000000003</v>
      </c>
      <c r="Y114" s="19">
        <v>937.28800000000001</v>
      </c>
      <c r="Z114" s="19">
        <v>942.54100000000005</v>
      </c>
      <c r="AA114" s="19">
        <v>947.54300000000001</v>
      </c>
      <c r="AB114" s="19">
        <v>952.31299999999999</v>
      </c>
      <c r="AC114" s="19">
        <v>956.83799999999997</v>
      </c>
      <c r="AD114" s="19">
        <v>961.15</v>
      </c>
      <c r="AE114" s="19">
        <v>965.23900000000003</v>
      </c>
      <c r="AF114" s="19">
        <v>969.11300000000006</v>
      </c>
      <c r="AG114" s="19">
        <v>972.76700000000005</v>
      </c>
      <c r="AH114" s="19">
        <v>976.21900000000005</v>
      </c>
      <c r="AI114" s="19">
        <v>979.44899999999996</v>
      </c>
      <c r="AJ114" s="19">
        <v>982.46799999999996</v>
      </c>
      <c r="AK114" s="19">
        <v>985.26700000000005</v>
      </c>
      <c r="AL114" s="19">
        <v>987.846</v>
      </c>
      <c r="AM114" s="19">
        <v>990.20100000000002</v>
      </c>
      <c r="AN114" s="19">
        <v>992.32399999999996</v>
      </c>
      <c r="AO114" s="19">
        <v>994.20299999999997</v>
      </c>
      <c r="AP114" s="19">
        <v>995.84799999999996</v>
      </c>
      <c r="AQ114" s="19">
        <v>997.25099999999998</v>
      </c>
      <c r="AR114" s="19">
        <v>998.39300000000003</v>
      </c>
      <c r="AS114" s="19">
        <v>999.27499999999998</v>
      </c>
      <c r="AT114" s="19">
        <v>999.89599999999996</v>
      </c>
      <c r="AU114" s="19">
        <v>1000.2430000000001</v>
      </c>
      <c r="AV114" s="19">
        <v>1000.328</v>
      </c>
      <c r="AW114" s="19">
        <v>1000.154</v>
      </c>
      <c r="AX114" s="19">
        <v>999.7</v>
      </c>
      <c r="AY114" s="19">
        <v>998.99099999999999</v>
      </c>
      <c r="AZ114" s="19">
        <v>998.02200000000005</v>
      </c>
      <c r="BA114" s="19">
        <v>996.8</v>
      </c>
      <c r="BB114" s="19">
        <v>995.32</v>
      </c>
      <c r="BC114" s="19">
        <v>993.60400000000004</v>
      </c>
      <c r="BD114" s="19">
        <v>991.64499999999998</v>
      </c>
      <c r="BE114" s="19">
        <v>989.45600000000002</v>
      </c>
      <c r="BF114" s="19">
        <v>987.04200000000003</v>
      </c>
      <c r="BG114" s="19">
        <v>984.42</v>
      </c>
      <c r="BH114" s="19">
        <v>981.62</v>
      </c>
      <c r="BI114" s="19">
        <v>978.65599999999995</v>
      </c>
      <c r="BJ114" s="19">
        <v>975.51900000000001</v>
      </c>
      <c r="BK114" s="19">
        <v>972.23699999999997</v>
      </c>
      <c r="BL114" s="19">
        <v>968.82500000000005</v>
      </c>
      <c r="BM114" s="19">
        <v>965.28399999999999</v>
      </c>
      <c r="BN114" s="19">
        <v>961.62699999999995</v>
      </c>
      <c r="BO114" s="19">
        <v>957.87099999999998</v>
      </c>
      <c r="BP114" s="19">
        <v>954.01400000000001</v>
      </c>
      <c r="BQ114" s="19">
        <v>950.08</v>
      </c>
      <c r="BR114" s="19">
        <v>946.06799999999998</v>
      </c>
      <c r="BS114" s="19">
        <v>942</v>
      </c>
      <c r="BT114" s="19">
        <v>937.88599999999997</v>
      </c>
      <c r="BU114" s="19">
        <v>933.721</v>
      </c>
      <c r="BV114" s="19">
        <v>929.52300000000002</v>
      </c>
      <c r="BW114" s="19">
        <v>925.29499999999996</v>
      </c>
      <c r="BX114" s="19">
        <v>921.05100000000004</v>
      </c>
      <c r="BY114" s="19">
        <v>916.79</v>
      </c>
      <c r="BZ114" s="19">
        <v>912.51700000000005</v>
      </c>
      <c r="CA114" s="19">
        <v>908.23199999999997</v>
      </c>
      <c r="CB114" s="19">
        <v>903.96199999999999</v>
      </c>
      <c r="CC114" s="19">
        <v>899.68600000000004</v>
      </c>
      <c r="CD114" s="19">
        <v>895.42700000000002</v>
      </c>
      <c r="CE114" s="19">
        <v>891.15499999999997</v>
      </c>
      <c r="CF114" s="19">
        <v>886.91099999999994</v>
      </c>
      <c r="CG114" s="19">
        <v>882.67700000000002</v>
      </c>
      <c r="CH114" s="19">
        <v>878.47199999999998</v>
      </c>
      <c r="CI114" s="19">
        <v>874.27599999999995</v>
      </c>
      <c r="CJ114" s="19">
        <v>870.10599999999999</v>
      </c>
      <c r="CK114" s="19">
        <v>865.96600000000001</v>
      </c>
      <c r="CL114" s="19">
        <v>861.84500000000003</v>
      </c>
      <c r="CM114" s="19">
        <v>857.73599999999999</v>
      </c>
    </row>
    <row r="115" spans="1:91" ht="11.4" x14ac:dyDescent="0.2">
      <c r="A115" s="16">
        <v>98</v>
      </c>
      <c r="B115" s="17" t="s">
        <v>635</v>
      </c>
      <c r="C115" s="7" t="s">
        <v>160</v>
      </c>
      <c r="D115" s="6"/>
      <c r="E115" s="6">
        <v>356</v>
      </c>
      <c r="F115" s="19">
        <v>1309053.98</v>
      </c>
      <c r="G115" s="19">
        <v>1324171.3540000001</v>
      </c>
      <c r="H115" s="19">
        <v>1339180.1270000001</v>
      </c>
      <c r="I115" s="19">
        <v>1354051.8540000001</v>
      </c>
      <c r="J115" s="19">
        <v>1368737.513</v>
      </c>
      <c r="K115" s="19">
        <v>1383197.753</v>
      </c>
      <c r="L115" s="19">
        <v>1397423.0090000001</v>
      </c>
      <c r="M115" s="19">
        <v>1411415.2960000001</v>
      </c>
      <c r="N115" s="19">
        <v>1425158.4809999999</v>
      </c>
      <c r="O115" s="19">
        <v>1438635.3670000001</v>
      </c>
      <c r="P115" s="19">
        <v>1451829.004</v>
      </c>
      <c r="Q115" s="19">
        <v>1464726.0989999999</v>
      </c>
      <c r="R115" s="19">
        <v>1477311.59</v>
      </c>
      <c r="S115" s="19">
        <v>1489564.612</v>
      </c>
      <c r="T115" s="19">
        <v>1501462.3740000001</v>
      </c>
      <c r="U115" s="19">
        <v>1512985.2069999999</v>
      </c>
      <c r="V115" s="19">
        <v>1524123.804</v>
      </c>
      <c r="W115" s="19">
        <v>1534869.1740000001</v>
      </c>
      <c r="X115" s="19">
        <v>1545203.584</v>
      </c>
      <c r="Y115" s="19">
        <v>1555108.108</v>
      </c>
      <c r="Z115" s="19">
        <v>1564570.223</v>
      </c>
      <c r="AA115" s="19">
        <v>1573581.733</v>
      </c>
      <c r="AB115" s="19">
        <v>1582146.821</v>
      </c>
      <c r="AC115" s="19">
        <v>1590281.8870000001</v>
      </c>
      <c r="AD115" s="19">
        <v>1598011.486</v>
      </c>
      <c r="AE115" s="19">
        <v>1605355.574</v>
      </c>
      <c r="AF115" s="19">
        <v>1612319.8459999999</v>
      </c>
      <c r="AG115" s="19">
        <v>1618905.5360000001</v>
      </c>
      <c r="AH115" s="19">
        <v>1625123.0970000001</v>
      </c>
      <c r="AI115" s="19">
        <v>1630983.67</v>
      </c>
      <c r="AJ115" s="19">
        <v>1636496.308</v>
      </c>
      <c r="AK115" s="19">
        <v>1641666.8659999999</v>
      </c>
      <c r="AL115" s="19">
        <v>1646498.4839999999</v>
      </c>
      <c r="AM115" s="19">
        <v>1650993.6540000001</v>
      </c>
      <c r="AN115" s="19">
        <v>1655153.372</v>
      </c>
      <c r="AO115" s="19">
        <v>1658978.162</v>
      </c>
      <c r="AP115" s="19">
        <v>1662471.5549999999</v>
      </c>
      <c r="AQ115" s="19">
        <v>1665634.4739999999</v>
      </c>
      <c r="AR115" s="19">
        <v>1668461.4950000001</v>
      </c>
      <c r="AS115" s="19">
        <v>1670944.584</v>
      </c>
      <c r="AT115" s="19">
        <v>1673078.321</v>
      </c>
      <c r="AU115" s="19">
        <v>1674862.507</v>
      </c>
      <c r="AV115" s="19">
        <v>1676300.456</v>
      </c>
      <c r="AW115" s="19">
        <v>1677394.7879999999</v>
      </c>
      <c r="AX115" s="19">
        <v>1678149.3840000001</v>
      </c>
      <c r="AY115" s="19">
        <v>1678568.111</v>
      </c>
      <c r="AZ115" s="19">
        <v>1678655.9890000001</v>
      </c>
      <c r="BA115" s="19">
        <v>1678416.452</v>
      </c>
      <c r="BB115" s="19">
        <v>1677850.625</v>
      </c>
      <c r="BC115" s="19">
        <v>1676958.8659999999</v>
      </c>
      <c r="BD115" s="19">
        <v>1675744.291</v>
      </c>
      <c r="BE115" s="19">
        <v>1674212.1129999999</v>
      </c>
      <c r="BF115" s="19">
        <v>1672372.8559999999</v>
      </c>
      <c r="BG115" s="19">
        <v>1670242.0360000001</v>
      </c>
      <c r="BH115" s="19">
        <v>1667838.5789999999</v>
      </c>
      <c r="BI115" s="19">
        <v>1665179.3910000001</v>
      </c>
      <c r="BJ115" s="19">
        <v>1662275.88</v>
      </c>
      <c r="BK115" s="19">
        <v>1659137.0079999999</v>
      </c>
      <c r="BL115" s="19">
        <v>1655774.5460000001</v>
      </c>
      <c r="BM115" s="19">
        <v>1652200.108</v>
      </c>
      <c r="BN115" s="19">
        <v>1648425.091</v>
      </c>
      <c r="BO115" s="19">
        <v>1644460.392</v>
      </c>
      <c r="BP115" s="19">
        <v>1640316.9369999999</v>
      </c>
      <c r="BQ115" s="19">
        <v>1636006.071</v>
      </c>
      <c r="BR115" s="19">
        <v>1631539.1529999999</v>
      </c>
      <c r="BS115" s="19">
        <v>1626927.0020000001</v>
      </c>
      <c r="BT115" s="19">
        <v>1622178.9680000001</v>
      </c>
      <c r="BU115" s="19">
        <v>1617304.175</v>
      </c>
      <c r="BV115" s="19">
        <v>1612312.5789999999</v>
      </c>
      <c r="BW115" s="19">
        <v>1607214.0220000001</v>
      </c>
      <c r="BX115" s="19">
        <v>1602017.4240000001</v>
      </c>
      <c r="BY115" s="19">
        <v>1596732.3829999999</v>
      </c>
      <c r="BZ115" s="19">
        <v>1591365.736</v>
      </c>
      <c r="CA115" s="19">
        <v>1585920.202</v>
      </c>
      <c r="CB115" s="19">
        <v>1580396.453</v>
      </c>
      <c r="CC115" s="19">
        <v>1574797.2009999999</v>
      </c>
      <c r="CD115" s="19">
        <v>1569128.52</v>
      </c>
      <c r="CE115" s="19">
        <v>1563399.4509999999</v>
      </c>
      <c r="CF115" s="19">
        <v>1557620.7649999999</v>
      </c>
      <c r="CG115" s="19">
        <v>1551803.7309999999</v>
      </c>
      <c r="CH115" s="19">
        <v>1545958.898</v>
      </c>
      <c r="CI115" s="19">
        <v>1540095.6580000001</v>
      </c>
      <c r="CJ115" s="19">
        <v>1534222.0290000001</v>
      </c>
      <c r="CK115" s="19">
        <v>1528344.5490000001</v>
      </c>
      <c r="CL115" s="19">
        <v>1522468.4140000001</v>
      </c>
      <c r="CM115" s="19">
        <v>1516597.38</v>
      </c>
    </row>
    <row r="116" spans="1:91" ht="11.4" x14ac:dyDescent="0.2">
      <c r="A116" s="16">
        <v>99</v>
      </c>
      <c r="B116" s="17" t="s">
        <v>635</v>
      </c>
      <c r="C116" s="7" t="s">
        <v>161</v>
      </c>
      <c r="D116" s="6"/>
      <c r="E116" s="6">
        <v>364</v>
      </c>
      <c r="F116" s="19">
        <v>79360.486999999994</v>
      </c>
      <c r="G116" s="19">
        <v>80277.428</v>
      </c>
      <c r="H116" s="19">
        <v>81162.788</v>
      </c>
      <c r="I116" s="19">
        <v>82011.735000000001</v>
      </c>
      <c r="J116" s="19">
        <v>82820.766000000003</v>
      </c>
      <c r="K116" s="19">
        <v>83587.129000000001</v>
      </c>
      <c r="L116" s="19">
        <v>84308.039000000004</v>
      </c>
      <c r="M116" s="19">
        <v>84981.813999999998</v>
      </c>
      <c r="N116" s="19">
        <v>85608.868000000002</v>
      </c>
      <c r="O116" s="19">
        <v>86190.846000000005</v>
      </c>
      <c r="P116" s="19">
        <v>86729.781000000003</v>
      </c>
      <c r="Q116" s="19">
        <v>87225.919999999998</v>
      </c>
      <c r="R116" s="19">
        <v>87681.034</v>
      </c>
      <c r="S116" s="19">
        <v>88100.892999999996</v>
      </c>
      <c r="T116" s="19">
        <v>88492.921000000002</v>
      </c>
      <c r="U116" s="19">
        <v>88863.308000000005</v>
      </c>
      <c r="V116" s="19">
        <v>89214.452000000005</v>
      </c>
      <c r="W116" s="19">
        <v>89547.755999999994</v>
      </c>
      <c r="X116" s="19">
        <v>89867.077999999994</v>
      </c>
      <c r="Y116" s="19">
        <v>90176.445000000007</v>
      </c>
      <c r="Z116" s="19">
        <v>90478.778999999995</v>
      </c>
      <c r="AA116" s="19">
        <v>90775.584000000003</v>
      </c>
      <c r="AB116" s="19">
        <v>91066.937999999995</v>
      </c>
      <c r="AC116" s="19">
        <v>91352.327999999994</v>
      </c>
      <c r="AD116" s="19">
        <v>91630.373000000007</v>
      </c>
      <c r="AE116" s="19">
        <v>91899.463000000003</v>
      </c>
      <c r="AF116" s="19">
        <v>92159.118000000002</v>
      </c>
      <c r="AG116" s="19">
        <v>92407.885999999999</v>
      </c>
      <c r="AH116" s="19">
        <v>92641.739000000001</v>
      </c>
      <c r="AI116" s="19">
        <v>92855.59</v>
      </c>
      <c r="AJ116" s="19">
        <v>93045.085999999996</v>
      </c>
      <c r="AK116" s="19">
        <v>93208.289000000004</v>
      </c>
      <c r="AL116" s="19">
        <v>93343.790999999997</v>
      </c>
      <c r="AM116" s="19">
        <v>93448.513000000006</v>
      </c>
      <c r="AN116" s="19">
        <v>93519.251000000004</v>
      </c>
      <c r="AO116" s="19">
        <v>93553.453999999998</v>
      </c>
      <c r="AP116" s="19">
        <v>93549.75</v>
      </c>
      <c r="AQ116" s="19">
        <v>93507.577000000005</v>
      </c>
      <c r="AR116" s="19">
        <v>93426.451000000001</v>
      </c>
      <c r="AS116" s="19">
        <v>93306.301999999996</v>
      </c>
      <c r="AT116" s="19">
        <v>93147.422999999995</v>
      </c>
      <c r="AU116" s="19">
        <v>92949.895999999993</v>
      </c>
      <c r="AV116" s="19">
        <v>92714.463000000003</v>
      </c>
      <c r="AW116" s="19">
        <v>92443.058000000005</v>
      </c>
      <c r="AX116" s="19">
        <v>92138.247000000003</v>
      </c>
      <c r="AY116" s="19">
        <v>91802.462</v>
      </c>
      <c r="AZ116" s="19">
        <v>91437.145000000004</v>
      </c>
      <c r="BA116" s="19">
        <v>91043.763000000006</v>
      </c>
      <c r="BB116" s="19">
        <v>90624.854000000007</v>
      </c>
      <c r="BC116" s="19">
        <v>90183.259000000005</v>
      </c>
      <c r="BD116" s="19">
        <v>89721.573000000004</v>
      </c>
      <c r="BE116" s="19">
        <v>89241.804000000004</v>
      </c>
      <c r="BF116" s="19">
        <v>88745.691999999995</v>
      </c>
      <c r="BG116" s="19">
        <v>88235.044999999998</v>
      </c>
      <c r="BH116" s="19">
        <v>87711.599000000002</v>
      </c>
      <c r="BI116" s="19">
        <v>87177.099000000002</v>
      </c>
      <c r="BJ116" s="19">
        <v>86633.379000000001</v>
      </c>
      <c r="BK116" s="19">
        <v>86082.282000000007</v>
      </c>
      <c r="BL116" s="19">
        <v>85525.464000000007</v>
      </c>
      <c r="BM116" s="19">
        <v>84964.540999999997</v>
      </c>
      <c r="BN116" s="19">
        <v>84401.123999999996</v>
      </c>
      <c r="BO116" s="19">
        <v>83836.566000000006</v>
      </c>
      <c r="BP116" s="19">
        <v>83272.536999999997</v>
      </c>
      <c r="BQ116" s="19">
        <v>82711.254000000001</v>
      </c>
      <c r="BR116" s="19">
        <v>82155.157000000007</v>
      </c>
      <c r="BS116" s="19">
        <v>81606.259999999995</v>
      </c>
      <c r="BT116" s="19">
        <v>81065.697</v>
      </c>
      <c r="BU116" s="19">
        <v>80534.16</v>
      </c>
      <c r="BV116" s="19">
        <v>80012.572</v>
      </c>
      <c r="BW116" s="19">
        <v>79501.66</v>
      </c>
      <c r="BX116" s="19">
        <v>79001.898000000001</v>
      </c>
      <c r="BY116" s="19">
        <v>78513.649000000005</v>
      </c>
      <c r="BZ116" s="19">
        <v>78036.831999999995</v>
      </c>
      <c r="CA116" s="19">
        <v>77570.81</v>
      </c>
      <c r="CB116" s="19">
        <v>77114.566999999995</v>
      </c>
      <c r="CC116" s="19">
        <v>76667.126999999993</v>
      </c>
      <c r="CD116" s="19">
        <v>76227.631999999998</v>
      </c>
      <c r="CE116" s="19">
        <v>75795.356</v>
      </c>
      <c r="CF116" s="19">
        <v>75369.553</v>
      </c>
      <c r="CG116" s="19">
        <v>74949.335999999996</v>
      </c>
      <c r="CH116" s="19">
        <v>74533.592000000004</v>
      </c>
      <c r="CI116" s="19">
        <v>74120.926000000007</v>
      </c>
      <c r="CJ116" s="19">
        <v>73709.638999999996</v>
      </c>
      <c r="CK116" s="19">
        <v>73297.701000000001</v>
      </c>
      <c r="CL116" s="19">
        <v>72882.793000000005</v>
      </c>
      <c r="CM116" s="19">
        <v>72462.296000000002</v>
      </c>
    </row>
    <row r="117" spans="1:91" ht="11.4" x14ac:dyDescent="0.2">
      <c r="A117" s="16">
        <v>100</v>
      </c>
      <c r="B117" s="17" t="s">
        <v>635</v>
      </c>
      <c r="C117" s="7" t="s">
        <v>162</v>
      </c>
      <c r="D117" s="6"/>
      <c r="E117" s="6">
        <v>462</v>
      </c>
      <c r="F117" s="19">
        <v>418.40300000000002</v>
      </c>
      <c r="G117" s="19">
        <v>427.75599999999997</v>
      </c>
      <c r="H117" s="19">
        <v>436.33</v>
      </c>
      <c r="I117" s="19">
        <v>444.25900000000001</v>
      </c>
      <c r="J117" s="19">
        <v>451.738</v>
      </c>
      <c r="K117" s="19">
        <v>458.90899999999999</v>
      </c>
      <c r="L117" s="19">
        <v>465.78199999999998</v>
      </c>
      <c r="M117" s="19">
        <v>472.334</v>
      </c>
      <c r="N117" s="19">
        <v>478.50799999999998</v>
      </c>
      <c r="O117" s="19">
        <v>484.30900000000003</v>
      </c>
      <c r="P117" s="19">
        <v>489.69499999999999</v>
      </c>
      <c r="Q117" s="19">
        <v>494.69900000000001</v>
      </c>
      <c r="R117" s="19">
        <v>499.33499999999998</v>
      </c>
      <c r="S117" s="19">
        <v>503.68799999999999</v>
      </c>
      <c r="T117" s="19">
        <v>507.80599999999998</v>
      </c>
      <c r="U117" s="19">
        <v>511.76600000000002</v>
      </c>
      <c r="V117" s="19">
        <v>515.596</v>
      </c>
      <c r="W117" s="19">
        <v>519.30399999999997</v>
      </c>
      <c r="X117" s="19">
        <v>522.91099999999994</v>
      </c>
      <c r="Y117" s="19">
        <v>526.45600000000002</v>
      </c>
      <c r="Z117" s="19">
        <v>529.94299999999998</v>
      </c>
      <c r="AA117" s="19">
        <v>533.39099999999996</v>
      </c>
      <c r="AB117" s="19">
        <v>536.81500000000005</v>
      </c>
      <c r="AC117" s="19">
        <v>540.21900000000005</v>
      </c>
      <c r="AD117" s="19">
        <v>543.60299999999995</v>
      </c>
      <c r="AE117" s="19">
        <v>546.96100000000001</v>
      </c>
      <c r="AF117" s="19">
        <v>550.29999999999995</v>
      </c>
      <c r="AG117" s="19">
        <v>553.60699999999997</v>
      </c>
      <c r="AH117" s="19">
        <v>556.86199999999997</v>
      </c>
      <c r="AI117" s="19">
        <v>560.04200000000003</v>
      </c>
      <c r="AJ117" s="19">
        <v>563.11900000000003</v>
      </c>
      <c r="AK117" s="19">
        <v>566.09199999999998</v>
      </c>
      <c r="AL117" s="19">
        <v>568.92399999999998</v>
      </c>
      <c r="AM117" s="19">
        <v>571.61900000000003</v>
      </c>
      <c r="AN117" s="19">
        <v>574.13300000000004</v>
      </c>
      <c r="AO117" s="19">
        <v>576.43499999999995</v>
      </c>
      <c r="AP117" s="19">
        <v>578.53</v>
      </c>
      <c r="AQ117" s="19">
        <v>580.38400000000001</v>
      </c>
      <c r="AR117" s="19">
        <v>582.01400000000001</v>
      </c>
      <c r="AS117" s="19">
        <v>583.40599999999995</v>
      </c>
      <c r="AT117" s="19">
        <v>584.54700000000003</v>
      </c>
      <c r="AU117" s="19">
        <v>585.44899999999996</v>
      </c>
      <c r="AV117" s="19">
        <v>586.096</v>
      </c>
      <c r="AW117" s="19">
        <v>586.49300000000005</v>
      </c>
      <c r="AX117" s="19">
        <v>586.67100000000005</v>
      </c>
      <c r="AY117" s="19">
        <v>586.61900000000003</v>
      </c>
      <c r="AZ117" s="19">
        <v>586.346</v>
      </c>
      <c r="BA117" s="19">
        <v>585.86500000000001</v>
      </c>
      <c r="BB117" s="19">
        <v>585.18399999999997</v>
      </c>
      <c r="BC117" s="19">
        <v>584.29899999999998</v>
      </c>
      <c r="BD117" s="19">
        <v>583.24699999999996</v>
      </c>
      <c r="BE117" s="19">
        <v>582.03099999999995</v>
      </c>
      <c r="BF117" s="19">
        <v>580.649</v>
      </c>
      <c r="BG117" s="19">
        <v>579.10799999999995</v>
      </c>
      <c r="BH117" s="19">
        <v>577.41999999999996</v>
      </c>
      <c r="BI117" s="19">
        <v>575.58399999999995</v>
      </c>
      <c r="BJ117" s="19">
        <v>573.60799999999995</v>
      </c>
      <c r="BK117" s="19">
        <v>571.50199999999995</v>
      </c>
      <c r="BL117" s="19">
        <v>569.26099999999997</v>
      </c>
      <c r="BM117" s="19">
        <v>566.904</v>
      </c>
      <c r="BN117" s="19">
        <v>564.41600000000005</v>
      </c>
      <c r="BO117" s="19">
        <v>561.81600000000003</v>
      </c>
      <c r="BP117" s="19">
        <v>559.12</v>
      </c>
      <c r="BQ117" s="19">
        <v>556.32600000000002</v>
      </c>
      <c r="BR117" s="19">
        <v>553.44000000000005</v>
      </c>
      <c r="BS117" s="19">
        <v>550.48500000000001</v>
      </c>
      <c r="BT117" s="19">
        <v>547.45600000000002</v>
      </c>
      <c r="BU117" s="19">
        <v>544.37599999999998</v>
      </c>
      <c r="BV117" s="19">
        <v>541.26400000000001</v>
      </c>
      <c r="BW117" s="19">
        <v>538.149</v>
      </c>
      <c r="BX117" s="19">
        <v>535.053</v>
      </c>
      <c r="BY117" s="19">
        <v>531.97400000000005</v>
      </c>
      <c r="BZ117" s="19">
        <v>528.928</v>
      </c>
      <c r="CA117" s="19">
        <v>525.93600000000004</v>
      </c>
      <c r="CB117" s="19">
        <v>523.01599999999996</v>
      </c>
      <c r="CC117" s="19">
        <v>520.18600000000004</v>
      </c>
      <c r="CD117" s="19">
        <v>517.45299999999997</v>
      </c>
      <c r="CE117" s="19">
        <v>514.803</v>
      </c>
      <c r="CF117" s="19">
        <v>512.25900000000001</v>
      </c>
      <c r="CG117" s="19">
        <v>509.79599999999999</v>
      </c>
      <c r="CH117" s="19">
        <v>507.423</v>
      </c>
      <c r="CI117" s="19">
        <v>505.10500000000002</v>
      </c>
      <c r="CJ117" s="19">
        <v>502.87</v>
      </c>
      <c r="CK117" s="19">
        <v>500.69400000000002</v>
      </c>
      <c r="CL117" s="19">
        <v>498.56599999999997</v>
      </c>
      <c r="CM117" s="19">
        <v>496.49299999999999</v>
      </c>
    </row>
    <row r="118" spans="1:91" ht="11.4" x14ac:dyDescent="0.2">
      <c r="A118" s="16">
        <v>101</v>
      </c>
      <c r="B118" s="17" t="s">
        <v>635</v>
      </c>
      <c r="C118" s="7" t="s">
        <v>163</v>
      </c>
      <c r="D118" s="6"/>
      <c r="E118" s="6">
        <v>524</v>
      </c>
      <c r="F118" s="19">
        <v>28656.281999999999</v>
      </c>
      <c r="G118" s="19">
        <v>28982.771000000001</v>
      </c>
      <c r="H118" s="19">
        <v>29304.998</v>
      </c>
      <c r="I118" s="19">
        <v>29624.035</v>
      </c>
      <c r="J118" s="19">
        <v>29942.018</v>
      </c>
      <c r="K118" s="19">
        <v>30260.243999999999</v>
      </c>
      <c r="L118" s="19">
        <v>30578.436000000002</v>
      </c>
      <c r="M118" s="19">
        <v>30894.880000000001</v>
      </c>
      <c r="N118" s="19">
        <v>31207.745999999999</v>
      </c>
      <c r="O118" s="19">
        <v>31514.633999999998</v>
      </c>
      <c r="P118" s="19">
        <v>31813.598000000002</v>
      </c>
      <c r="Q118" s="19">
        <v>32103.873</v>
      </c>
      <c r="R118" s="19">
        <v>32385.154999999999</v>
      </c>
      <c r="S118" s="19">
        <v>32656.654999999999</v>
      </c>
      <c r="T118" s="19">
        <v>32917.661</v>
      </c>
      <c r="U118" s="19">
        <v>33167.612000000001</v>
      </c>
      <c r="V118" s="19">
        <v>33406.080000000002</v>
      </c>
      <c r="W118" s="19">
        <v>33632.919000000002</v>
      </c>
      <c r="X118" s="19">
        <v>33848.358</v>
      </c>
      <c r="Y118" s="19">
        <v>34052.872000000003</v>
      </c>
      <c r="Z118" s="19">
        <v>34246.881000000001</v>
      </c>
      <c r="AA118" s="19">
        <v>34430.402999999998</v>
      </c>
      <c r="AB118" s="19">
        <v>34603.531999999999</v>
      </c>
      <c r="AC118" s="19">
        <v>34767.002</v>
      </c>
      <c r="AD118" s="19">
        <v>34921.735000000001</v>
      </c>
      <c r="AE118" s="19">
        <v>35068.440999999999</v>
      </c>
      <c r="AF118" s="19">
        <v>35207.453000000001</v>
      </c>
      <c r="AG118" s="19">
        <v>35338.773999999998</v>
      </c>
      <c r="AH118" s="19">
        <v>35462.39</v>
      </c>
      <c r="AI118" s="19">
        <v>35578.124000000003</v>
      </c>
      <c r="AJ118" s="19">
        <v>35685.877999999997</v>
      </c>
      <c r="AK118" s="19">
        <v>35785.654999999999</v>
      </c>
      <c r="AL118" s="19">
        <v>35877.546999999999</v>
      </c>
      <c r="AM118" s="19">
        <v>35961.620000000003</v>
      </c>
      <c r="AN118" s="19">
        <v>36037.966</v>
      </c>
      <c r="AO118" s="19">
        <v>36106.578000000001</v>
      </c>
      <c r="AP118" s="19">
        <v>36167.47</v>
      </c>
      <c r="AQ118" s="19">
        <v>36220.468999999997</v>
      </c>
      <c r="AR118" s="19">
        <v>36265.205000000002</v>
      </c>
      <c r="AS118" s="19">
        <v>36301.194000000003</v>
      </c>
      <c r="AT118" s="19">
        <v>36328.046999999999</v>
      </c>
      <c r="AU118" s="19">
        <v>36345.629999999997</v>
      </c>
      <c r="AV118" s="19">
        <v>36353.894999999997</v>
      </c>
      <c r="AW118" s="19">
        <v>36352.703000000001</v>
      </c>
      <c r="AX118" s="19">
        <v>36341.908000000003</v>
      </c>
      <c r="AY118" s="19">
        <v>36321.446000000004</v>
      </c>
      <c r="AZ118" s="19">
        <v>36291.214</v>
      </c>
      <c r="BA118" s="19">
        <v>36251.203999999998</v>
      </c>
      <c r="BB118" s="19">
        <v>36201.517</v>
      </c>
      <c r="BC118" s="19">
        <v>36142.281999999999</v>
      </c>
      <c r="BD118" s="19">
        <v>36073.652000000002</v>
      </c>
      <c r="BE118" s="19">
        <v>35995.713000000003</v>
      </c>
      <c r="BF118" s="19">
        <v>35908.485999999997</v>
      </c>
      <c r="BG118" s="19">
        <v>35811.972000000002</v>
      </c>
      <c r="BH118" s="19">
        <v>35706.127</v>
      </c>
      <c r="BI118" s="19">
        <v>35590.987999999998</v>
      </c>
      <c r="BJ118" s="19">
        <v>35466.633000000002</v>
      </c>
      <c r="BK118" s="19">
        <v>35333.305</v>
      </c>
      <c r="BL118" s="19">
        <v>35191.241999999998</v>
      </c>
      <c r="BM118" s="19">
        <v>35040.773999999998</v>
      </c>
      <c r="BN118" s="19">
        <v>34882.203000000001</v>
      </c>
      <c r="BO118" s="19">
        <v>34715.786</v>
      </c>
      <c r="BP118" s="19">
        <v>34541.792000000001</v>
      </c>
      <c r="BQ118" s="19">
        <v>34360.39</v>
      </c>
      <c r="BR118" s="19">
        <v>34171.798000000003</v>
      </c>
      <c r="BS118" s="19">
        <v>33976.254999999997</v>
      </c>
      <c r="BT118" s="19">
        <v>33774.093000000001</v>
      </c>
      <c r="BU118" s="19">
        <v>33565.724999999999</v>
      </c>
      <c r="BV118" s="19">
        <v>33351.588000000003</v>
      </c>
      <c r="BW118" s="19">
        <v>33132.159</v>
      </c>
      <c r="BX118" s="19">
        <v>32907.932000000001</v>
      </c>
      <c r="BY118" s="19">
        <v>32679.352999999999</v>
      </c>
      <c r="BZ118" s="19">
        <v>32446.870999999999</v>
      </c>
      <c r="CA118" s="19">
        <v>32211.06</v>
      </c>
      <c r="CB118" s="19">
        <v>31972.566999999999</v>
      </c>
      <c r="CC118" s="19">
        <v>31731.982</v>
      </c>
      <c r="CD118" s="19">
        <v>31489.823</v>
      </c>
      <c r="CE118" s="19">
        <v>31246.589</v>
      </c>
      <c r="CF118" s="19">
        <v>31002.712</v>
      </c>
      <c r="CG118" s="19">
        <v>30758.635999999999</v>
      </c>
      <c r="CH118" s="19">
        <v>30514.805</v>
      </c>
      <c r="CI118" s="19">
        <v>30271.732</v>
      </c>
      <c r="CJ118" s="19">
        <v>30029.93</v>
      </c>
      <c r="CK118" s="19">
        <v>29789.953000000001</v>
      </c>
      <c r="CL118" s="19">
        <v>29552.411</v>
      </c>
      <c r="CM118" s="19">
        <v>29317.901999999998</v>
      </c>
    </row>
    <row r="119" spans="1:91" ht="11.4" x14ac:dyDescent="0.2">
      <c r="A119" s="16">
        <v>102</v>
      </c>
      <c r="B119" s="17" t="s">
        <v>635</v>
      </c>
      <c r="C119" s="7" t="s">
        <v>164</v>
      </c>
      <c r="D119" s="6"/>
      <c r="E119" s="6">
        <v>586</v>
      </c>
      <c r="F119" s="19">
        <v>189380.51300000001</v>
      </c>
      <c r="G119" s="19">
        <v>193203.476</v>
      </c>
      <c r="H119" s="19">
        <v>197015.95499999999</v>
      </c>
      <c r="I119" s="19">
        <v>200813.818</v>
      </c>
      <c r="J119" s="19">
        <v>204596.44200000001</v>
      </c>
      <c r="K119" s="19">
        <v>208362.334</v>
      </c>
      <c r="L119" s="19">
        <v>212106.995</v>
      </c>
      <c r="M119" s="19">
        <v>215824.155</v>
      </c>
      <c r="N119" s="19">
        <v>219509.31599999999</v>
      </c>
      <c r="O119" s="19">
        <v>223158.20300000001</v>
      </c>
      <c r="P119" s="19">
        <v>226767.95199999999</v>
      </c>
      <c r="Q119" s="19">
        <v>230335.98199999999</v>
      </c>
      <c r="R119" s="19">
        <v>233862.81400000001</v>
      </c>
      <c r="S119" s="19">
        <v>237352.889</v>
      </c>
      <c r="T119" s="19">
        <v>240812.96799999999</v>
      </c>
      <c r="U119" s="19">
        <v>244248.37100000001</v>
      </c>
      <c r="V119" s="19">
        <v>247659.20800000001</v>
      </c>
      <c r="W119" s="19">
        <v>251045.01</v>
      </c>
      <c r="X119" s="19">
        <v>254409.77799999999</v>
      </c>
      <c r="Y119" s="19">
        <v>257758.315</v>
      </c>
      <c r="Z119" s="19">
        <v>261093.43799999999</v>
      </c>
      <c r="AA119" s="19">
        <v>264415.42800000001</v>
      </c>
      <c r="AB119" s="19">
        <v>267721.522</v>
      </c>
      <c r="AC119" s="19">
        <v>271007.38500000001</v>
      </c>
      <c r="AD119" s="19">
        <v>274266.97499999998</v>
      </c>
      <c r="AE119" s="19">
        <v>277494.59000000003</v>
      </c>
      <c r="AF119" s="19">
        <v>280687.45799999998</v>
      </c>
      <c r="AG119" s="19">
        <v>283842.283</v>
      </c>
      <c r="AH119" s="19">
        <v>286951.90600000002</v>
      </c>
      <c r="AI119" s="19">
        <v>290007.94099999999</v>
      </c>
      <c r="AJ119" s="19">
        <v>293003.26400000002</v>
      </c>
      <c r="AK119" s="19">
        <v>295934.02</v>
      </c>
      <c r="AL119" s="19">
        <v>298797.47399999999</v>
      </c>
      <c r="AM119" s="19">
        <v>301589.11599999998</v>
      </c>
      <c r="AN119" s="19">
        <v>304304.57199999999</v>
      </c>
      <c r="AO119" s="19">
        <v>306940.44300000003</v>
      </c>
      <c r="AP119" s="19">
        <v>309494.07799999998</v>
      </c>
      <c r="AQ119" s="19">
        <v>311964.48700000002</v>
      </c>
      <c r="AR119" s="19">
        <v>314352.348</v>
      </c>
      <c r="AS119" s="19">
        <v>316659.54300000001</v>
      </c>
      <c r="AT119" s="19">
        <v>318887.652</v>
      </c>
      <c r="AU119" s="19">
        <v>321036.77299999999</v>
      </c>
      <c r="AV119" s="19">
        <v>323106.83</v>
      </c>
      <c r="AW119" s="19">
        <v>325099.26199999999</v>
      </c>
      <c r="AX119" s="19">
        <v>327015.93400000001</v>
      </c>
      <c r="AY119" s="19">
        <v>328858.58</v>
      </c>
      <c r="AZ119" s="19">
        <v>330628.076</v>
      </c>
      <c r="BA119" s="19">
        <v>332325.44500000001</v>
      </c>
      <c r="BB119" s="19">
        <v>333952.71500000003</v>
      </c>
      <c r="BC119" s="19">
        <v>335512.21399999998</v>
      </c>
      <c r="BD119" s="19">
        <v>337005.859</v>
      </c>
      <c r="BE119" s="19">
        <v>338434.74900000001</v>
      </c>
      <c r="BF119" s="19">
        <v>339799.50199999998</v>
      </c>
      <c r="BG119" s="19">
        <v>341100.87099999998</v>
      </c>
      <c r="BH119" s="19">
        <v>342339.42099999997</v>
      </c>
      <c r="BI119" s="19">
        <v>343515.59600000002</v>
      </c>
      <c r="BJ119" s="19">
        <v>344630.28600000002</v>
      </c>
      <c r="BK119" s="19">
        <v>345683.82699999999</v>
      </c>
      <c r="BL119" s="19">
        <v>346675.40399999998</v>
      </c>
      <c r="BM119" s="19">
        <v>347603.75199999998</v>
      </c>
      <c r="BN119" s="19">
        <v>348468.054</v>
      </c>
      <c r="BO119" s="19">
        <v>349268.47200000001</v>
      </c>
      <c r="BP119" s="19">
        <v>350005.891</v>
      </c>
      <c r="BQ119" s="19">
        <v>350681.17</v>
      </c>
      <c r="BR119" s="19">
        <v>351295.47600000002</v>
      </c>
      <c r="BS119" s="19">
        <v>351849.89</v>
      </c>
      <c r="BT119" s="19">
        <v>352345.11499999999</v>
      </c>
      <c r="BU119" s="19">
        <v>352781.80599999998</v>
      </c>
      <c r="BV119" s="19">
        <v>353161.054</v>
      </c>
      <c r="BW119" s="19">
        <v>353484.02299999999</v>
      </c>
      <c r="BX119" s="19">
        <v>353751.82900000003</v>
      </c>
      <c r="BY119" s="19">
        <v>353965.81300000002</v>
      </c>
      <c r="BZ119" s="19">
        <v>354126.95500000002</v>
      </c>
      <c r="CA119" s="19">
        <v>354235.64199999999</v>
      </c>
      <c r="CB119" s="19">
        <v>354292.05800000002</v>
      </c>
      <c r="CC119" s="19">
        <v>354296.82400000002</v>
      </c>
      <c r="CD119" s="19">
        <v>354251.23300000001</v>
      </c>
      <c r="CE119" s="19">
        <v>354157.16899999999</v>
      </c>
      <c r="CF119" s="19">
        <v>354016.93699999998</v>
      </c>
      <c r="CG119" s="19">
        <v>353833.00300000003</v>
      </c>
      <c r="CH119" s="19">
        <v>353607.84899999999</v>
      </c>
      <c r="CI119" s="19">
        <v>353343.85399999999</v>
      </c>
      <c r="CJ119" s="19">
        <v>353043.30499999999</v>
      </c>
      <c r="CK119" s="19">
        <v>352708.30499999999</v>
      </c>
      <c r="CL119" s="19">
        <v>352340.88900000002</v>
      </c>
      <c r="CM119" s="19">
        <v>351942.93099999998</v>
      </c>
    </row>
    <row r="120" spans="1:91" ht="11.4" x14ac:dyDescent="0.2">
      <c r="A120" s="16">
        <v>103</v>
      </c>
      <c r="B120" s="17" t="s">
        <v>635</v>
      </c>
      <c r="C120" s="7" t="s">
        <v>165</v>
      </c>
      <c r="D120" s="6"/>
      <c r="E120" s="6">
        <v>144</v>
      </c>
      <c r="F120" s="19">
        <v>20714.04</v>
      </c>
      <c r="G120" s="19">
        <v>20798.491999999998</v>
      </c>
      <c r="H120" s="19">
        <v>20876.917000000001</v>
      </c>
      <c r="I120" s="19">
        <v>20950.041000000001</v>
      </c>
      <c r="J120" s="19">
        <v>21018.859</v>
      </c>
      <c r="K120" s="19">
        <v>21084.042000000001</v>
      </c>
      <c r="L120" s="19">
        <v>21145.999</v>
      </c>
      <c r="M120" s="19">
        <v>21204.501</v>
      </c>
      <c r="N120" s="19">
        <v>21258.732</v>
      </c>
      <c r="O120" s="19">
        <v>21307.487000000001</v>
      </c>
      <c r="P120" s="19">
        <v>21349.941999999999</v>
      </c>
      <c r="Q120" s="19">
        <v>21385.841</v>
      </c>
      <c r="R120" s="19">
        <v>21415.548999999999</v>
      </c>
      <c r="S120" s="19">
        <v>21439.69</v>
      </c>
      <c r="T120" s="19">
        <v>21459.185000000001</v>
      </c>
      <c r="U120" s="19">
        <v>21474.701000000001</v>
      </c>
      <c r="V120" s="19">
        <v>21486.363000000001</v>
      </c>
      <c r="W120" s="19">
        <v>21493.978999999999</v>
      </c>
      <c r="X120" s="19">
        <v>21497.516</v>
      </c>
      <c r="Y120" s="19">
        <v>21496.866999999998</v>
      </c>
      <c r="Z120" s="19">
        <v>21491.895</v>
      </c>
      <c r="AA120" s="19">
        <v>21482.63</v>
      </c>
      <c r="AB120" s="19">
        <v>21469.003000000001</v>
      </c>
      <c r="AC120" s="19">
        <v>21450.633000000002</v>
      </c>
      <c r="AD120" s="19">
        <v>21427.001</v>
      </c>
      <c r="AE120" s="19">
        <v>21397.716</v>
      </c>
      <c r="AF120" s="19">
        <v>21362.743999999999</v>
      </c>
      <c r="AG120" s="19">
        <v>21322.133999999998</v>
      </c>
      <c r="AH120" s="19">
        <v>21275.735000000001</v>
      </c>
      <c r="AI120" s="19">
        <v>21223.391</v>
      </c>
      <c r="AJ120" s="19">
        <v>21165.08</v>
      </c>
      <c r="AK120" s="19">
        <v>21100.79</v>
      </c>
      <c r="AL120" s="19">
        <v>21030.794999999998</v>
      </c>
      <c r="AM120" s="19">
        <v>20955.600999999999</v>
      </c>
      <c r="AN120" s="19">
        <v>20875.918000000001</v>
      </c>
      <c r="AO120" s="19">
        <v>20792.351999999999</v>
      </c>
      <c r="AP120" s="19">
        <v>20705.198</v>
      </c>
      <c r="AQ120" s="19">
        <v>20614.645</v>
      </c>
      <c r="AR120" s="19">
        <v>20521.025000000001</v>
      </c>
      <c r="AS120" s="19">
        <v>20424.688999999998</v>
      </c>
      <c r="AT120" s="19">
        <v>20325.944</v>
      </c>
      <c r="AU120" s="19">
        <v>20225.056</v>
      </c>
      <c r="AV120" s="19">
        <v>20122.277999999998</v>
      </c>
      <c r="AW120" s="19">
        <v>20017.833999999999</v>
      </c>
      <c r="AX120" s="19">
        <v>19911.952000000001</v>
      </c>
      <c r="AY120" s="19">
        <v>19804.830999999998</v>
      </c>
      <c r="AZ120" s="19">
        <v>19696.638999999999</v>
      </c>
      <c r="BA120" s="19">
        <v>19587.5</v>
      </c>
      <c r="BB120" s="19">
        <v>19477.598999999998</v>
      </c>
      <c r="BC120" s="19">
        <v>19367.045999999998</v>
      </c>
      <c r="BD120" s="19">
        <v>19255.946</v>
      </c>
      <c r="BE120" s="19">
        <v>19144.395</v>
      </c>
      <c r="BF120" s="19">
        <v>19032.437999999998</v>
      </c>
      <c r="BG120" s="19">
        <v>18919.991999999998</v>
      </c>
      <c r="BH120" s="19">
        <v>18806.936000000002</v>
      </c>
      <c r="BI120" s="19">
        <v>18693.181</v>
      </c>
      <c r="BJ120" s="19">
        <v>18578.721000000001</v>
      </c>
      <c r="BK120" s="19">
        <v>18463.575000000001</v>
      </c>
      <c r="BL120" s="19">
        <v>18347.704000000002</v>
      </c>
      <c r="BM120" s="19">
        <v>18231.053</v>
      </c>
      <c r="BN120" s="19">
        <v>18113.572</v>
      </c>
      <c r="BO120" s="19">
        <v>17995.257000000001</v>
      </c>
      <c r="BP120" s="19">
        <v>17876.134999999998</v>
      </c>
      <c r="BQ120" s="19">
        <v>17756.243999999999</v>
      </c>
      <c r="BR120" s="19">
        <v>17635.633000000002</v>
      </c>
      <c r="BS120" s="19">
        <v>17514.367999999999</v>
      </c>
      <c r="BT120" s="19">
        <v>17392.463</v>
      </c>
      <c r="BU120" s="19">
        <v>17269.967000000001</v>
      </c>
      <c r="BV120" s="19">
        <v>17146.936000000002</v>
      </c>
      <c r="BW120" s="19">
        <v>17023.428</v>
      </c>
      <c r="BX120" s="19">
        <v>16899.516</v>
      </c>
      <c r="BY120" s="19">
        <v>16775.264999999999</v>
      </c>
      <c r="BZ120" s="19">
        <v>16650.719000000001</v>
      </c>
      <c r="CA120" s="19">
        <v>16525.927</v>
      </c>
      <c r="CB120" s="19">
        <v>16400.944</v>
      </c>
      <c r="CC120" s="19">
        <v>16275.814</v>
      </c>
      <c r="CD120" s="19">
        <v>16150.615</v>
      </c>
      <c r="CE120" s="19">
        <v>16025.415000000001</v>
      </c>
      <c r="CF120" s="19">
        <v>15900.322</v>
      </c>
      <c r="CG120" s="19">
        <v>15775.436</v>
      </c>
      <c r="CH120" s="19">
        <v>15650.838</v>
      </c>
      <c r="CI120" s="19">
        <v>15526.642</v>
      </c>
      <c r="CJ120" s="19">
        <v>15402.939</v>
      </c>
      <c r="CK120" s="19">
        <v>15279.83</v>
      </c>
      <c r="CL120" s="19">
        <v>15157.406000000001</v>
      </c>
      <c r="CM120" s="19">
        <v>15035.749</v>
      </c>
    </row>
    <row r="121" spans="1:91" ht="12" x14ac:dyDescent="0.25">
      <c r="A121" s="16">
        <v>104</v>
      </c>
      <c r="B121" s="17" t="s">
        <v>635</v>
      </c>
      <c r="C121" s="21" t="s">
        <v>166</v>
      </c>
      <c r="D121" s="6"/>
      <c r="E121" s="6">
        <v>920</v>
      </c>
      <c r="F121" s="19">
        <v>634609.84600000002</v>
      </c>
      <c r="G121" s="19">
        <v>641775.79700000002</v>
      </c>
      <c r="H121" s="19">
        <v>648780.04</v>
      </c>
      <c r="I121" s="19">
        <v>655636.576</v>
      </c>
      <c r="J121" s="19">
        <v>662375.29399999999</v>
      </c>
      <c r="K121" s="19">
        <v>669016.29700000002</v>
      </c>
      <c r="L121" s="19">
        <v>675556.43799999997</v>
      </c>
      <c r="M121" s="19">
        <v>681978.16799999995</v>
      </c>
      <c r="N121" s="19">
        <v>688270.86800000002</v>
      </c>
      <c r="O121" s="19">
        <v>694420.71200000006</v>
      </c>
      <c r="P121" s="19">
        <v>700416.81099999999</v>
      </c>
      <c r="Q121" s="19">
        <v>706254.46699999995</v>
      </c>
      <c r="R121" s="19">
        <v>711932.72900000005</v>
      </c>
      <c r="S121" s="19">
        <v>717449.13</v>
      </c>
      <c r="T121" s="19">
        <v>722802.27399999998</v>
      </c>
      <c r="U121" s="19">
        <v>727991.01899999997</v>
      </c>
      <c r="V121" s="19">
        <v>733013.38800000004</v>
      </c>
      <c r="W121" s="19">
        <v>737867.848</v>
      </c>
      <c r="X121" s="19">
        <v>742555</v>
      </c>
      <c r="Y121" s="19">
        <v>747076.22600000002</v>
      </c>
      <c r="Z121" s="19">
        <v>751432.87100000004</v>
      </c>
      <c r="AA121" s="19">
        <v>755624.75</v>
      </c>
      <c r="AB121" s="19">
        <v>759651.98699999996</v>
      </c>
      <c r="AC121" s="19">
        <v>763516.80200000003</v>
      </c>
      <c r="AD121" s="19">
        <v>767222.07499999995</v>
      </c>
      <c r="AE121" s="19">
        <v>770769.94099999999</v>
      </c>
      <c r="AF121" s="19">
        <v>774162.05500000005</v>
      </c>
      <c r="AG121" s="19">
        <v>777398.57499999995</v>
      </c>
      <c r="AH121" s="19">
        <v>780478.61800000002</v>
      </c>
      <c r="AI121" s="19">
        <v>783400.49300000002</v>
      </c>
      <c r="AJ121" s="19">
        <v>786163.36699999997</v>
      </c>
      <c r="AK121" s="19">
        <v>788767.90399999998</v>
      </c>
      <c r="AL121" s="19">
        <v>791216.14</v>
      </c>
      <c r="AM121" s="19">
        <v>793510.38699999999</v>
      </c>
      <c r="AN121" s="19">
        <v>795653.62199999997</v>
      </c>
      <c r="AO121" s="19">
        <v>797648.62199999997</v>
      </c>
      <c r="AP121" s="19">
        <v>799497.67200000002</v>
      </c>
      <c r="AQ121" s="19">
        <v>801202.353</v>
      </c>
      <c r="AR121" s="19">
        <v>802763.85600000003</v>
      </c>
      <c r="AS121" s="19">
        <v>804183.07900000003</v>
      </c>
      <c r="AT121" s="19">
        <v>805461.6</v>
      </c>
      <c r="AU121" s="19">
        <v>806601.72100000002</v>
      </c>
      <c r="AV121" s="19">
        <v>807606.81599999999</v>
      </c>
      <c r="AW121" s="19">
        <v>808480.87100000004</v>
      </c>
      <c r="AX121" s="19">
        <v>809228.46900000004</v>
      </c>
      <c r="AY121" s="19">
        <v>809854.05</v>
      </c>
      <c r="AZ121" s="19">
        <v>810360.93</v>
      </c>
      <c r="BA121" s="19">
        <v>810752.26199999999</v>
      </c>
      <c r="BB121" s="19">
        <v>811032.39099999995</v>
      </c>
      <c r="BC121" s="19">
        <v>811205.78500000003</v>
      </c>
      <c r="BD121" s="19">
        <v>811276.66899999999</v>
      </c>
      <c r="BE121" s="19">
        <v>811248.54299999995</v>
      </c>
      <c r="BF121" s="19">
        <v>811124.52099999995</v>
      </c>
      <c r="BG121" s="19">
        <v>810908.03599999996</v>
      </c>
      <c r="BH121" s="19">
        <v>810602.24800000002</v>
      </c>
      <c r="BI121" s="19">
        <v>810210.27899999998</v>
      </c>
      <c r="BJ121" s="19">
        <v>809735.34</v>
      </c>
      <c r="BK121" s="19">
        <v>809180.277</v>
      </c>
      <c r="BL121" s="19">
        <v>808547.25600000005</v>
      </c>
      <c r="BM121" s="19">
        <v>807838.11800000002</v>
      </c>
      <c r="BN121" s="19">
        <v>807054.88899999997</v>
      </c>
      <c r="BO121" s="19">
        <v>806200.28899999999</v>
      </c>
      <c r="BP121" s="19">
        <v>805277.34</v>
      </c>
      <c r="BQ121" s="19">
        <v>804288.58</v>
      </c>
      <c r="BR121" s="19">
        <v>803236.62699999998</v>
      </c>
      <c r="BS121" s="19">
        <v>802124.174</v>
      </c>
      <c r="BT121" s="19">
        <v>800953.674</v>
      </c>
      <c r="BU121" s="19">
        <v>799728.08900000004</v>
      </c>
      <c r="BV121" s="19">
        <v>798451.24800000002</v>
      </c>
      <c r="BW121" s="19">
        <v>797127.25800000003</v>
      </c>
      <c r="BX121" s="19">
        <v>795759.84600000002</v>
      </c>
      <c r="BY121" s="19">
        <v>794351.99800000002</v>
      </c>
      <c r="BZ121" s="19">
        <v>792905.88800000004</v>
      </c>
      <c r="CA121" s="19">
        <v>791423.446</v>
      </c>
      <c r="CB121" s="19">
        <v>789906.22100000002</v>
      </c>
      <c r="CC121" s="19">
        <v>788355.929</v>
      </c>
      <c r="CD121" s="19">
        <v>786774.65500000003</v>
      </c>
      <c r="CE121" s="19">
        <v>785164.78599999996</v>
      </c>
      <c r="CF121" s="19">
        <v>783528.85600000003</v>
      </c>
      <c r="CG121" s="19">
        <v>781869.397</v>
      </c>
      <c r="CH121" s="19">
        <v>780188.66200000001</v>
      </c>
      <c r="CI121" s="19">
        <v>778488.71499999997</v>
      </c>
      <c r="CJ121" s="19">
        <v>776771.35699999996</v>
      </c>
      <c r="CK121" s="19">
        <v>775037.973</v>
      </c>
      <c r="CL121" s="19">
        <v>773289.79</v>
      </c>
      <c r="CM121" s="19">
        <v>771527.66599999997</v>
      </c>
    </row>
    <row r="122" spans="1:91" ht="11.4" x14ac:dyDescent="0.2">
      <c r="A122" s="16">
        <v>105</v>
      </c>
      <c r="B122" s="17" t="s">
        <v>635</v>
      </c>
      <c r="C122" s="7" t="s">
        <v>167</v>
      </c>
      <c r="D122" s="6"/>
      <c r="E122" s="6">
        <v>96</v>
      </c>
      <c r="F122" s="19">
        <v>417.54199999999997</v>
      </c>
      <c r="G122" s="19">
        <v>423.19600000000003</v>
      </c>
      <c r="H122" s="19">
        <v>428.697</v>
      </c>
      <c r="I122" s="19">
        <v>434.07600000000002</v>
      </c>
      <c r="J122" s="19">
        <v>439.33600000000001</v>
      </c>
      <c r="K122" s="19">
        <v>444.51900000000001</v>
      </c>
      <c r="L122" s="19">
        <v>449.613</v>
      </c>
      <c r="M122" s="19">
        <v>454.59199999999998</v>
      </c>
      <c r="N122" s="19">
        <v>459.44799999999998</v>
      </c>
      <c r="O122" s="19">
        <v>464.17599999999999</v>
      </c>
      <c r="P122" s="19">
        <v>468.77100000000002</v>
      </c>
      <c r="Q122" s="19">
        <v>473.23099999999999</v>
      </c>
      <c r="R122" s="19">
        <v>477.55599999999998</v>
      </c>
      <c r="S122" s="19">
        <v>481.74200000000002</v>
      </c>
      <c r="T122" s="19">
        <v>485.774</v>
      </c>
      <c r="U122" s="19">
        <v>489.666</v>
      </c>
      <c r="V122" s="19">
        <v>493.41199999999998</v>
      </c>
      <c r="W122" s="19">
        <v>496.99099999999999</v>
      </c>
      <c r="X122" s="19">
        <v>500.435</v>
      </c>
      <c r="Y122" s="19">
        <v>503.71600000000001</v>
      </c>
      <c r="Z122" s="19">
        <v>506.83800000000002</v>
      </c>
      <c r="AA122" s="19">
        <v>509.81</v>
      </c>
      <c r="AB122" s="19">
        <v>512.63099999999997</v>
      </c>
      <c r="AC122" s="19">
        <v>515.30600000000004</v>
      </c>
      <c r="AD122" s="19">
        <v>517.82899999999995</v>
      </c>
      <c r="AE122" s="19">
        <v>520.202</v>
      </c>
      <c r="AF122" s="19">
        <v>522.45699999999999</v>
      </c>
      <c r="AG122" s="19">
        <v>524.55700000000002</v>
      </c>
      <c r="AH122" s="19">
        <v>526.53099999999995</v>
      </c>
      <c r="AI122" s="19">
        <v>528.38300000000004</v>
      </c>
      <c r="AJ122" s="19">
        <v>530.096</v>
      </c>
      <c r="AK122" s="19">
        <v>531.68100000000004</v>
      </c>
      <c r="AL122" s="19">
        <v>533.14200000000005</v>
      </c>
      <c r="AM122" s="19">
        <v>534.47900000000004</v>
      </c>
      <c r="AN122" s="19">
        <v>535.67399999999998</v>
      </c>
      <c r="AO122" s="19">
        <v>536.72299999999996</v>
      </c>
      <c r="AP122" s="19">
        <v>537.63199999999995</v>
      </c>
      <c r="AQ122" s="19">
        <v>538.404</v>
      </c>
      <c r="AR122" s="19">
        <v>539.029</v>
      </c>
      <c r="AS122" s="19">
        <v>539.50900000000001</v>
      </c>
      <c r="AT122" s="19">
        <v>539.86</v>
      </c>
      <c r="AU122" s="19">
        <v>540.06399999999996</v>
      </c>
      <c r="AV122" s="19">
        <v>540.13900000000001</v>
      </c>
      <c r="AW122" s="19">
        <v>540.077</v>
      </c>
      <c r="AX122" s="19">
        <v>539.88900000000001</v>
      </c>
      <c r="AY122" s="19">
        <v>539.57500000000005</v>
      </c>
      <c r="AZ122" s="19">
        <v>539.14499999999998</v>
      </c>
      <c r="BA122" s="19">
        <v>538.59299999999996</v>
      </c>
      <c r="BB122" s="19">
        <v>537.93700000000001</v>
      </c>
      <c r="BC122" s="19">
        <v>537.17899999999997</v>
      </c>
      <c r="BD122" s="19">
        <v>536.327</v>
      </c>
      <c r="BE122" s="19">
        <v>535.37900000000002</v>
      </c>
      <c r="BF122" s="19">
        <v>534.35400000000004</v>
      </c>
      <c r="BG122" s="19">
        <v>533.24900000000002</v>
      </c>
      <c r="BH122" s="19">
        <v>532.08100000000002</v>
      </c>
      <c r="BI122" s="19">
        <v>530.85</v>
      </c>
      <c r="BJ122" s="19">
        <v>529.56399999999996</v>
      </c>
      <c r="BK122" s="19">
        <v>528.22900000000004</v>
      </c>
      <c r="BL122" s="19">
        <v>526.86199999999997</v>
      </c>
      <c r="BM122" s="19">
        <v>525.46299999999997</v>
      </c>
      <c r="BN122" s="19">
        <v>524.03800000000001</v>
      </c>
      <c r="BO122" s="19">
        <v>522.59400000000005</v>
      </c>
      <c r="BP122" s="19">
        <v>521.13</v>
      </c>
      <c r="BQ122" s="19">
        <v>519.66</v>
      </c>
      <c r="BR122" s="19">
        <v>518.17600000000004</v>
      </c>
      <c r="BS122" s="19">
        <v>516.68100000000004</v>
      </c>
      <c r="BT122" s="19">
        <v>515.18899999999996</v>
      </c>
      <c r="BU122" s="19">
        <v>513.69600000000003</v>
      </c>
      <c r="BV122" s="19">
        <v>512.20100000000002</v>
      </c>
      <c r="BW122" s="19">
        <v>510.697</v>
      </c>
      <c r="BX122" s="19">
        <v>509.197</v>
      </c>
      <c r="BY122" s="19">
        <v>507.70600000000002</v>
      </c>
      <c r="BZ122" s="19">
        <v>506.20299999999997</v>
      </c>
      <c r="CA122" s="19">
        <v>504.70100000000002</v>
      </c>
      <c r="CB122" s="19">
        <v>503.209</v>
      </c>
      <c r="CC122" s="19">
        <v>501.70699999999999</v>
      </c>
      <c r="CD122" s="19">
        <v>500.20400000000001</v>
      </c>
      <c r="CE122" s="19">
        <v>498.70400000000001</v>
      </c>
      <c r="CF122" s="19">
        <v>497.2</v>
      </c>
      <c r="CG122" s="19">
        <v>495.69200000000001</v>
      </c>
      <c r="CH122" s="19">
        <v>494.185</v>
      </c>
      <c r="CI122" s="19">
        <v>492.67500000000001</v>
      </c>
      <c r="CJ122" s="19">
        <v>491.16699999999997</v>
      </c>
      <c r="CK122" s="19">
        <v>489.64600000000002</v>
      </c>
      <c r="CL122" s="19">
        <v>488.13499999999999</v>
      </c>
      <c r="CM122" s="19">
        <v>486.608</v>
      </c>
    </row>
    <row r="123" spans="1:91" ht="11.4" x14ac:dyDescent="0.2">
      <c r="A123" s="16">
        <v>106</v>
      </c>
      <c r="B123" s="17" t="s">
        <v>635</v>
      </c>
      <c r="C123" s="7" t="s">
        <v>168</v>
      </c>
      <c r="D123" s="6"/>
      <c r="E123" s="6">
        <v>116</v>
      </c>
      <c r="F123" s="19">
        <v>15517.635</v>
      </c>
      <c r="G123" s="19">
        <v>15762.37</v>
      </c>
      <c r="H123" s="19">
        <v>16005.373</v>
      </c>
      <c r="I123" s="19">
        <v>16245.728999999999</v>
      </c>
      <c r="J123" s="19">
        <v>16482.646000000001</v>
      </c>
      <c r="K123" s="19">
        <v>16715.508000000002</v>
      </c>
      <c r="L123" s="19">
        <v>16943.710999999999</v>
      </c>
      <c r="M123" s="19">
        <v>17166.940999999999</v>
      </c>
      <c r="N123" s="19">
        <v>17385.300999999999</v>
      </c>
      <c r="O123" s="19">
        <v>17599.113000000001</v>
      </c>
      <c r="P123" s="19">
        <v>17808.685000000001</v>
      </c>
      <c r="Q123" s="19">
        <v>18013.91</v>
      </c>
      <c r="R123" s="19">
        <v>18214.806</v>
      </c>
      <c r="S123" s="19">
        <v>18411.936000000002</v>
      </c>
      <c r="T123" s="19">
        <v>18606.101999999999</v>
      </c>
      <c r="U123" s="19">
        <v>18797.878000000001</v>
      </c>
      <c r="V123" s="19">
        <v>18987.419000000002</v>
      </c>
      <c r="W123" s="19">
        <v>19174.678</v>
      </c>
      <c r="X123" s="19">
        <v>19359.792000000001</v>
      </c>
      <c r="Y123" s="19">
        <v>19542.826000000001</v>
      </c>
      <c r="Z123" s="19">
        <v>19723.794999999998</v>
      </c>
      <c r="AA123" s="19">
        <v>19902.724999999999</v>
      </c>
      <c r="AB123" s="19">
        <v>20079.472000000002</v>
      </c>
      <c r="AC123" s="19">
        <v>20253.651000000002</v>
      </c>
      <c r="AD123" s="19">
        <v>20424.78</v>
      </c>
      <c r="AE123" s="19">
        <v>20592.416000000001</v>
      </c>
      <c r="AF123" s="19">
        <v>20756.393</v>
      </c>
      <c r="AG123" s="19">
        <v>20916.573</v>
      </c>
      <c r="AH123" s="19">
        <v>21072.481</v>
      </c>
      <c r="AI123" s="19">
        <v>21223.615000000002</v>
      </c>
      <c r="AJ123" s="19">
        <v>21369.567999999999</v>
      </c>
      <c r="AK123" s="19">
        <v>21510.112000000001</v>
      </c>
      <c r="AL123" s="19">
        <v>21645.223999999998</v>
      </c>
      <c r="AM123" s="19">
        <v>21774.972000000002</v>
      </c>
      <c r="AN123" s="19">
        <v>21899.525000000001</v>
      </c>
      <c r="AO123" s="19">
        <v>22019.027999999998</v>
      </c>
      <c r="AP123" s="19">
        <v>22133.468000000001</v>
      </c>
      <c r="AQ123" s="19">
        <v>22242.808000000001</v>
      </c>
      <c r="AR123" s="19">
        <v>22347.095000000001</v>
      </c>
      <c r="AS123" s="19">
        <v>22446.452000000001</v>
      </c>
      <c r="AT123" s="19">
        <v>22540.932000000001</v>
      </c>
      <c r="AU123" s="19">
        <v>22630.596000000001</v>
      </c>
      <c r="AV123" s="19">
        <v>22715.466</v>
      </c>
      <c r="AW123" s="19">
        <v>22795.621999999999</v>
      </c>
      <c r="AX123" s="19">
        <v>22871.178</v>
      </c>
      <c r="AY123" s="19">
        <v>22942.210999999999</v>
      </c>
      <c r="AZ123" s="19">
        <v>23008.804</v>
      </c>
      <c r="BA123" s="19">
        <v>23070.929</v>
      </c>
      <c r="BB123" s="19">
        <v>23128.511999999999</v>
      </c>
      <c r="BC123" s="19">
        <v>23181.467000000001</v>
      </c>
      <c r="BD123" s="19">
        <v>23229.699000000001</v>
      </c>
      <c r="BE123" s="19">
        <v>23273.276000000002</v>
      </c>
      <c r="BF123" s="19">
        <v>23312.223000000002</v>
      </c>
      <c r="BG123" s="19">
        <v>23346.517</v>
      </c>
      <c r="BH123" s="19">
        <v>23376.078000000001</v>
      </c>
      <c r="BI123" s="19">
        <v>23400.906999999999</v>
      </c>
      <c r="BJ123" s="19">
        <v>23421.06</v>
      </c>
      <c r="BK123" s="19">
        <v>23436.678</v>
      </c>
      <c r="BL123" s="19">
        <v>23447.948</v>
      </c>
      <c r="BM123" s="19">
        <v>23455.133000000002</v>
      </c>
      <c r="BN123" s="19">
        <v>23458.458999999999</v>
      </c>
      <c r="BO123" s="19">
        <v>23458.083999999999</v>
      </c>
      <c r="BP123" s="19">
        <v>23454.169000000002</v>
      </c>
      <c r="BQ123" s="19">
        <v>23446.947</v>
      </c>
      <c r="BR123" s="19">
        <v>23436.682000000001</v>
      </c>
      <c r="BS123" s="19">
        <v>23423.623</v>
      </c>
      <c r="BT123" s="19">
        <v>23407.89</v>
      </c>
      <c r="BU123" s="19">
        <v>23389.638999999999</v>
      </c>
      <c r="BV123" s="19">
        <v>23369.18</v>
      </c>
      <c r="BW123" s="19">
        <v>23346.825000000001</v>
      </c>
      <c r="BX123" s="19">
        <v>23322.83</v>
      </c>
      <c r="BY123" s="19">
        <v>23297.343000000001</v>
      </c>
      <c r="BZ123" s="19">
        <v>23270.384999999998</v>
      </c>
      <c r="CA123" s="19">
        <v>23241.85</v>
      </c>
      <c r="CB123" s="19">
        <v>23211.528999999999</v>
      </c>
      <c r="CC123" s="19">
        <v>23179.295999999998</v>
      </c>
      <c r="CD123" s="19">
        <v>23145.085999999999</v>
      </c>
      <c r="CE123" s="19">
        <v>23108.935000000001</v>
      </c>
      <c r="CF123" s="19">
        <v>23070.924999999999</v>
      </c>
      <c r="CG123" s="19">
        <v>23031.15</v>
      </c>
      <c r="CH123" s="19">
        <v>22989.634999999998</v>
      </c>
      <c r="CI123" s="19">
        <v>22946.353999999999</v>
      </c>
      <c r="CJ123" s="19">
        <v>22901.208999999999</v>
      </c>
      <c r="CK123" s="19">
        <v>22854.038</v>
      </c>
      <c r="CL123" s="19">
        <v>22804.616000000002</v>
      </c>
      <c r="CM123" s="19">
        <v>22752.616000000002</v>
      </c>
    </row>
    <row r="124" spans="1:91" ht="11.4" x14ac:dyDescent="0.2">
      <c r="A124" s="16">
        <v>107</v>
      </c>
      <c r="B124" s="17" t="s">
        <v>635</v>
      </c>
      <c r="C124" s="7" t="s">
        <v>169</v>
      </c>
      <c r="D124" s="6"/>
      <c r="E124" s="6">
        <v>360</v>
      </c>
      <c r="F124" s="19">
        <v>258162.11300000001</v>
      </c>
      <c r="G124" s="19">
        <v>261115.45600000001</v>
      </c>
      <c r="H124" s="19">
        <v>263991.37900000002</v>
      </c>
      <c r="I124" s="19">
        <v>266794.98</v>
      </c>
      <c r="J124" s="19">
        <v>269536.48200000002</v>
      </c>
      <c r="K124" s="19">
        <v>272222.98700000002</v>
      </c>
      <c r="L124" s="19">
        <v>274854.18699999998</v>
      </c>
      <c r="M124" s="19">
        <v>277425.26899999997</v>
      </c>
      <c r="N124" s="19">
        <v>279933.83899999998</v>
      </c>
      <c r="O124" s="19">
        <v>282376.57699999999</v>
      </c>
      <c r="P124" s="19">
        <v>284751.04499999998</v>
      </c>
      <c r="Q124" s="19">
        <v>287056.00400000002</v>
      </c>
      <c r="R124" s="19">
        <v>289291.76400000002</v>
      </c>
      <c r="S124" s="19">
        <v>291459.26199999999</v>
      </c>
      <c r="T124" s="19">
        <v>293560.09399999998</v>
      </c>
      <c r="U124" s="19">
        <v>295595.234</v>
      </c>
      <c r="V124" s="19">
        <v>297564.83199999999</v>
      </c>
      <c r="W124" s="19">
        <v>299467.79499999998</v>
      </c>
      <c r="X124" s="19">
        <v>301302.46299999999</v>
      </c>
      <c r="Y124" s="19">
        <v>303066.62300000002</v>
      </c>
      <c r="Z124" s="19">
        <v>304758.62699999998</v>
      </c>
      <c r="AA124" s="19">
        <v>306377.78200000001</v>
      </c>
      <c r="AB124" s="19">
        <v>307924.33199999999</v>
      </c>
      <c r="AC124" s="19">
        <v>309398.71500000003</v>
      </c>
      <c r="AD124" s="19">
        <v>310801.79800000001</v>
      </c>
      <c r="AE124" s="19">
        <v>312134.18800000002</v>
      </c>
      <c r="AF124" s="19">
        <v>313396.42099999997</v>
      </c>
      <c r="AG124" s="19">
        <v>314588.31300000002</v>
      </c>
      <c r="AH124" s="19">
        <v>315708.95199999999</v>
      </c>
      <c r="AI124" s="19">
        <v>316757.04300000001</v>
      </c>
      <c r="AJ124" s="19">
        <v>317731.98499999999</v>
      </c>
      <c r="AK124" s="19">
        <v>318634.13799999998</v>
      </c>
      <c r="AL124" s="19">
        <v>319464.95</v>
      </c>
      <c r="AM124" s="19">
        <v>320226.337</v>
      </c>
      <c r="AN124" s="19">
        <v>320920.80499999999</v>
      </c>
      <c r="AO124" s="19">
        <v>321550.68599999999</v>
      </c>
      <c r="AP124" s="19">
        <v>322117.58500000002</v>
      </c>
      <c r="AQ124" s="19">
        <v>322622.94199999998</v>
      </c>
      <c r="AR124" s="19">
        <v>323068.81599999999</v>
      </c>
      <c r="AS124" s="19">
        <v>323457.40500000003</v>
      </c>
      <c r="AT124" s="19">
        <v>323790.91200000001</v>
      </c>
      <c r="AU124" s="19">
        <v>324071.28899999999</v>
      </c>
      <c r="AV124" s="19">
        <v>324300.57400000002</v>
      </c>
      <c r="AW124" s="19">
        <v>324481.16499999998</v>
      </c>
      <c r="AX124" s="19">
        <v>324615.55599999998</v>
      </c>
      <c r="AY124" s="19">
        <v>324706.15899999999</v>
      </c>
      <c r="AZ124" s="19">
        <v>324754.71600000001</v>
      </c>
      <c r="BA124" s="19">
        <v>324763.12</v>
      </c>
      <c r="BB124" s="19">
        <v>324734.07900000003</v>
      </c>
      <c r="BC124" s="19">
        <v>324670.48</v>
      </c>
      <c r="BD124" s="19">
        <v>324574.72200000001</v>
      </c>
      <c r="BE124" s="19">
        <v>324448.614</v>
      </c>
      <c r="BF124" s="19">
        <v>324293.09899999999</v>
      </c>
      <c r="BG124" s="19">
        <v>324108.63699999999</v>
      </c>
      <c r="BH124" s="19">
        <v>323895.158</v>
      </c>
      <c r="BI124" s="19">
        <v>323652.78899999999</v>
      </c>
      <c r="BJ124" s="19">
        <v>323382.34399999998</v>
      </c>
      <c r="BK124" s="19">
        <v>323084.81</v>
      </c>
      <c r="BL124" s="19">
        <v>322760.609</v>
      </c>
      <c r="BM124" s="19">
        <v>322410.07900000003</v>
      </c>
      <c r="BN124" s="19">
        <v>322033.592</v>
      </c>
      <c r="BO124" s="19">
        <v>321631.74300000002</v>
      </c>
      <c r="BP124" s="19">
        <v>321205.14500000002</v>
      </c>
      <c r="BQ124" s="19">
        <v>320754.23700000002</v>
      </c>
      <c r="BR124" s="19">
        <v>320279.44900000002</v>
      </c>
      <c r="BS124" s="19">
        <v>319781.24800000002</v>
      </c>
      <c r="BT124" s="19">
        <v>319260.18900000001</v>
      </c>
      <c r="BU124" s="19">
        <v>318716.94300000003</v>
      </c>
      <c r="BV124" s="19">
        <v>318152.23800000001</v>
      </c>
      <c r="BW124" s="19">
        <v>317566.86900000001</v>
      </c>
      <c r="BX124" s="19">
        <v>316961.61499999999</v>
      </c>
      <c r="BY124" s="19">
        <v>316337.32199999999</v>
      </c>
      <c r="BZ124" s="19">
        <v>315694.68</v>
      </c>
      <c r="CA124" s="19">
        <v>315034.09299999999</v>
      </c>
      <c r="CB124" s="19">
        <v>314355.875</v>
      </c>
      <c r="CC124" s="19">
        <v>313660.54399999999</v>
      </c>
      <c r="CD124" s="19">
        <v>312948.94400000002</v>
      </c>
      <c r="CE124" s="19">
        <v>312222.19199999998</v>
      </c>
      <c r="CF124" s="19">
        <v>311481.63199999998</v>
      </c>
      <c r="CG124" s="19">
        <v>310728.65999999997</v>
      </c>
      <c r="CH124" s="19">
        <v>309964.674</v>
      </c>
      <c r="CI124" s="19">
        <v>309191.05099999998</v>
      </c>
      <c r="CJ124" s="19">
        <v>308409.109</v>
      </c>
      <c r="CK124" s="19">
        <v>307620.08600000001</v>
      </c>
      <c r="CL124" s="19">
        <v>306825.17499999999</v>
      </c>
      <c r="CM124" s="19">
        <v>306025.53200000001</v>
      </c>
    </row>
    <row r="125" spans="1:91" ht="11.4" x14ac:dyDescent="0.2">
      <c r="A125" s="16">
        <v>108</v>
      </c>
      <c r="B125" s="17" t="s">
        <v>635</v>
      </c>
      <c r="C125" s="7" t="s">
        <v>170</v>
      </c>
      <c r="D125" s="6"/>
      <c r="E125" s="6">
        <v>418</v>
      </c>
      <c r="F125" s="19">
        <v>6663.9669999999996</v>
      </c>
      <c r="G125" s="19">
        <v>6758.3530000000001</v>
      </c>
      <c r="H125" s="19">
        <v>6858.16</v>
      </c>
      <c r="I125" s="19">
        <v>6961.21</v>
      </c>
      <c r="J125" s="19">
        <v>7064.2420000000002</v>
      </c>
      <c r="K125" s="19">
        <v>7164.8220000000001</v>
      </c>
      <c r="L125" s="19">
        <v>7262.3010000000004</v>
      </c>
      <c r="M125" s="19">
        <v>7357.2129999999997</v>
      </c>
      <c r="N125" s="19">
        <v>7449.7650000000003</v>
      </c>
      <c r="O125" s="19">
        <v>7540.4949999999999</v>
      </c>
      <c r="P125" s="19">
        <v>7629.7730000000001</v>
      </c>
      <c r="Q125" s="19">
        <v>7717.4629999999997</v>
      </c>
      <c r="R125" s="19">
        <v>7803.2209999999995</v>
      </c>
      <c r="S125" s="19">
        <v>7887.0209999999997</v>
      </c>
      <c r="T125" s="19">
        <v>7968.8509999999997</v>
      </c>
      <c r="U125" s="19">
        <v>8048.6980000000003</v>
      </c>
      <c r="V125" s="19">
        <v>8126.5060000000003</v>
      </c>
      <c r="W125" s="19">
        <v>8202.2350000000006</v>
      </c>
      <c r="X125" s="19">
        <v>8275.8330000000005</v>
      </c>
      <c r="Y125" s="19">
        <v>8347.2520000000004</v>
      </c>
      <c r="Z125" s="19">
        <v>8416.4670000000006</v>
      </c>
      <c r="AA125" s="19">
        <v>8483.42</v>
      </c>
      <c r="AB125" s="19">
        <v>8548.0779999999995</v>
      </c>
      <c r="AC125" s="19">
        <v>8610.4120000000003</v>
      </c>
      <c r="AD125" s="19">
        <v>8670.3629999999994</v>
      </c>
      <c r="AE125" s="19">
        <v>8727.9050000000007</v>
      </c>
      <c r="AF125" s="19">
        <v>8783.0049999999992</v>
      </c>
      <c r="AG125" s="19">
        <v>8835.6380000000008</v>
      </c>
      <c r="AH125" s="19">
        <v>8885.7479999999996</v>
      </c>
      <c r="AI125" s="19">
        <v>8933.2690000000002</v>
      </c>
      <c r="AJ125" s="19">
        <v>8978.1460000000006</v>
      </c>
      <c r="AK125" s="19">
        <v>9020.3580000000002</v>
      </c>
      <c r="AL125" s="19">
        <v>9059.9140000000007</v>
      </c>
      <c r="AM125" s="19">
        <v>9096.8230000000003</v>
      </c>
      <c r="AN125" s="19">
        <v>9131.134</v>
      </c>
      <c r="AO125" s="19">
        <v>9162.8919999999998</v>
      </c>
      <c r="AP125" s="19">
        <v>9192.1119999999992</v>
      </c>
      <c r="AQ125" s="19">
        <v>9218.7739999999994</v>
      </c>
      <c r="AR125" s="19">
        <v>9242.8700000000008</v>
      </c>
      <c r="AS125" s="19">
        <v>9264.3909999999996</v>
      </c>
      <c r="AT125" s="19">
        <v>9283.3269999999993</v>
      </c>
      <c r="AU125" s="19">
        <v>9299.6970000000001</v>
      </c>
      <c r="AV125" s="19">
        <v>9313.5139999999992</v>
      </c>
      <c r="AW125" s="19">
        <v>9324.7960000000003</v>
      </c>
      <c r="AX125" s="19">
        <v>9333.57</v>
      </c>
      <c r="AY125" s="19">
        <v>9339.8619999999992</v>
      </c>
      <c r="AZ125" s="19">
        <v>9343.6939999999995</v>
      </c>
      <c r="BA125" s="19">
        <v>9345.0990000000002</v>
      </c>
      <c r="BB125" s="19">
        <v>9344.11</v>
      </c>
      <c r="BC125" s="19">
        <v>9340.7530000000006</v>
      </c>
      <c r="BD125" s="19">
        <v>9335.0580000000009</v>
      </c>
      <c r="BE125" s="19">
        <v>9327.0889999999999</v>
      </c>
      <c r="BF125" s="19">
        <v>9316.8739999999998</v>
      </c>
      <c r="BG125" s="19">
        <v>9304.4770000000008</v>
      </c>
      <c r="BH125" s="19">
        <v>9289.9539999999997</v>
      </c>
      <c r="BI125" s="19">
        <v>9273.3809999999994</v>
      </c>
      <c r="BJ125" s="19">
        <v>9254.8089999999993</v>
      </c>
      <c r="BK125" s="19">
        <v>9234.31</v>
      </c>
      <c r="BL125" s="19">
        <v>9211.9549999999999</v>
      </c>
      <c r="BM125" s="19">
        <v>9187.8439999999991</v>
      </c>
      <c r="BN125" s="19">
        <v>9162.0570000000007</v>
      </c>
      <c r="BO125" s="19">
        <v>9134.6589999999997</v>
      </c>
      <c r="BP125" s="19">
        <v>9105.7540000000008</v>
      </c>
      <c r="BQ125" s="19">
        <v>9075.4150000000009</v>
      </c>
      <c r="BR125" s="19">
        <v>9043.7459999999992</v>
      </c>
      <c r="BS125" s="19">
        <v>9010.8770000000004</v>
      </c>
      <c r="BT125" s="19">
        <v>8976.8379999999997</v>
      </c>
      <c r="BU125" s="19">
        <v>8941.7270000000008</v>
      </c>
      <c r="BV125" s="19">
        <v>8905.6489999999994</v>
      </c>
      <c r="BW125" s="19">
        <v>8868.7080000000005</v>
      </c>
      <c r="BX125" s="19">
        <v>8830.99</v>
      </c>
      <c r="BY125" s="19">
        <v>8792.5779999999995</v>
      </c>
      <c r="BZ125" s="19">
        <v>8753.5130000000008</v>
      </c>
      <c r="CA125" s="19">
        <v>8713.84</v>
      </c>
      <c r="CB125" s="19">
        <v>8673.5490000000009</v>
      </c>
      <c r="CC125" s="19">
        <v>8632.6720000000005</v>
      </c>
      <c r="CD125" s="19">
        <v>8591.2389999999996</v>
      </c>
      <c r="CE125" s="19">
        <v>8549.3029999999999</v>
      </c>
      <c r="CF125" s="19">
        <v>8506.9</v>
      </c>
      <c r="CG125" s="19">
        <v>8464.0990000000002</v>
      </c>
      <c r="CH125" s="19">
        <v>8420.9169999999995</v>
      </c>
      <c r="CI125" s="19">
        <v>8377.3950000000004</v>
      </c>
      <c r="CJ125" s="19">
        <v>8333.5460000000003</v>
      </c>
      <c r="CK125" s="19">
        <v>8289.3819999999996</v>
      </c>
      <c r="CL125" s="19">
        <v>8244.8870000000006</v>
      </c>
      <c r="CM125" s="19">
        <v>8200.027</v>
      </c>
    </row>
    <row r="126" spans="1:91" ht="11.4" x14ac:dyDescent="0.2">
      <c r="A126" s="16">
        <v>109</v>
      </c>
      <c r="B126" s="17" t="s">
        <v>635</v>
      </c>
      <c r="C126" s="7" t="s">
        <v>171</v>
      </c>
      <c r="D126" s="6">
        <v>8</v>
      </c>
      <c r="E126" s="6">
        <v>458</v>
      </c>
      <c r="F126" s="19">
        <v>30723.154999999999</v>
      </c>
      <c r="G126" s="19">
        <v>31187.264999999999</v>
      </c>
      <c r="H126" s="19">
        <v>31624.263999999999</v>
      </c>
      <c r="I126" s="19">
        <v>32042.457999999999</v>
      </c>
      <c r="J126" s="19">
        <v>32454.455000000002</v>
      </c>
      <c r="K126" s="19">
        <v>32869.322999999997</v>
      </c>
      <c r="L126" s="19">
        <v>33289.213000000003</v>
      </c>
      <c r="M126" s="19">
        <v>33710.811000000002</v>
      </c>
      <c r="N126" s="19">
        <v>34131.17</v>
      </c>
      <c r="O126" s="19">
        <v>34545.392999999996</v>
      </c>
      <c r="P126" s="19">
        <v>34949.758000000002</v>
      </c>
      <c r="Q126" s="19">
        <v>35343.767</v>
      </c>
      <c r="R126" s="19">
        <v>35728.205000000002</v>
      </c>
      <c r="S126" s="19">
        <v>36102.129000000001</v>
      </c>
      <c r="T126" s="19">
        <v>36464.597000000002</v>
      </c>
      <c r="U126" s="19">
        <v>36814.968000000001</v>
      </c>
      <c r="V126" s="19">
        <v>37152.788999999997</v>
      </c>
      <c r="W126" s="19">
        <v>37477.978000000003</v>
      </c>
      <c r="X126" s="19">
        <v>37790.724000000002</v>
      </c>
      <c r="Y126" s="19">
        <v>38091.466999999997</v>
      </c>
      <c r="Z126" s="19">
        <v>38380.67</v>
      </c>
      <c r="AA126" s="19">
        <v>38658.468000000001</v>
      </c>
      <c r="AB126" s="19">
        <v>38925.160000000003</v>
      </c>
      <c r="AC126" s="19">
        <v>39181.635999999999</v>
      </c>
      <c r="AD126" s="19">
        <v>39429.021999999997</v>
      </c>
      <c r="AE126" s="19">
        <v>39668.262000000002</v>
      </c>
      <c r="AF126" s="19">
        <v>39899.760999999999</v>
      </c>
      <c r="AG126" s="19">
        <v>40123.868999999999</v>
      </c>
      <c r="AH126" s="19">
        <v>40341.495999999999</v>
      </c>
      <c r="AI126" s="19">
        <v>40553.597999999998</v>
      </c>
      <c r="AJ126" s="19">
        <v>40760.928</v>
      </c>
      <c r="AK126" s="19">
        <v>40963.843000000001</v>
      </c>
      <c r="AL126" s="19">
        <v>41162.326999999997</v>
      </c>
      <c r="AM126" s="19">
        <v>41356.264000000003</v>
      </c>
      <c r="AN126" s="19">
        <v>41545.332999999999</v>
      </c>
      <c r="AO126" s="19">
        <v>41729.216999999997</v>
      </c>
      <c r="AP126" s="19">
        <v>41907.826000000001</v>
      </c>
      <c r="AQ126" s="19">
        <v>42080.972000000002</v>
      </c>
      <c r="AR126" s="19">
        <v>42247.998</v>
      </c>
      <c r="AS126" s="19">
        <v>42408.072999999997</v>
      </c>
      <c r="AT126" s="19">
        <v>42560.483999999997</v>
      </c>
      <c r="AU126" s="19">
        <v>42704.872000000003</v>
      </c>
      <c r="AV126" s="19">
        <v>42840.966</v>
      </c>
      <c r="AW126" s="19">
        <v>42968.27</v>
      </c>
      <c r="AX126" s="19">
        <v>43086.252999999997</v>
      </c>
      <c r="AY126" s="19">
        <v>43194.485000000001</v>
      </c>
      <c r="AZ126" s="19">
        <v>43292.74</v>
      </c>
      <c r="BA126" s="19">
        <v>43380.830999999998</v>
      </c>
      <c r="BB126" s="19">
        <v>43458.394999999997</v>
      </c>
      <c r="BC126" s="19">
        <v>43525.108</v>
      </c>
      <c r="BD126" s="19">
        <v>43580.75</v>
      </c>
      <c r="BE126" s="19">
        <v>43625.311000000002</v>
      </c>
      <c r="BF126" s="19">
        <v>43658.962</v>
      </c>
      <c r="BG126" s="19">
        <v>43681.968999999997</v>
      </c>
      <c r="BH126" s="19">
        <v>43694.697</v>
      </c>
      <c r="BI126" s="19">
        <v>43697.589</v>
      </c>
      <c r="BJ126" s="19">
        <v>43690.928999999996</v>
      </c>
      <c r="BK126" s="19">
        <v>43675.14</v>
      </c>
      <c r="BL126" s="19">
        <v>43650.953000000001</v>
      </c>
      <c r="BM126" s="19">
        <v>43619.22</v>
      </c>
      <c r="BN126" s="19">
        <v>43580.735999999997</v>
      </c>
      <c r="BO126" s="19">
        <v>43536.014999999999</v>
      </c>
      <c r="BP126" s="19">
        <v>43485.571000000004</v>
      </c>
      <c r="BQ126" s="19">
        <v>43430.167999999998</v>
      </c>
      <c r="BR126" s="19">
        <v>43370.642</v>
      </c>
      <c r="BS126" s="19">
        <v>43307.7</v>
      </c>
      <c r="BT126" s="19">
        <v>43241.868999999999</v>
      </c>
      <c r="BU126" s="19">
        <v>43173.546999999999</v>
      </c>
      <c r="BV126" s="19">
        <v>43103.260999999999</v>
      </c>
      <c r="BW126" s="19">
        <v>43031.474999999999</v>
      </c>
      <c r="BX126" s="19">
        <v>42958.599000000002</v>
      </c>
      <c r="BY126" s="19">
        <v>42884.957999999999</v>
      </c>
      <c r="BZ126" s="19">
        <v>42810.756000000001</v>
      </c>
      <c r="CA126" s="19">
        <v>42736.14</v>
      </c>
      <c r="CB126" s="19">
        <v>42661.139000000003</v>
      </c>
      <c r="CC126" s="19">
        <v>42585.800999999999</v>
      </c>
      <c r="CD126" s="19">
        <v>42510.135000000002</v>
      </c>
      <c r="CE126" s="19">
        <v>42434.146999999997</v>
      </c>
      <c r="CF126" s="19">
        <v>42357.805999999997</v>
      </c>
      <c r="CG126" s="19">
        <v>42281.052000000003</v>
      </c>
      <c r="CH126" s="19">
        <v>42203.735999999997</v>
      </c>
      <c r="CI126" s="19">
        <v>42125.67</v>
      </c>
      <c r="CJ126" s="19">
        <v>42046.571000000004</v>
      </c>
      <c r="CK126" s="19">
        <v>41966.108999999997</v>
      </c>
      <c r="CL126" s="19">
        <v>41883.864000000001</v>
      </c>
      <c r="CM126" s="19">
        <v>41799.362999999998</v>
      </c>
    </row>
    <row r="127" spans="1:91" ht="11.4" x14ac:dyDescent="0.2">
      <c r="A127" s="16">
        <v>110</v>
      </c>
      <c r="B127" s="17" t="s">
        <v>635</v>
      </c>
      <c r="C127" s="7" t="s">
        <v>172</v>
      </c>
      <c r="D127" s="6"/>
      <c r="E127" s="6">
        <v>104</v>
      </c>
      <c r="F127" s="19">
        <v>52403.669000000002</v>
      </c>
      <c r="G127" s="19">
        <v>52885.222999999998</v>
      </c>
      <c r="H127" s="19">
        <v>53370.608999999997</v>
      </c>
      <c r="I127" s="19">
        <v>53855.735000000001</v>
      </c>
      <c r="J127" s="19">
        <v>54336.137999999999</v>
      </c>
      <c r="K127" s="19">
        <v>54808.275999999998</v>
      </c>
      <c r="L127" s="19">
        <v>55269.36</v>
      </c>
      <c r="M127" s="19">
        <v>55718.362999999998</v>
      </c>
      <c r="N127" s="19">
        <v>56155.777000000002</v>
      </c>
      <c r="O127" s="19">
        <v>56583.19</v>
      </c>
      <c r="P127" s="19">
        <v>57001.493999999999</v>
      </c>
      <c r="Q127" s="19">
        <v>57410.076000000001</v>
      </c>
      <c r="R127" s="19">
        <v>57807.267</v>
      </c>
      <c r="S127" s="19">
        <v>58191.690999999999</v>
      </c>
      <c r="T127" s="19">
        <v>58561.680999999997</v>
      </c>
      <c r="U127" s="19">
        <v>58915.868999999999</v>
      </c>
      <c r="V127" s="19">
        <v>59253.608</v>
      </c>
      <c r="W127" s="19">
        <v>59574.525999999998</v>
      </c>
      <c r="X127" s="19">
        <v>59878.046000000002</v>
      </c>
      <c r="Y127" s="19">
        <v>60163.633999999998</v>
      </c>
      <c r="Z127" s="19">
        <v>60430.923999999999</v>
      </c>
      <c r="AA127" s="19">
        <v>60679.667999999998</v>
      </c>
      <c r="AB127" s="19">
        <v>60909.762999999999</v>
      </c>
      <c r="AC127" s="19">
        <v>61121.24</v>
      </c>
      <c r="AD127" s="19">
        <v>61314.273000000001</v>
      </c>
      <c r="AE127" s="19">
        <v>61489.087</v>
      </c>
      <c r="AF127" s="19">
        <v>61645.839</v>
      </c>
      <c r="AG127" s="19">
        <v>61784.917000000001</v>
      </c>
      <c r="AH127" s="19">
        <v>61907.116999999998</v>
      </c>
      <c r="AI127" s="19">
        <v>62013.476999999999</v>
      </c>
      <c r="AJ127" s="19">
        <v>62104.925999999999</v>
      </c>
      <c r="AK127" s="19">
        <v>62181.951999999997</v>
      </c>
      <c r="AL127" s="19">
        <v>62245.035000000003</v>
      </c>
      <c r="AM127" s="19">
        <v>62294.981</v>
      </c>
      <c r="AN127" s="19">
        <v>62332.686000000002</v>
      </c>
      <c r="AO127" s="19">
        <v>62358.925000000003</v>
      </c>
      <c r="AP127" s="19">
        <v>62374.237999999998</v>
      </c>
      <c r="AQ127" s="19">
        <v>62379.012999999999</v>
      </c>
      <c r="AR127" s="19">
        <v>62373.669000000002</v>
      </c>
      <c r="AS127" s="19">
        <v>62358.529000000002</v>
      </c>
      <c r="AT127" s="19">
        <v>62333.900999999998</v>
      </c>
      <c r="AU127" s="19">
        <v>62300.107000000004</v>
      </c>
      <c r="AV127" s="19">
        <v>62257.417000000001</v>
      </c>
      <c r="AW127" s="19">
        <v>62205.983</v>
      </c>
      <c r="AX127" s="19">
        <v>62145.919000000002</v>
      </c>
      <c r="AY127" s="19">
        <v>62077.305999999997</v>
      </c>
      <c r="AZ127" s="19">
        <v>62000.373</v>
      </c>
      <c r="BA127" s="19">
        <v>61915.211000000003</v>
      </c>
      <c r="BB127" s="19">
        <v>61821.690999999999</v>
      </c>
      <c r="BC127" s="19">
        <v>61719.531999999999</v>
      </c>
      <c r="BD127" s="19">
        <v>61608.616000000002</v>
      </c>
      <c r="BE127" s="19">
        <v>61488.991999999998</v>
      </c>
      <c r="BF127" s="19">
        <v>61360.902000000002</v>
      </c>
      <c r="BG127" s="19">
        <v>61224.536999999997</v>
      </c>
      <c r="BH127" s="19">
        <v>61080.194000000003</v>
      </c>
      <c r="BI127" s="19">
        <v>60928.108999999997</v>
      </c>
      <c r="BJ127" s="19">
        <v>60768.582000000002</v>
      </c>
      <c r="BK127" s="19">
        <v>60601.832000000002</v>
      </c>
      <c r="BL127" s="19">
        <v>60428.053999999996</v>
      </c>
      <c r="BM127" s="19">
        <v>60247.398000000001</v>
      </c>
      <c r="BN127" s="19">
        <v>60060.141000000003</v>
      </c>
      <c r="BO127" s="19">
        <v>59866.599000000002</v>
      </c>
      <c r="BP127" s="19">
        <v>59667.262999999999</v>
      </c>
      <c r="BQ127" s="19">
        <v>59462.718000000001</v>
      </c>
      <c r="BR127" s="19">
        <v>59253.637000000002</v>
      </c>
      <c r="BS127" s="19">
        <v>59040.66</v>
      </c>
      <c r="BT127" s="19">
        <v>58824.267</v>
      </c>
      <c r="BU127" s="19">
        <v>58604.951999999997</v>
      </c>
      <c r="BV127" s="19">
        <v>58383.428</v>
      </c>
      <c r="BW127" s="19">
        <v>58160.514999999999</v>
      </c>
      <c r="BX127" s="19">
        <v>57936.923999999999</v>
      </c>
      <c r="BY127" s="19">
        <v>57713.106</v>
      </c>
      <c r="BZ127" s="19">
        <v>57489.466999999997</v>
      </c>
      <c r="CA127" s="19">
        <v>57266.514999999999</v>
      </c>
      <c r="CB127" s="19">
        <v>57044.754000000001</v>
      </c>
      <c r="CC127" s="19">
        <v>56824.584999999999</v>
      </c>
      <c r="CD127" s="19">
        <v>56606.32</v>
      </c>
      <c r="CE127" s="19">
        <v>56390.154000000002</v>
      </c>
      <c r="CF127" s="19">
        <v>56176.218000000001</v>
      </c>
      <c r="CG127" s="19">
        <v>55964.582999999999</v>
      </c>
      <c r="CH127" s="19">
        <v>55755.264000000003</v>
      </c>
      <c r="CI127" s="19">
        <v>55548.273999999998</v>
      </c>
      <c r="CJ127" s="19">
        <v>55343.589</v>
      </c>
      <c r="CK127" s="19">
        <v>55141.131000000001</v>
      </c>
      <c r="CL127" s="19">
        <v>54940.855000000003</v>
      </c>
      <c r="CM127" s="19">
        <v>54742.635000000002</v>
      </c>
    </row>
    <row r="128" spans="1:91" ht="11.4" x14ac:dyDescent="0.2">
      <c r="A128" s="16">
        <v>111</v>
      </c>
      <c r="B128" s="17" t="s">
        <v>635</v>
      </c>
      <c r="C128" s="7" t="s">
        <v>173</v>
      </c>
      <c r="D128" s="6"/>
      <c r="E128" s="6">
        <v>608</v>
      </c>
      <c r="F128" s="19">
        <v>101716.359</v>
      </c>
      <c r="G128" s="19">
        <v>103320.22199999999</v>
      </c>
      <c r="H128" s="19">
        <v>104918.09</v>
      </c>
      <c r="I128" s="19">
        <v>106512.07399999999</v>
      </c>
      <c r="J128" s="19">
        <v>108106.31</v>
      </c>
      <c r="K128" s="19">
        <v>109703.39599999999</v>
      </c>
      <c r="L128" s="19">
        <v>111302.796</v>
      </c>
      <c r="M128" s="19">
        <v>112901.564</v>
      </c>
      <c r="N128" s="19">
        <v>114497.01300000001</v>
      </c>
      <c r="O128" s="19">
        <v>116085.686</v>
      </c>
      <c r="P128" s="19">
        <v>117664.68</v>
      </c>
      <c r="Q128" s="19">
        <v>119232.531</v>
      </c>
      <c r="R128" s="19">
        <v>120788.481</v>
      </c>
      <c r="S128" s="19">
        <v>122331.201</v>
      </c>
      <c r="T128" s="19">
        <v>123859.508</v>
      </c>
      <c r="U128" s="19">
        <v>125372.28200000001</v>
      </c>
      <c r="V128" s="19">
        <v>126868.42600000001</v>
      </c>
      <c r="W128" s="19">
        <v>128346.9</v>
      </c>
      <c r="X128" s="19">
        <v>129806.787</v>
      </c>
      <c r="Y128" s="19">
        <v>131247.272</v>
      </c>
      <c r="Z128" s="19">
        <v>132667.61600000001</v>
      </c>
      <c r="AA128" s="19">
        <v>134067.09299999999</v>
      </c>
      <c r="AB128" s="19">
        <v>135445.10999999999</v>
      </c>
      <c r="AC128" s="19">
        <v>136801.34099999999</v>
      </c>
      <c r="AD128" s="19">
        <v>138135.60699999999</v>
      </c>
      <c r="AE128" s="19">
        <v>139447.68900000001</v>
      </c>
      <c r="AF128" s="19">
        <v>140737.30600000001</v>
      </c>
      <c r="AG128" s="19">
        <v>142004.084</v>
      </c>
      <c r="AH128" s="19">
        <v>143247.74900000001</v>
      </c>
      <c r="AI128" s="19">
        <v>144468.02100000001</v>
      </c>
      <c r="AJ128" s="19">
        <v>145664.72200000001</v>
      </c>
      <c r="AK128" s="19">
        <v>146837.4</v>
      </c>
      <c r="AL128" s="19">
        <v>147985.973</v>
      </c>
      <c r="AM128" s="19">
        <v>149111.00599999999</v>
      </c>
      <c r="AN128" s="19">
        <v>150213.33300000001</v>
      </c>
      <c r="AO128" s="19">
        <v>151293.435</v>
      </c>
      <c r="AP128" s="19">
        <v>152351.46100000001</v>
      </c>
      <c r="AQ128" s="19">
        <v>153386.774</v>
      </c>
      <c r="AR128" s="19">
        <v>154398.06599999999</v>
      </c>
      <c r="AS128" s="19">
        <v>155383.587</v>
      </c>
      <c r="AT128" s="19">
        <v>156342.005</v>
      </c>
      <c r="AU128" s="19">
        <v>157272.74600000001</v>
      </c>
      <c r="AV128" s="19">
        <v>158175.93</v>
      </c>
      <c r="AW128" s="19">
        <v>159051.709</v>
      </c>
      <c r="AX128" s="19">
        <v>159900.519</v>
      </c>
      <c r="AY128" s="19">
        <v>160722.64499999999</v>
      </c>
      <c r="AZ128" s="19">
        <v>161518.04399999999</v>
      </c>
      <c r="BA128" s="19">
        <v>162286.42300000001</v>
      </c>
      <c r="BB128" s="19">
        <v>163027.55900000001</v>
      </c>
      <c r="BC128" s="19">
        <v>163741.19</v>
      </c>
      <c r="BD128" s="19">
        <v>164427.11900000001</v>
      </c>
      <c r="BE128" s="19">
        <v>165085.30499999999</v>
      </c>
      <c r="BF128" s="19">
        <v>165715.85399999999</v>
      </c>
      <c r="BG128" s="19">
        <v>166318.92499999999</v>
      </c>
      <c r="BH128" s="19">
        <v>166894.72</v>
      </c>
      <c r="BI128" s="19">
        <v>167443.451</v>
      </c>
      <c r="BJ128" s="19">
        <v>167965.34299999999</v>
      </c>
      <c r="BK128" s="19">
        <v>168460.522</v>
      </c>
      <c r="BL128" s="19">
        <v>168929.01</v>
      </c>
      <c r="BM128" s="19">
        <v>169370.81899999999</v>
      </c>
      <c r="BN128" s="19">
        <v>169786.052</v>
      </c>
      <c r="BO128" s="19">
        <v>170174.98800000001</v>
      </c>
      <c r="BP128" s="19">
        <v>170538.09899999999</v>
      </c>
      <c r="BQ128" s="19">
        <v>170875.89499999999</v>
      </c>
      <c r="BR128" s="19">
        <v>171188.992</v>
      </c>
      <c r="BS128" s="19">
        <v>171478.014</v>
      </c>
      <c r="BT128" s="19">
        <v>171743.35</v>
      </c>
      <c r="BU128" s="19">
        <v>171985.54699999999</v>
      </c>
      <c r="BV128" s="19">
        <v>172205.53200000001</v>
      </c>
      <c r="BW128" s="19">
        <v>172404.39600000001</v>
      </c>
      <c r="BX128" s="19">
        <v>172583.04199999999</v>
      </c>
      <c r="BY128" s="19">
        <v>172742.08199999999</v>
      </c>
      <c r="BZ128" s="19">
        <v>172881.834</v>
      </c>
      <c r="CA128" s="19">
        <v>173002.59400000001</v>
      </c>
      <c r="CB128" s="19">
        <v>173104.54399999999</v>
      </c>
      <c r="CC128" s="19">
        <v>173187.89600000001</v>
      </c>
      <c r="CD128" s="19">
        <v>173252.93100000001</v>
      </c>
      <c r="CE128" s="19">
        <v>173299.98499999999</v>
      </c>
      <c r="CF128" s="19">
        <v>173329.424</v>
      </c>
      <c r="CG128" s="19">
        <v>173341.57800000001</v>
      </c>
      <c r="CH128" s="19">
        <v>173336.70600000001</v>
      </c>
      <c r="CI128" s="19">
        <v>173314.984</v>
      </c>
      <c r="CJ128" s="19">
        <v>173276.50399999999</v>
      </c>
      <c r="CK128" s="19">
        <v>173221.23300000001</v>
      </c>
      <c r="CL128" s="19">
        <v>173149.07</v>
      </c>
      <c r="CM128" s="19">
        <v>173059.80900000001</v>
      </c>
    </row>
    <row r="129" spans="1:91" ht="11.4" x14ac:dyDescent="0.2">
      <c r="A129" s="16">
        <v>112</v>
      </c>
      <c r="B129" s="17" t="s">
        <v>635</v>
      </c>
      <c r="C129" s="7" t="s">
        <v>174</v>
      </c>
      <c r="D129" s="6"/>
      <c r="E129" s="6">
        <v>702</v>
      </c>
      <c r="F129" s="19">
        <v>5535.2619999999997</v>
      </c>
      <c r="G129" s="19">
        <v>5622.4549999999999</v>
      </c>
      <c r="H129" s="19">
        <v>5708.8440000000001</v>
      </c>
      <c r="I129" s="19">
        <v>5791.9009999999998</v>
      </c>
      <c r="J129" s="19">
        <v>5868.1040000000003</v>
      </c>
      <c r="K129" s="19">
        <v>5935.0529999999999</v>
      </c>
      <c r="L129" s="19">
        <v>5991.8010000000004</v>
      </c>
      <c r="M129" s="19">
        <v>6039.5770000000002</v>
      </c>
      <c r="N129" s="19">
        <v>6080.8590000000004</v>
      </c>
      <c r="O129" s="19">
        <v>6119.2030000000004</v>
      </c>
      <c r="P129" s="19">
        <v>6157.2669999999998</v>
      </c>
      <c r="Q129" s="19">
        <v>6195.8559999999998</v>
      </c>
      <c r="R129" s="19">
        <v>6234.3609999999999</v>
      </c>
      <c r="S129" s="19">
        <v>6272.268</v>
      </c>
      <c r="T129" s="19">
        <v>6308.5609999999997</v>
      </c>
      <c r="U129" s="19">
        <v>6342.47</v>
      </c>
      <c r="V129" s="19">
        <v>6374.049</v>
      </c>
      <c r="W129" s="19">
        <v>6403.6360000000004</v>
      </c>
      <c r="X129" s="19">
        <v>6431.1769999999997</v>
      </c>
      <c r="Y129" s="19">
        <v>6456.5929999999998</v>
      </c>
      <c r="Z129" s="19">
        <v>6479.8549999999996</v>
      </c>
      <c r="AA129" s="19">
        <v>6500.9210000000003</v>
      </c>
      <c r="AB129" s="19">
        <v>6519.7860000000001</v>
      </c>
      <c r="AC129" s="19">
        <v>6536.433</v>
      </c>
      <c r="AD129" s="19">
        <v>6550.8519999999999</v>
      </c>
      <c r="AE129" s="19">
        <v>6563.0550000000003</v>
      </c>
      <c r="AF129" s="19">
        <v>6573.0379999999996</v>
      </c>
      <c r="AG129" s="19">
        <v>6580.8280000000004</v>
      </c>
      <c r="AH129" s="19">
        <v>6586.5429999999997</v>
      </c>
      <c r="AI129" s="19">
        <v>6590.2740000000003</v>
      </c>
      <c r="AJ129" s="19">
        <v>6592.1180000000004</v>
      </c>
      <c r="AK129" s="19">
        <v>6592.1679999999997</v>
      </c>
      <c r="AL129" s="19">
        <v>6590.442</v>
      </c>
      <c r="AM129" s="19">
        <v>6586.9650000000001</v>
      </c>
      <c r="AN129" s="19">
        <v>6581.7290000000003</v>
      </c>
      <c r="AO129" s="19">
        <v>6574.759</v>
      </c>
      <c r="AP129" s="19">
        <v>6566.1059999999998</v>
      </c>
      <c r="AQ129" s="19">
        <v>6555.8649999999998</v>
      </c>
      <c r="AR129" s="19">
        <v>6544.1750000000002</v>
      </c>
      <c r="AS129" s="19">
        <v>6531.21</v>
      </c>
      <c r="AT129" s="19">
        <v>6517.11</v>
      </c>
      <c r="AU129" s="19">
        <v>6501.97</v>
      </c>
      <c r="AV129" s="19">
        <v>6485.8389999999999</v>
      </c>
      <c r="AW129" s="19">
        <v>6468.7969999999996</v>
      </c>
      <c r="AX129" s="19">
        <v>6450.915</v>
      </c>
      <c r="AY129" s="19">
        <v>6432.2610000000004</v>
      </c>
      <c r="AZ129" s="19">
        <v>6412.8940000000002</v>
      </c>
      <c r="BA129" s="19">
        <v>6392.8760000000002</v>
      </c>
      <c r="BB129" s="19">
        <v>6372.27</v>
      </c>
      <c r="BC129" s="19">
        <v>6351.1049999999996</v>
      </c>
      <c r="BD129" s="19">
        <v>6329.4489999999996</v>
      </c>
      <c r="BE129" s="19">
        <v>6307.3329999999996</v>
      </c>
      <c r="BF129" s="19">
        <v>6284.8050000000003</v>
      </c>
      <c r="BG129" s="19">
        <v>6261.8779999999997</v>
      </c>
      <c r="BH129" s="19">
        <v>6238.5439999999999</v>
      </c>
      <c r="BI129" s="19">
        <v>6214.8059999999996</v>
      </c>
      <c r="BJ129" s="19">
        <v>6190.6750000000002</v>
      </c>
      <c r="BK129" s="19">
        <v>6166.2139999999999</v>
      </c>
      <c r="BL129" s="19">
        <v>6141.4870000000001</v>
      </c>
      <c r="BM129" s="19">
        <v>6116.5789999999997</v>
      </c>
      <c r="BN129" s="19">
        <v>6091.55</v>
      </c>
      <c r="BO129" s="19">
        <v>6066.4570000000003</v>
      </c>
      <c r="BP129" s="19">
        <v>6041.2870000000003</v>
      </c>
      <c r="BQ129" s="19">
        <v>6016.027</v>
      </c>
      <c r="BR129" s="19">
        <v>5990.6459999999997</v>
      </c>
      <c r="BS129" s="19">
        <v>5965.1310000000003</v>
      </c>
      <c r="BT129" s="19">
        <v>5939.4660000000003</v>
      </c>
      <c r="BU129" s="19">
        <v>5913.6790000000001</v>
      </c>
      <c r="BV129" s="19">
        <v>5887.7809999999999</v>
      </c>
      <c r="BW129" s="19">
        <v>5861.7920000000004</v>
      </c>
      <c r="BX129" s="19">
        <v>5835.72</v>
      </c>
      <c r="BY129" s="19">
        <v>5809.5860000000002</v>
      </c>
      <c r="BZ129" s="19">
        <v>5783.375</v>
      </c>
      <c r="CA129" s="19">
        <v>5757.0469999999996</v>
      </c>
      <c r="CB129" s="19">
        <v>5730.5249999999996</v>
      </c>
      <c r="CC129" s="19">
        <v>5703.7629999999999</v>
      </c>
      <c r="CD129" s="19">
        <v>5676.7610000000004</v>
      </c>
      <c r="CE129" s="19">
        <v>5649.5590000000002</v>
      </c>
      <c r="CF129" s="19">
        <v>5622.2169999999996</v>
      </c>
      <c r="CG129" s="19">
        <v>5594.8029999999999</v>
      </c>
      <c r="CH129" s="19">
        <v>5567.3909999999996</v>
      </c>
      <c r="CI129" s="19">
        <v>5540.0370000000003</v>
      </c>
      <c r="CJ129" s="19">
        <v>5512.7879999999996</v>
      </c>
      <c r="CK129" s="19">
        <v>5485.6790000000001</v>
      </c>
      <c r="CL129" s="19">
        <v>5458.7179999999998</v>
      </c>
      <c r="CM129" s="19">
        <v>5431.9219999999996</v>
      </c>
    </row>
    <row r="130" spans="1:91" ht="11.4" x14ac:dyDescent="0.2">
      <c r="A130" s="16">
        <v>113</v>
      </c>
      <c r="B130" s="17" t="s">
        <v>635</v>
      </c>
      <c r="C130" s="7" t="s">
        <v>175</v>
      </c>
      <c r="D130" s="6"/>
      <c r="E130" s="6">
        <v>764</v>
      </c>
      <c r="F130" s="19">
        <v>68657.600000000006</v>
      </c>
      <c r="G130" s="19">
        <v>68863.513999999996</v>
      </c>
      <c r="H130" s="19">
        <v>69037.513000000006</v>
      </c>
      <c r="I130" s="19">
        <v>69183.172999999995</v>
      </c>
      <c r="J130" s="19">
        <v>69306.16</v>
      </c>
      <c r="K130" s="19">
        <v>69410.868000000002</v>
      </c>
      <c r="L130" s="19">
        <v>69498.123999999996</v>
      </c>
      <c r="M130" s="19">
        <v>69567.505000000005</v>
      </c>
      <c r="N130" s="19">
        <v>69620.740000000005</v>
      </c>
      <c r="O130" s="19">
        <v>69659.623000000007</v>
      </c>
      <c r="P130" s="19">
        <v>69685.486000000004</v>
      </c>
      <c r="Q130" s="19">
        <v>69699.232999999993</v>
      </c>
      <c r="R130" s="19">
        <v>69700.972999999998</v>
      </c>
      <c r="S130" s="19">
        <v>69690.111999999994</v>
      </c>
      <c r="T130" s="19">
        <v>69665.505999999994</v>
      </c>
      <c r="U130" s="19">
        <v>69626.212</v>
      </c>
      <c r="V130" s="19">
        <v>69572.239000000001</v>
      </c>
      <c r="W130" s="19">
        <v>69503.582999999999</v>
      </c>
      <c r="X130" s="19">
        <v>69419.331000000006</v>
      </c>
      <c r="Y130" s="19">
        <v>69318.316000000006</v>
      </c>
      <c r="Z130" s="19">
        <v>69199.657999999996</v>
      </c>
      <c r="AA130" s="19">
        <v>69063.054000000004</v>
      </c>
      <c r="AB130" s="19">
        <v>68908.558999999994</v>
      </c>
      <c r="AC130" s="19">
        <v>68736.188999999998</v>
      </c>
      <c r="AD130" s="19">
        <v>68546.100000000006</v>
      </c>
      <c r="AE130" s="19">
        <v>68338.474000000002</v>
      </c>
      <c r="AF130" s="19">
        <v>68113.513000000006</v>
      </c>
      <c r="AG130" s="19">
        <v>67871.436000000002</v>
      </c>
      <c r="AH130" s="19">
        <v>67612.5</v>
      </c>
      <c r="AI130" s="19">
        <v>67337.054999999993</v>
      </c>
      <c r="AJ130" s="19">
        <v>67045.544999999998</v>
      </c>
      <c r="AK130" s="19">
        <v>66738.551999999996</v>
      </c>
      <c r="AL130" s="19">
        <v>66416.815000000002</v>
      </c>
      <c r="AM130" s="19">
        <v>66081.2</v>
      </c>
      <c r="AN130" s="19">
        <v>65732.697</v>
      </c>
      <c r="AO130" s="19">
        <v>65372.345000000001</v>
      </c>
      <c r="AP130" s="19">
        <v>65000.998</v>
      </c>
      <c r="AQ130" s="19">
        <v>64619.697</v>
      </c>
      <c r="AR130" s="19">
        <v>64230.008999999998</v>
      </c>
      <c r="AS130" s="19">
        <v>63833.67</v>
      </c>
      <c r="AT130" s="19">
        <v>63432.267999999996</v>
      </c>
      <c r="AU130" s="19">
        <v>63026.83</v>
      </c>
      <c r="AV130" s="19">
        <v>62618.284</v>
      </c>
      <c r="AW130" s="19">
        <v>62207.925999999999</v>
      </c>
      <c r="AX130" s="19">
        <v>61797.076000000001</v>
      </c>
      <c r="AY130" s="19">
        <v>61386.89</v>
      </c>
      <c r="AZ130" s="19">
        <v>60978.249000000003</v>
      </c>
      <c r="BA130" s="19">
        <v>60571.773000000001</v>
      </c>
      <c r="BB130" s="19">
        <v>60167.904000000002</v>
      </c>
      <c r="BC130" s="19">
        <v>59766.873</v>
      </c>
      <c r="BD130" s="19">
        <v>59368.942999999999</v>
      </c>
      <c r="BE130" s="19">
        <v>58974.436000000002</v>
      </c>
      <c r="BF130" s="19">
        <v>58583.741000000002</v>
      </c>
      <c r="BG130" s="19">
        <v>58197.220999999998</v>
      </c>
      <c r="BH130" s="19">
        <v>57815.214999999997</v>
      </c>
      <c r="BI130" s="19">
        <v>57437.934999999998</v>
      </c>
      <c r="BJ130" s="19">
        <v>57065.552000000003</v>
      </c>
      <c r="BK130" s="19">
        <v>56697.953000000001</v>
      </c>
      <c r="BL130" s="19">
        <v>56334.637999999999</v>
      </c>
      <c r="BM130" s="19">
        <v>55974.925000000003</v>
      </c>
      <c r="BN130" s="19">
        <v>55618.214</v>
      </c>
      <c r="BO130" s="19">
        <v>55264.345000000001</v>
      </c>
      <c r="BP130" s="19">
        <v>54913.273000000001</v>
      </c>
      <c r="BQ130" s="19">
        <v>54564.711000000003</v>
      </c>
      <c r="BR130" s="19">
        <v>54218.366999999998</v>
      </c>
      <c r="BS130" s="19">
        <v>53874.002</v>
      </c>
      <c r="BT130" s="19">
        <v>53531.546000000002</v>
      </c>
      <c r="BU130" s="19">
        <v>53190.936999999998</v>
      </c>
      <c r="BV130" s="19">
        <v>52852.061999999998</v>
      </c>
      <c r="BW130" s="19">
        <v>52514.784</v>
      </c>
      <c r="BX130" s="19">
        <v>52179.082000000002</v>
      </c>
      <c r="BY130" s="19">
        <v>51845.010999999999</v>
      </c>
      <c r="BZ130" s="19">
        <v>51512.756000000001</v>
      </c>
      <c r="CA130" s="19">
        <v>51182.648999999998</v>
      </c>
      <c r="CB130" s="19">
        <v>50855.118999999999</v>
      </c>
      <c r="CC130" s="19">
        <v>50530.584000000003</v>
      </c>
      <c r="CD130" s="19">
        <v>50209.398000000001</v>
      </c>
      <c r="CE130" s="19">
        <v>49891.906999999999</v>
      </c>
      <c r="CF130" s="19">
        <v>49578.419000000002</v>
      </c>
      <c r="CG130" s="19">
        <v>49269.307000000001</v>
      </c>
      <c r="CH130" s="19">
        <v>48964.987999999998</v>
      </c>
      <c r="CI130" s="19">
        <v>48665.957999999999</v>
      </c>
      <c r="CJ130" s="19">
        <v>48372.811000000002</v>
      </c>
      <c r="CK130" s="19">
        <v>48086.194000000003</v>
      </c>
      <c r="CL130" s="19">
        <v>47806.874000000003</v>
      </c>
      <c r="CM130" s="19">
        <v>47535.688999999998</v>
      </c>
    </row>
    <row r="131" spans="1:91" ht="11.4" x14ac:dyDescent="0.2">
      <c r="A131" s="16">
        <v>114</v>
      </c>
      <c r="B131" s="17" t="s">
        <v>635</v>
      </c>
      <c r="C131" s="7" t="s">
        <v>176</v>
      </c>
      <c r="D131" s="6"/>
      <c r="E131" s="6">
        <v>626</v>
      </c>
      <c r="F131" s="19">
        <v>1240.9770000000001</v>
      </c>
      <c r="G131" s="19">
        <v>1268.671</v>
      </c>
      <c r="H131" s="19">
        <v>1296.3109999999999</v>
      </c>
      <c r="I131" s="19">
        <v>1324.0940000000001</v>
      </c>
      <c r="J131" s="19">
        <v>1352.36</v>
      </c>
      <c r="K131" s="19">
        <v>1381.4</v>
      </c>
      <c r="L131" s="19">
        <v>1411.1859999999999</v>
      </c>
      <c r="M131" s="19">
        <v>1441.606</v>
      </c>
      <c r="N131" s="19">
        <v>1472.627</v>
      </c>
      <c r="O131" s="19">
        <v>1504.2180000000001</v>
      </c>
      <c r="P131" s="19">
        <v>1536.3409999999999</v>
      </c>
      <c r="Q131" s="19">
        <v>1568.99</v>
      </c>
      <c r="R131" s="19">
        <v>1602.1379999999999</v>
      </c>
      <c r="S131" s="19">
        <v>1635.7429999999999</v>
      </c>
      <c r="T131" s="19">
        <v>1669.749</v>
      </c>
      <c r="U131" s="19">
        <v>1704.105</v>
      </c>
      <c r="V131" s="19">
        <v>1738.771</v>
      </c>
      <c r="W131" s="19">
        <v>1773.7370000000001</v>
      </c>
      <c r="X131" s="19">
        <v>1808.9449999999999</v>
      </c>
      <c r="Y131" s="19">
        <v>1844.357</v>
      </c>
      <c r="Z131" s="19">
        <v>1879.943</v>
      </c>
      <c r="AA131" s="19">
        <v>1915.6659999999999</v>
      </c>
      <c r="AB131" s="19">
        <v>1951.5029999999999</v>
      </c>
      <c r="AC131" s="19">
        <v>1987.4380000000001</v>
      </c>
      <c r="AD131" s="19">
        <v>2023.461</v>
      </c>
      <c r="AE131" s="19">
        <v>2059.5509999999999</v>
      </c>
      <c r="AF131" s="19">
        <v>2095.7020000000002</v>
      </c>
      <c r="AG131" s="19">
        <v>2131.893</v>
      </c>
      <c r="AH131" s="19">
        <v>2168.1030000000001</v>
      </c>
      <c r="AI131" s="19">
        <v>2204.2890000000002</v>
      </c>
      <c r="AJ131" s="19">
        <v>2240.424</v>
      </c>
      <c r="AK131" s="19">
        <v>2276.4969999999998</v>
      </c>
      <c r="AL131" s="19">
        <v>2312.518</v>
      </c>
      <c r="AM131" s="19">
        <v>2348.5259999999998</v>
      </c>
      <c r="AN131" s="19">
        <v>2384.5880000000002</v>
      </c>
      <c r="AO131" s="19">
        <v>2420.7600000000002</v>
      </c>
      <c r="AP131" s="19">
        <v>2457.0529999999999</v>
      </c>
      <c r="AQ131" s="19">
        <v>2493.4290000000001</v>
      </c>
      <c r="AR131" s="19">
        <v>2529.8829999999998</v>
      </c>
      <c r="AS131" s="19">
        <v>2566.3580000000002</v>
      </c>
      <c r="AT131" s="19">
        <v>2602.8389999999999</v>
      </c>
      <c r="AU131" s="19">
        <v>2639.3029999999999</v>
      </c>
      <c r="AV131" s="19">
        <v>2675.7289999999998</v>
      </c>
      <c r="AW131" s="19">
        <v>2712.1170000000002</v>
      </c>
      <c r="AX131" s="19">
        <v>2748.43</v>
      </c>
      <c r="AY131" s="19">
        <v>2784.665</v>
      </c>
      <c r="AZ131" s="19">
        <v>2820.8040000000001</v>
      </c>
      <c r="BA131" s="19">
        <v>2856.799</v>
      </c>
      <c r="BB131" s="19">
        <v>2892.6080000000002</v>
      </c>
      <c r="BC131" s="19">
        <v>2928.172</v>
      </c>
      <c r="BD131" s="19">
        <v>2963.4409999999998</v>
      </c>
      <c r="BE131" s="19">
        <v>2998.395</v>
      </c>
      <c r="BF131" s="19">
        <v>3032.9859999999999</v>
      </c>
      <c r="BG131" s="19">
        <v>3067.1860000000001</v>
      </c>
      <c r="BH131" s="19">
        <v>3100.9290000000001</v>
      </c>
      <c r="BI131" s="19">
        <v>3134.1849999999999</v>
      </c>
      <c r="BJ131" s="19">
        <v>3166.9110000000001</v>
      </c>
      <c r="BK131" s="19">
        <v>3199.0839999999998</v>
      </c>
      <c r="BL131" s="19">
        <v>3230.7069999999999</v>
      </c>
      <c r="BM131" s="19">
        <v>3261.7689999999998</v>
      </c>
      <c r="BN131" s="19">
        <v>3292.268</v>
      </c>
      <c r="BO131" s="19">
        <v>3322.192</v>
      </c>
      <c r="BP131" s="19">
        <v>3351.52</v>
      </c>
      <c r="BQ131" s="19">
        <v>3380.2269999999999</v>
      </c>
      <c r="BR131" s="19">
        <v>3408.2840000000001</v>
      </c>
      <c r="BS131" s="19">
        <v>3435.6680000000001</v>
      </c>
      <c r="BT131" s="19">
        <v>3462.364</v>
      </c>
      <c r="BU131" s="19">
        <v>3488.373</v>
      </c>
      <c r="BV131" s="19">
        <v>3513.7220000000002</v>
      </c>
      <c r="BW131" s="19">
        <v>3538.4259999999999</v>
      </c>
      <c r="BX131" s="19">
        <v>3562.502</v>
      </c>
      <c r="BY131" s="19">
        <v>3585.9549999999999</v>
      </c>
      <c r="BZ131" s="19">
        <v>3608.799</v>
      </c>
      <c r="CA131" s="19">
        <v>3630.9949999999999</v>
      </c>
      <c r="CB131" s="19">
        <v>3652.5680000000002</v>
      </c>
      <c r="CC131" s="19">
        <v>3673.5059999999999</v>
      </c>
      <c r="CD131" s="19">
        <v>3693.8</v>
      </c>
      <c r="CE131" s="19">
        <v>3713.4679999999998</v>
      </c>
      <c r="CF131" s="19">
        <v>3732.4960000000001</v>
      </c>
      <c r="CG131" s="19">
        <v>3750.8890000000001</v>
      </c>
      <c r="CH131" s="19">
        <v>3768.6489999999999</v>
      </c>
      <c r="CI131" s="19">
        <v>3785.768</v>
      </c>
      <c r="CJ131" s="19">
        <v>3802.248</v>
      </c>
      <c r="CK131" s="19">
        <v>3818.0790000000002</v>
      </c>
      <c r="CL131" s="19">
        <v>3833.2469999999998</v>
      </c>
      <c r="CM131" s="19">
        <v>3847.76</v>
      </c>
    </row>
    <row r="132" spans="1:91" ht="11.4" x14ac:dyDescent="0.2">
      <c r="A132" s="16">
        <v>115</v>
      </c>
      <c r="B132" s="17" t="s">
        <v>635</v>
      </c>
      <c r="C132" s="7" t="s">
        <v>177</v>
      </c>
      <c r="D132" s="6"/>
      <c r="E132" s="6">
        <v>704</v>
      </c>
      <c r="F132" s="19">
        <v>93571.566999999995</v>
      </c>
      <c r="G132" s="19">
        <v>94569.072</v>
      </c>
      <c r="H132" s="19">
        <v>95540.800000000003</v>
      </c>
      <c r="I132" s="19">
        <v>96491.145999999993</v>
      </c>
      <c r="J132" s="19">
        <v>97429.061000000002</v>
      </c>
      <c r="K132" s="19">
        <v>98360.145000000004</v>
      </c>
      <c r="L132" s="19">
        <v>99284.145999999993</v>
      </c>
      <c r="M132" s="19">
        <v>100194.727</v>
      </c>
      <c r="N132" s="19">
        <v>101084.329</v>
      </c>
      <c r="O132" s="19">
        <v>101943.038</v>
      </c>
      <c r="P132" s="19">
        <v>102763.511</v>
      </c>
      <c r="Q132" s="19">
        <v>103543.406</v>
      </c>
      <c r="R132" s="19">
        <v>104283.95699999999</v>
      </c>
      <c r="S132" s="19">
        <v>104986.02499999999</v>
      </c>
      <c r="T132" s="19">
        <v>105651.851</v>
      </c>
      <c r="U132" s="19">
        <v>106283.637</v>
      </c>
      <c r="V132" s="19">
        <v>106881.337</v>
      </c>
      <c r="W132" s="19">
        <v>107445.789</v>
      </c>
      <c r="X132" s="19">
        <v>107981.467</v>
      </c>
      <c r="Y132" s="19">
        <v>108494.17</v>
      </c>
      <c r="Z132" s="19">
        <v>108988.478</v>
      </c>
      <c r="AA132" s="19">
        <v>109466.143</v>
      </c>
      <c r="AB132" s="19">
        <v>109927.59299999999</v>
      </c>
      <c r="AC132" s="19">
        <v>110374.44100000001</v>
      </c>
      <c r="AD132" s="19">
        <v>110807.99</v>
      </c>
      <c r="AE132" s="19">
        <v>111229.11199999999</v>
      </c>
      <c r="AF132" s="19">
        <v>111638.62</v>
      </c>
      <c r="AG132" s="19">
        <v>112036.467</v>
      </c>
      <c r="AH132" s="19">
        <v>112421.398</v>
      </c>
      <c r="AI132" s="19">
        <v>112791.469</v>
      </c>
      <c r="AJ132" s="19">
        <v>113144.909</v>
      </c>
      <c r="AK132" s="19">
        <v>113481.20299999999</v>
      </c>
      <c r="AL132" s="19">
        <v>113799.8</v>
      </c>
      <c r="AM132" s="19">
        <v>114098.834</v>
      </c>
      <c r="AN132" s="19">
        <v>114376.118</v>
      </c>
      <c r="AO132" s="19">
        <v>114629.852</v>
      </c>
      <c r="AP132" s="19">
        <v>114859.193</v>
      </c>
      <c r="AQ132" s="19">
        <v>115063.675</v>
      </c>
      <c r="AR132" s="19">
        <v>115242.246</v>
      </c>
      <c r="AS132" s="19">
        <v>115393.895</v>
      </c>
      <c r="AT132" s="19">
        <v>115517.962</v>
      </c>
      <c r="AU132" s="19">
        <v>115614.247</v>
      </c>
      <c r="AV132" s="19">
        <v>115682.958</v>
      </c>
      <c r="AW132" s="19">
        <v>115724.409</v>
      </c>
      <c r="AX132" s="19">
        <v>115739.164</v>
      </c>
      <c r="AY132" s="19">
        <v>115727.99099999999</v>
      </c>
      <c r="AZ132" s="19">
        <v>115691.467</v>
      </c>
      <c r="BA132" s="19">
        <v>115630.60799999999</v>
      </c>
      <c r="BB132" s="19">
        <v>115547.326</v>
      </c>
      <c r="BC132" s="19">
        <v>115443.92600000001</v>
      </c>
      <c r="BD132" s="19">
        <v>115322.545</v>
      </c>
      <c r="BE132" s="19">
        <v>115184.413</v>
      </c>
      <c r="BF132" s="19">
        <v>115030.72100000001</v>
      </c>
      <c r="BG132" s="19">
        <v>114863.44</v>
      </c>
      <c r="BH132" s="19">
        <v>114684.678</v>
      </c>
      <c r="BI132" s="19">
        <v>114496.277</v>
      </c>
      <c r="BJ132" s="19">
        <v>114299.571</v>
      </c>
      <c r="BK132" s="19">
        <v>114095.505</v>
      </c>
      <c r="BL132" s="19">
        <v>113885.033</v>
      </c>
      <c r="BM132" s="19">
        <v>113668.889</v>
      </c>
      <c r="BN132" s="19">
        <v>113447.78200000001</v>
      </c>
      <c r="BO132" s="19">
        <v>113222.613</v>
      </c>
      <c r="BP132" s="19">
        <v>112994.129</v>
      </c>
      <c r="BQ132" s="19">
        <v>112762.575</v>
      </c>
      <c r="BR132" s="19">
        <v>112528.00599999999</v>
      </c>
      <c r="BS132" s="19">
        <v>112290.57</v>
      </c>
      <c r="BT132" s="19">
        <v>112050.70600000001</v>
      </c>
      <c r="BU132" s="19">
        <v>111809.049</v>
      </c>
      <c r="BV132" s="19">
        <v>111566.194</v>
      </c>
      <c r="BW132" s="19">
        <v>111322.77099999999</v>
      </c>
      <c r="BX132" s="19">
        <v>111079.345</v>
      </c>
      <c r="BY132" s="19">
        <v>110836.351</v>
      </c>
      <c r="BZ132" s="19">
        <v>110594.12</v>
      </c>
      <c r="CA132" s="19">
        <v>110353.022</v>
      </c>
      <c r="CB132" s="19">
        <v>110113.41</v>
      </c>
      <c r="CC132" s="19">
        <v>109875.575</v>
      </c>
      <c r="CD132" s="19">
        <v>109639.837</v>
      </c>
      <c r="CE132" s="19">
        <v>109406.432</v>
      </c>
      <c r="CF132" s="19">
        <v>109175.61900000001</v>
      </c>
      <c r="CG132" s="19">
        <v>108947.584</v>
      </c>
      <c r="CH132" s="19">
        <v>108722.51700000001</v>
      </c>
      <c r="CI132" s="19">
        <v>108500.549</v>
      </c>
      <c r="CJ132" s="19">
        <v>108281.815</v>
      </c>
      <c r="CK132" s="19">
        <v>108066.39599999999</v>
      </c>
      <c r="CL132" s="19">
        <v>107854.349</v>
      </c>
      <c r="CM132" s="19">
        <v>107645.705</v>
      </c>
    </row>
    <row r="133" spans="1:91" ht="12" x14ac:dyDescent="0.25">
      <c r="A133" s="16">
        <v>116</v>
      </c>
      <c r="B133" s="17" t="s">
        <v>635</v>
      </c>
      <c r="C133" s="21" t="s">
        <v>178</v>
      </c>
      <c r="D133" s="6"/>
      <c r="E133" s="6">
        <v>922</v>
      </c>
      <c r="F133" s="19">
        <v>258123.91399999999</v>
      </c>
      <c r="G133" s="19">
        <v>262938.00900000002</v>
      </c>
      <c r="H133" s="19">
        <v>267659.52399999998</v>
      </c>
      <c r="I133" s="19">
        <v>272298.39899999998</v>
      </c>
      <c r="J133" s="19">
        <v>276869.00099999999</v>
      </c>
      <c r="K133" s="19">
        <v>281382.27799999999</v>
      </c>
      <c r="L133" s="19">
        <v>285843.51699999999</v>
      </c>
      <c r="M133" s="19">
        <v>290251.74699999997</v>
      </c>
      <c r="N133" s="19">
        <v>294604.68300000002</v>
      </c>
      <c r="O133" s="19">
        <v>298897.50799999997</v>
      </c>
      <c r="P133" s="19">
        <v>303127.93900000001</v>
      </c>
      <c r="Q133" s="19">
        <v>307295.66700000002</v>
      </c>
      <c r="R133" s="19">
        <v>311406.51</v>
      </c>
      <c r="S133" s="19">
        <v>315471.78999999998</v>
      </c>
      <c r="T133" s="19">
        <v>319506.29499999998</v>
      </c>
      <c r="U133" s="19">
        <v>323520.76899999997</v>
      </c>
      <c r="V133" s="19">
        <v>327519.61599999998</v>
      </c>
      <c r="W133" s="19">
        <v>331500.66200000001</v>
      </c>
      <c r="X133" s="19">
        <v>335459.57400000002</v>
      </c>
      <c r="Y133" s="19">
        <v>339389.005</v>
      </c>
      <c r="Z133" s="19">
        <v>343283.11499999999</v>
      </c>
      <c r="AA133" s="19">
        <v>347140.50900000002</v>
      </c>
      <c r="AB133" s="19">
        <v>350961.94300000003</v>
      </c>
      <c r="AC133" s="19">
        <v>354746.31900000002</v>
      </c>
      <c r="AD133" s="19">
        <v>358492.71500000003</v>
      </c>
      <c r="AE133" s="19">
        <v>362199.78499999997</v>
      </c>
      <c r="AF133" s="19">
        <v>365865.92599999998</v>
      </c>
      <c r="AG133" s="19">
        <v>369488.696</v>
      </c>
      <c r="AH133" s="19">
        <v>373065.01899999997</v>
      </c>
      <c r="AI133" s="19">
        <v>376591.46299999999</v>
      </c>
      <c r="AJ133" s="19">
        <v>380064.83199999999</v>
      </c>
      <c r="AK133" s="19">
        <v>383483.10200000001</v>
      </c>
      <c r="AL133" s="19">
        <v>386844.44900000002</v>
      </c>
      <c r="AM133" s="19">
        <v>390146.11499999999</v>
      </c>
      <c r="AN133" s="19">
        <v>393385.33199999999</v>
      </c>
      <c r="AO133" s="19">
        <v>396559.67300000001</v>
      </c>
      <c r="AP133" s="19">
        <v>399667.73700000002</v>
      </c>
      <c r="AQ133" s="19">
        <v>402708.44099999999</v>
      </c>
      <c r="AR133" s="19">
        <v>405680.158</v>
      </c>
      <c r="AS133" s="19">
        <v>408581.31800000003</v>
      </c>
      <c r="AT133" s="19">
        <v>411410.93900000001</v>
      </c>
      <c r="AU133" s="19">
        <v>414168.30300000001</v>
      </c>
      <c r="AV133" s="19">
        <v>416853.77600000001</v>
      </c>
      <c r="AW133" s="19">
        <v>419468.891</v>
      </c>
      <c r="AX133" s="19">
        <v>422015.86900000001</v>
      </c>
      <c r="AY133" s="19">
        <v>424496.69900000002</v>
      </c>
      <c r="AZ133" s="19">
        <v>426912.37699999998</v>
      </c>
      <c r="BA133" s="19">
        <v>429263.47200000001</v>
      </c>
      <c r="BB133" s="19">
        <v>431551.22899999999</v>
      </c>
      <c r="BC133" s="19">
        <v>433777.02899999998</v>
      </c>
      <c r="BD133" s="19">
        <v>435942.23300000001</v>
      </c>
      <c r="BE133" s="19">
        <v>438047.88</v>
      </c>
      <c r="BF133" s="19">
        <v>440095.21399999998</v>
      </c>
      <c r="BG133" s="19">
        <v>442086.28</v>
      </c>
      <c r="BH133" s="19">
        <v>444023.22</v>
      </c>
      <c r="BI133" s="19">
        <v>445907.95400000003</v>
      </c>
      <c r="BJ133" s="19">
        <v>447741.57299999997</v>
      </c>
      <c r="BK133" s="19">
        <v>449524.826</v>
      </c>
      <c r="BL133" s="19">
        <v>451258.34399999998</v>
      </c>
      <c r="BM133" s="19">
        <v>452942.63799999998</v>
      </c>
      <c r="BN133" s="19">
        <v>454578.09499999997</v>
      </c>
      <c r="BO133" s="19">
        <v>456165.26299999998</v>
      </c>
      <c r="BP133" s="19">
        <v>457704.60399999999</v>
      </c>
      <c r="BQ133" s="19">
        <v>459196.36800000002</v>
      </c>
      <c r="BR133" s="19">
        <v>460640.516</v>
      </c>
      <c r="BS133" s="19">
        <v>462037.06699999998</v>
      </c>
      <c r="BT133" s="19">
        <v>463386.353</v>
      </c>
      <c r="BU133" s="19">
        <v>464688.42800000001</v>
      </c>
      <c r="BV133" s="19">
        <v>465942.80900000001</v>
      </c>
      <c r="BW133" s="19">
        <v>467148.772</v>
      </c>
      <c r="BX133" s="19">
        <v>468305.82</v>
      </c>
      <c r="BY133" s="19">
        <v>469414.07500000001</v>
      </c>
      <c r="BZ133" s="19">
        <v>470473.78</v>
      </c>
      <c r="CA133" s="19">
        <v>471485.25400000002</v>
      </c>
      <c r="CB133" s="19">
        <v>472448.66600000003</v>
      </c>
      <c r="CC133" s="19">
        <v>473364.435</v>
      </c>
      <c r="CD133" s="19">
        <v>474232.94699999999</v>
      </c>
      <c r="CE133" s="19">
        <v>475054.77</v>
      </c>
      <c r="CF133" s="19">
        <v>475830.51</v>
      </c>
      <c r="CG133" s="19">
        <v>476560.864</v>
      </c>
      <c r="CH133" s="19">
        <v>477246.61</v>
      </c>
      <c r="CI133" s="19">
        <v>477888.59299999999</v>
      </c>
      <c r="CJ133" s="19">
        <v>478487.826</v>
      </c>
      <c r="CK133" s="19">
        <v>479045.28499999997</v>
      </c>
      <c r="CL133" s="19">
        <v>479562.19699999999</v>
      </c>
      <c r="CM133" s="19">
        <v>480039.64299999998</v>
      </c>
    </row>
    <row r="134" spans="1:91" ht="11.4" x14ac:dyDescent="0.2">
      <c r="A134" s="16">
        <v>117</v>
      </c>
      <c r="B134" s="17" t="s">
        <v>635</v>
      </c>
      <c r="C134" s="7" t="s">
        <v>179</v>
      </c>
      <c r="D134" s="6"/>
      <c r="E134" s="6">
        <v>51</v>
      </c>
      <c r="F134" s="19">
        <v>2916.95</v>
      </c>
      <c r="G134" s="19">
        <v>2924.8159999999998</v>
      </c>
      <c r="H134" s="19">
        <v>2930.45</v>
      </c>
      <c r="I134" s="19">
        <v>2934.152</v>
      </c>
      <c r="J134" s="19">
        <v>2936.7060000000001</v>
      </c>
      <c r="K134" s="19">
        <v>2938.6790000000001</v>
      </c>
      <c r="L134" s="19">
        <v>2939.944</v>
      </c>
      <c r="M134" s="19">
        <v>2940.0889999999999</v>
      </c>
      <c r="N134" s="19">
        <v>2939.1689999999999</v>
      </c>
      <c r="O134" s="19">
        <v>2937.2370000000001</v>
      </c>
      <c r="P134" s="19">
        <v>2934.37</v>
      </c>
      <c r="Q134" s="19">
        <v>2930.5880000000002</v>
      </c>
      <c r="R134" s="19">
        <v>2925.9209999999998</v>
      </c>
      <c r="S134" s="19">
        <v>2920.45</v>
      </c>
      <c r="T134" s="19">
        <v>2914.268</v>
      </c>
      <c r="U134" s="19">
        <v>2907.4630000000002</v>
      </c>
      <c r="V134" s="19">
        <v>2900.0790000000002</v>
      </c>
      <c r="W134" s="19">
        <v>2892.154</v>
      </c>
      <c r="X134" s="19">
        <v>2883.7910000000002</v>
      </c>
      <c r="Y134" s="19">
        <v>2875.096</v>
      </c>
      <c r="Z134" s="19">
        <v>2866.15</v>
      </c>
      <c r="AA134" s="19">
        <v>2856.998</v>
      </c>
      <c r="AB134" s="19">
        <v>2847.6570000000002</v>
      </c>
      <c r="AC134" s="19">
        <v>2838.1129999999998</v>
      </c>
      <c r="AD134" s="19">
        <v>2828.36</v>
      </c>
      <c r="AE134" s="19">
        <v>2818.3989999999999</v>
      </c>
      <c r="AF134" s="19">
        <v>2808.2280000000001</v>
      </c>
      <c r="AG134" s="19">
        <v>2797.835</v>
      </c>
      <c r="AH134" s="19">
        <v>2787.163</v>
      </c>
      <c r="AI134" s="19">
        <v>2776.1109999999999</v>
      </c>
      <c r="AJ134" s="19">
        <v>2764.6179999999999</v>
      </c>
      <c r="AK134" s="19">
        <v>2752.6579999999999</v>
      </c>
      <c r="AL134" s="19">
        <v>2740.248</v>
      </c>
      <c r="AM134" s="19">
        <v>2727.366</v>
      </c>
      <c r="AN134" s="19">
        <v>2714.0160000000001</v>
      </c>
      <c r="AO134" s="19">
        <v>2700.1840000000002</v>
      </c>
      <c r="AP134" s="19">
        <v>2685.8780000000002</v>
      </c>
      <c r="AQ134" s="19">
        <v>2671.105</v>
      </c>
      <c r="AR134" s="19">
        <v>2655.8939999999998</v>
      </c>
      <c r="AS134" s="19">
        <v>2640.2730000000001</v>
      </c>
      <c r="AT134" s="19">
        <v>2624.2860000000001</v>
      </c>
      <c r="AU134" s="19">
        <v>2607.9360000000001</v>
      </c>
      <c r="AV134" s="19">
        <v>2591.2570000000001</v>
      </c>
      <c r="AW134" s="19">
        <v>2574.2820000000002</v>
      </c>
      <c r="AX134" s="19">
        <v>2557.049</v>
      </c>
      <c r="AY134" s="19">
        <v>2539.596</v>
      </c>
      <c r="AZ134" s="19">
        <v>2521.9360000000001</v>
      </c>
      <c r="BA134" s="19">
        <v>2504.1080000000002</v>
      </c>
      <c r="BB134" s="19">
        <v>2486.1260000000002</v>
      </c>
      <c r="BC134" s="19">
        <v>2468.0259999999998</v>
      </c>
      <c r="BD134" s="19">
        <v>2449.8319999999999</v>
      </c>
      <c r="BE134" s="19">
        <v>2431.558</v>
      </c>
      <c r="BF134" s="19">
        <v>2413.2269999999999</v>
      </c>
      <c r="BG134" s="19">
        <v>2394.8389999999999</v>
      </c>
      <c r="BH134" s="19">
        <v>2376.3820000000001</v>
      </c>
      <c r="BI134" s="19">
        <v>2357.8560000000002</v>
      </c>
      <c r="BJ134" s="19">
        <v>2339.2759999999998</v>
      </c>
      <c r="BK134" s="19">
        <v>2320.6529999999998</v>
      </c>
      <c r="BL134" s="19">
        <v>2302.002</v>
      </c>
      <c r="BM134" s="19">
        <v>2283.3209999999999</v>
      </c>
      <c r="BN134" s="19">
        <v>2264.623</v>
      </c>
      <c r="BO134" s="19">
        <v>2245.9189999999999</v>
      </c>
      <c r="BP134" s="19">
        <v>2227.2379999999998</v>
      </c>
      <c r="BQ134" s="19">
        <v>2208.6010000000001</v>
      </c>
      <c r="BR134" s="19">
        <v>2190.0120000000002</v>
      </c>
      <c r="BS134" s="19">
        <v>2171.5169999999998</v>
      </c>
      <c r="BT134" s="19">
        <v>2153.1239999999998</v>
      </c>
      <c r="BU134" s="19">
        <v>2134.8690000000001</v>
      </c>
      <c r="BV134" s="19">
        <v>2116.768</v>
      </c>
      <c r="BW134" s="19">
        <v>2098.87</v>
      </c>
      <c r="BX134" s="19">
        <v>2081.2170000000001</v>
      </c>
      <c r="BY134" s="19">
        <v>2063.8319999999999</v>
      </c>
      <c r="BZ134" s="19">
        <v>2046.702</v>
      </c>
      <c r="CA134" s="19">
        <v>2029.865</v>
      </c>
      <c r="CB134" s="19">
        <v>2013.3040000000001</v>
      </c>
      <c r="CC134" s="19">
        <v>1997.038</v>
      </c>
      <c r="CD134" s="19">
        <v>1981.07</v>
      </c>
      <c r="CE134" s="19">
        <v>1965.3820000000001</v>
      </c>
      <c r="CF134" s="19">
        <v>1949.9760000000001</v>
      </c>
      <c r="CG134" s="19">
        <v>1934.848</v>
      </c>
      <c r="CH134" s="19">
        <v>1919.9680000000001</v>
      </c>
      <c r="CI134" s="19">
        <v>1905.318</v>
      </c>
      <c r="CJ134" s="19">
        <v>1890.886</v>
      </c>
      <c r="CK134" s="19">
        <v>1876.6369999999999</v>
      </c>
      <c r="CL134" s="19">
        <v>1862.546</v>
      </c>
      <c r="CM134" s="19">
        <v>1848.5719999999999</v>
      </c>
    </row>
    <row r="135" spans="1:91" ht="11.4" x14ac:dyDescent="0.2">
      <c r="A135" s="16">
        <v>118</v>
      </c>
      <c r="B135" s="17" t="s">
        <v>635</v>
      </c>
      <c r="C135" s="7" t="s">
        <v>180</v>
      </c>
      <c r="D135" s="6">
        <v>9</v>
      </c>
      <c r="E135" s="6">
        <v>31</v>
      </c>
      <c r="F135" s="19">
        <v>9617.4840000000004</v>
      </c>
      <c r="G135" s="19">
        <v>9725.3760000000002</v>
      </c>
      <c r="H135" s="19">
        <v>9827.5889999999999</v>
      </c>
      <c r="I135" s="19">
        <v>9923.9140000000007</v>
      </c>
      <c r="J135" s="19">
        <v>10014.575000000001</v>
      </c>
      <c r="K135" s="19">
        <v>10099.743</v>
      </c>
      <c r="L135" s="19">
        <v>10179.146000000001</v>
      </c>
      <c r="M135" s="19">
        <v>10252.564</v>
      </c>
      <c r="N135" s="19">
        <v>10320.433000000001</v>
      </c>
      <c r="O135" s="19">
        <v>10383.415999999999</v>
      </c>
      <c r="P135" s="19">
        <v>10442.074000000001</v>
      </c>
      <c r="Q135" s="19">
        <v>10496.550999999999</v>
      </c>
      <c r="R135" s="19">
        <v>10546.995000000001</v>
      </c>
      <c r="S135" s="19">
        <v>10593.977000000001</v>
      </c>
      <c r="T135" s="19">
        <v>10638.201999999999</v>
      </c>
      <c r="U135" s="19">
        <v>10680.201999999999</v>
      </c>
      <c r="V135" s="19">
        <v>10720.233</v>
      </c>
      <c r="W135" s="19">
        <v>10758.353999999999</v>
      </c>
      <c r="X135" s="19">
        <v>10794.574000000001</v>
      </c>
      <c r="Y135" s="19">
        <v>10828.788</v>
      </c>
      <c r="Z135" s="19">
        <v>10860.905000000001</v>
      </c>
      <c r="AA135" s="19">
        <v>10891.005999999999</v>
      </c>
      <c r="AB135" s="19">
        <v>10919.1</v>
      </c>
      <c r="AC135" s="19">
        <v>10944.977999999999</v>
      </c>
      <c r="AD135" s="19">
        <v>10968.334999999999</v>
      </c>
      <c r="AE135" s="19">
        <v>10988.92</v>
      </c>
      <c r="AF135" s="19">
        <v>11006.695</v>
      </c>
      <c r="AG135" s="19">
        <v>11021.665000000001</v>
      </c>
      <c r="AH135" s="19">
        <v>11033.791999999999</v>
      </c>
      <c r="AI135" s="19">
        <v>11043.035</v>
      </c>
      <c r="AJ135" s="19">
        <v>11049.38</v>
      </c>
      <c r="AK135" s="19">
        <v>11052.843999999999</v>
      </c>
      <c r="AL135" s="19">
        <v>11053.445</v>
      </c>
      <c r="AM135" s="19">
        <v>11051.298000000001</v>
      </c>
      <c r="AN135" s="19">
        <v>11046.509</v>
      </c>
      <c r="AO135" s="19">
        <v>11039.198</v>
      </c>
      <c r="AP135" s="19">
        <v>11029.44</v>
      </c>
      <c r="AQ135" s="19">
        <v>11017.348</v>
      </c>
      <c r="AR135" s="19">
        <v>11003.093999999999</v>
      </c>
      <c r="AS135" s="19">
        <v>10986.923000000001</v>
      </c>
      <c r="AT135" s="19">
        <v>10969.019</v>
      </c>
      <c r="AU135" s="19">
        <v>10949.509</v>
      </c>
      <c r="AV135" s="19">
        <v>10928.487999999999</v>
      </c>
      <c r="AW135" s="19">
        <v>10906.056</v>
      </c>
      <c r="AX135" s="19">
        <v>10882.343000000001</v>
      </c>
      <c r="AY135" s="19">
        <v>10857.437</v>
      </c>
      <c r="AZ135" s="19">
        <v>10831.458000000001</v>
      </c>
      <c r="BA135" s="19">
        <v>10804.472</v>
      </c>
      <c r="BB135" s="19">
        <v>10776.505999999999</v>
      </c>
      <c r="BC135" s="19">
        <v>10747.569</v>
      </c>
      <c r="BD135" s="19">
        <v>10717.684999999999</v>
      </c>
      <c r="BE135" s="19">
        <v>10686.902</v>
      </c>
      <c r="BF135" s="19">
        <v>10655.31</v>
      </c>
      <c r="BG135" s="19">
        <v>10622.976000000001</v>
      </c>
      <c r="BH135" s="19">
        <v>10589.950999999999</v>
      </c>
      <c r="BI135" s="19">
        <v>10556.306</v>
      </c>
      <c r="BJ135" s="19">
        <v>10522.112999999999</v>
      </c>
      <c r="BK135" s="19">
        <v>10487.432000000001</v>
      </c>
      <c r="BL135" s="19">
        <v>10452.343000000001</v>
      </c>
      <c r="BM135" s="19">
        <v>10416.915999999999</v>
      </c>
      <c r="BN135" s="19">
        <v>10381.218999999999</v>
      </c>
      <c r="BO135" s="19">
        <v>10345.316999999999</v>
      </c>
      <c r="BP135" s="19">
        <v>10309.297</v>
      </c>
      <c r="BQ135" s="19">
        <v>10273.278</v>
      </c>
      <c r="BR135" s="19">
        <v>10237.397000000001</v>
      </c>
      <c r="BS135" s="19">
        <v>10201.788</v>
      </c>
      <c r="BT135" s="19">
        <v>10166.491</v>
      </c>
      <c r="BU135" s="19">
        <v>10131.540999999999</v>
      </c>
      <c r="BV135" s="19">
        <v>10097.028</v>
      </c>
      <c r="BW135" s="19">
        <v>10063.011</v>
      </c>
      <c r="BX135" s="19">
        <v>10029.543</v>
      </c>
      <c r="BY135" s="19">
        <v>9996.6560000000009</v>
      </c>
      <c r="BZ135" s="19">
        <v>9964.3050000000003</v>
      </c>
      <c r="CA135" s="19">
        <v>9932.4529999999995</v>
      </c>
      <c r="CB135" s="19">
        <v>9900.9969999999994</v>
      </c>
      <c r="CC135" s="19">
        <v>9869.8549999999996</v>
      </c>
      <c r="CD135" s="19">
        <v>9838.9410000000007</v>
      </c>
      <c r="CE135" s="19">
        <v>9808.2160000000003</v>
      </c>
      <c r="CF135" s="19">
        <v>9777.6139999999996</v>
      </c>
      <c r="CG135" s="19">
        <v>9747.07</v>
      </c>
      <c r="CH135" s="19">
        <v>9716.4979999999996</v>
      </c>
      <c r="CI135" s="19">
        <v>9685.7939999999999</v>
      </c>
      <c r="CJ135" s="19">
        <v>9654.8240000000005</v>
      </c>
      <c r="CK135" s="19">
        <v>9623.4349999999995</v>
      </c>
      <c r="CL135" s="19">
        <v>9591.4380000000001</v>
      </c>
      <c r="CM135" s="19">
        <v>9558.6190000000006</v>
      </c>
    </row>
    <row r="136" spans="1:91" ht="11.4" x14ac:dyDescent="0.2">
      <c r="A136" s="16">
        <v>119</v>
      </c>
      <c r="B136" s="17" t="s">
        <v>635</v>
      </c>
      <c r="C136" s="7" t="s">
        <v>181</v>
      </c>
      <c r="D136" s="6"/>
      <c r="E136" s="6">
        <v>48</v>
      </c>
      <c r="F136" s="19">
        <v>1371.855</v>
      </c>
      <c r="G136" s="19">
        <v>1425.171</v>
      </c>
      <c r="H136" s="19">
        <v>1492.5840000000001</v>
      </c>
      <c r="I136" s="19">
        <v>1566.9929999999999</v>
      </c>
      <c r="J136" s="19">
        <v>1637.896</v>
      </c>
      <c r="K136" s="19">
        <v>1697.7650000000001</v>
      </c>
      <c r="L136" s="19">
        <v>1744.2950000000001</v>
      </c>
      <c r="M136" s="19">
        <v>1780.088</v>
      </c>
      <c r="N136" s="19">
        <v>1808.443</v>
      </c>
      <c r="O136" s="19">
        <v>1834.61</v>
      </c>
      <c r="P136" s="19">
        <v>1862.403</v>
      </c>
      <c r="Q136" s="19">
        <v>1892.624</v>
      </c>
      <c r="R136" s="19">
        <v>1923.9110000000001</v>
      </c>
      <c r="S136" s="19">
        <v>1955.3789999999999</v>
      </c>
      <c r="T136" s="19">
        <v>1985.491</v>
      </c>
      <c r="U136" s="19">
        <v>2013.135</v>
      </c>
      <c r="V136" s="19">
        <v>2038.23</v>
      </c>
      <c r="W136" s="19">
        <v>2061.3339999999998</v>
      </c>
      <c r="X136" s="19">
        <v>2082.7150000000001</v>
      </c>
      <c r="Y136" s="19">
        <v>2102.8220000000001</v>
      </c>
      <c r="Z136" s="19">
        <v>2121.9769999999999</v>
      </c>
      <c r="AA136" s="19">
        <v>2140.2730000000001</v>
      </c>
      <c r="AB136" s="19">
        <v>2157.6590000000001</v>
      </c>
      <c r="AC136" s="19">
        <v>2174.2449999999999</v>
      </c>
      <c r="AD136" s="19">
        <v>2190.078</v>
      </c>
      <c r="AE136" s="19">
        <v>2205.2269999999999</v>
      </c>
      <c r="AF136" s="19">
        <v>2219.779</v>
      </c>
      <c r="AG136" s="19">
        <v>2233.7640000000001</v>
      </c>
      <c r="AH136" s="19">
        <v>2247.2139999999999</v>
      </c>
      <c r="AI136" s="19">
        <v>2260.1190000000001</v>
      </c>
      <c r="AJ136" s="19">
        <v>2272.4899999999998</v>
      </c>
      <c r="AK136" s="19">
        <v>2284.3519999999999</v>
      </c>
      <c r="AL136" s="19">
        <v>2295.7440000000001</v>
      </c>
      <c r="AM136" s="19">
        <v>2306.6579999999999</v>
      </c>
      <c r="AN136" s="19">
        <v>2317.1179999999999</v>
      </c>
      <c r="AO136" s="19">
        <v>2327.1080000000002</v>
      </c>
      <c r="AP136" s="19">
        <v>2336.6619999999998</v>
      </c>
      <c r="AQ136" s="19">
        <v>2345.7649999999999</v>
      </c>
      <c r="AR136" s="19">
        <v>2354.4589999999998</v>
      </c>
      <c r="AS136" s="19">
        <v>2362.761</v>
      </c>
      <c r="AT136" s="19">
        <v>2370.681</v>
      </c>
      <c r="AU136" s="19">
        <v>2378.2339999999999</v>
      </c>
      <c r="AV136" s="19">
        <v>2385.422</v>
      </c>
      <c r="AW136" s="19">
        <v>2392.2280000000001</v>
      </c>
      <c r="AX136" s="19">
        <v>2398.63</v>
      </c>
      <c r="AY136" s="19">
        <v>2404.625</v>
      </c>
      <c r="AZ136" s="19">
        <v>2410.1999999999998</v>
      </c>
      <c r="BA136" s="19">
        <v>2415.3580000000002</v>
      </c>
      <c r="BB136" s="19">
        <v>2420.0880000000002</v>
      </c>
      <c r="BC136" s="19">
        <v>2424.38</v>
      </c>
      <c r="BD136" s="19">
        <v>2428.2109999999998</v>
      </c>
      <c r="BE136" s="19">
        <v>2431.5990000000002</v>
      </c>
      <c r="BF136" s="19">
        <v>2434.509</v>
      </c>
      <c r="BG136" s="19">
        <v>2436.94</v>
      </c>
      <c r="BH136" s="19">
        <v>2438.877</v>
      </c>
      <c r="BI136" s="19">
        <v>2440.3119999999999</v>
      </c>
      <c r="BJ136" s="19">
        <v>2441.2420000000002</v>
      </c>
      <c r="BK136" s="19">
        <v>2441.6460000000002</v>
      </c>
      <c r="BL136" s="19">
        <v>2441.5160000000001</v>
      </c>
      <c r="BM136" s="19">
        <v>2440.846</v>
      </c>
      <c r="BN136" s="19">
        <v>2439.6179999999999</v>
      </c>
      <c r="BO136" s="19">
        <v>2437.8249999999998</v>
      </c>
      <c r="BP136" s="19">
        <v>2435.4650000000001</v>
      </c>
      <c r="BQ136" s="19">
        <v>2432.5369999999998</v>
      </c>
      <c r="BR136" s="19">
        <v>2429.038</v>
      </c>
      <c r="BS136" s="19">
        <v>2424.9740000000002</v>
      </c>
      <c r="BT136" s="19">
        <v>2420.3429999999998</v>
      </c>
      <c r="BU136" s="19">
        <v>2415.1489999999999</v>
      </c>
      <c r="BV136" s="19">
        <v>2409.4059999999999</v>
      </c>
      <c r="BW136" s="19">
        <v>2403.0929999999998</v>
      </c>
      <c r="BX136" s="19">
        <v>2396.2399999999998</v>
      </c>
      <c r="BY136" s="19">
        <v>2388.85</v>
      </c>
      <c r="BZ136" s="19">
        <v>2380.9299999999998</v>
      </c>
      <c r="CA136" s="19">
        <v>2372.5219999999999</v>
      </c>
      <c r="CB136" s="19">
        <v>2363.66</v>
      </c>
      <c r="CC136" s="19">
        <v>2354.3670000000002</v>
      </c>
      <c r="CD136" s="19">
        <v>2344.66</v>
      </c>
      <c r="CE136" s="19">
        <v>2334.5990000000002</v>
      </c>
      <c r="CF136" s="19">
        <v>2324.2060000000001</v>
      </c>
      <c r="CG136" s="19">
        <v>2313.527</v>
      </c>
      <c r="CH136" s="19">
        <v>2302.61</v>
      </c>
      <c r="CI136" s="19">
        <v>2291.4929999999999</v>
      </c>
      <c r="CJ136" s="19">
        <v>2280.2539999999999</v>
      </c>
      <c r="CK136" s="19">
        <v>2268.9189999999999</v>
      </c>
      <c r="CL136" s="19">
        <v>2257.5650000000001</v>
      </c>
      <c r="CM136" s="19">
        <v>2246.2579999999998</v>
      </c>
    </row>
    <row r="137" spans="1:91" ht="11.4" x14ac:dyDescent="0.2">
      <c r="A137" s="16">
        <v>120</v>
      </c>
      <c r="B137" s="17" t="s">
        <v>635</v>
      </c>
      <c r="C137" s="7" t="s">
        <v>182</v>
      </c>
      <c r="D137" s="6">
        <v>10</v>
      </c>
      <c r="E137" s="6">
        <v>196</v>
      </c>
      <c r="F137" s="19">
        <v>1160.9849999999999</v>
      </c>
      <c r="G137" s="19">
        <v>1170.125</v>
      </c>
      <c r="H137" s="19">
        <v>1179.5509999999999</v>
      </c>
      <c r="I137" s="19">
        <v>1189.085</v>
      </c>
      <c r="J137" s="19">
        <v>1198.4269999999999</v>
      </c>
      <c r="K137" s="19">
        <v>1207.3430000000001</v>
      </c>
      <c r="L137" s="19">
        <v>1215.8499999999999</v>
      </c>
      <c r="M137" s="19">
        <v>1224.028</v>
      </c>
      <c r="N137" s="19">
        <v>1231.9369999999999</v>
      </c>
      <c r="O137" s="19">
        <v>1239.6300000000001</v>
      </c>
      <c r="P137" s="19">
        <v>1247.1400000000001</v>
      </c>
      <c r="Q137" s="19">
        <v>1254.4849999999999</v>
      </c>
      <c r="R137" s="19">
        <v>1261.654</v>
      </c>
      <c r="S137" s="19">
        <v>1268.6579999999999</v>
      </c>
      <c r="T137" s="19">
        <v>1275.508</v>
      </c>
      <c r="U137" s="19">
        <v>1282.204</v>
      </c>
      <c r="V137" s="19">
        <v>1288.7439999999999</v>
      </c>
      <c r="W137" s="19">
        <v>1295.1469999999999</v>
      </c>
      <c r="X137" s="19">
        <v>1301.4079999999999</v>
      </c>
      <c r="Y137" s="19">
        <v>1307.5450000000001</v>
      </c>
      <c r="Z137" s="19">
        <v>1313.5419999999999</v>
      </c>
      <c r="AA137" s="19">
        <v>1319.414</v>
      </c>
      <c r="AB137" s="19">
        <v>1325.1610000000001</v>
      </c>
      <c r="AC137" s="19">
        <v>1330.7570000000001</v>
      </c>
      <c r="AD137" s="19">
        <v>1336.202</v>
      </c>
      <c r="AE137" s="19">
        <v>1341.4649999999999</v>
      </c>
      <c r="AF137" s="19">
        <v>1346.5409999999999</v>
      </c>
      <c r="AG137" s="19">
        <v>1351.4359999999999</v>
      </c>
      <c r="AH137" s="19">
        <v>1356.134</v>
      </c>
      <c r="AI137" s="19">
        <v>1360.634</v>
      </c>
      <c r="AJ137" s="19">
        <v>1364.924</v>
      </c>
      <c r="AK137" s="19">
        <v>1368.992</v>
      </c>
      <c r="AL137" s="19">
        <v>1372.838</v>
      </c>
      <c r="AM137" s="19">
        <v>1376.451</v>
      </c>
      <c r="AN137" s="19">
        <v>1379.7850000000001</v>
      </c>
      <c r="AO137" s="19">
        <v>1382.8389999999999</v>
      </c>
      <c r="AP137" s="19">
        <v>1385.596</v>
      </c>
      <c r="AQ137" s="19">
        <v>1388.0619999999999</v>
      </c>
      <c r="AR137" s="19">
        <v>1390.2550000000001</v>
      </c>
      <c r="AS137" s="19">
        <v>1392.201</v>
      </c>
      <c r="AT137" s="19">
        <v>1393.9090000000001</v>
      </c>
      <c r="AU137" s="19">
        <v>1395.3820000000001</v>
      </c>
      <c r="AV137" s="19">
        <v>1396.624</v>
      </c>
      <c r="AW137" s="19">
        <v>1397.6590000000001</v>
      </c>
      <c r="AX137" s="19">
        <v>1398.4760000000001</v>
      </c>
      <c r="AY137" s="19">
        <v>1399.097</v>
      </c>
      <c r="AZ137" s="19">
        <v>1399.5319999999999</v>
      </c>
      <c r="BA137" s="19">
        <v>1399.7750000000001</v>
      </c>
      <c r="BB137" s="19">
        <v>1399.829</v>
      </c>
      <c r="BC137" s="19">
        <v>1399.711</v>
      </c>
      <c r="BD137" s="19">
        <v>1399.3969999999999</v>
      </c>
      <c r="BE137" s="19">
        <v>1398.925</v>
      </c>
      <c r="BF137" s="19">
        <v>1398.2819999999999</v>
      </c>
      <c r="BG137" s="19">
        <v>1397.4649999999999</v>
      </c>
      <c r="BH137" s="19">
        <v>1396.491</v>
      </c>
      <c r="BI137" s="19">
        <v>1395.354</v>
      </c>
      <c r="BJ137" s="19">
        <v>1394.059</v>
      </c>
      <c r="BK137" s="19">
        <v>1392.6210000000001</v>
      </c>
      <c r="BL137" s="19">
        <v>1391.0250000000001</v>
      </c>
      <c r="BM137" s="19">
        <v>1389.3050000000001</v>
      </c>
      <c r="BN137" s="19">
        <v>1387.443</v>
      </c>
      <c r="BO137" s="19">
        <v>1385.453</v>
      </c>
      <c r="BP137" s="19">
        <v>1383.3240000000001</v>
      </c>
      <c r="BQ137" s="19">
        <v>1381.107</v>
      </c>
      <c r="BR137" s="19">
        <v>1378.796</v>
      </c>
      <c r="BS137" s="19">
        <v>1376.3910000000001</v>
      </c>
      <c r="BT137" s="19">
        <v>1373.914</v>
      </c>
      <c r="BU137" s="19">
        <v>1371.375</v>
      </c>
      <c r="BV137" s="19">
        <v>1368.7750000000001</v>
      </c>
      <c r="BW137" s="19">
        <v>1366.123</v>
      </c>
      <c r="BX137" s="19">
        <v>1363.425</v>
      </c>
      <c r="BY137" s="19">
        <v>1360.6869999999999</v>
      </c>
      <c r="BZ137" s="19">
        <v>1357.9110000000001</v>
      </c>
      <c r="CA137" s="19">
        <v>1355.125</v>
      </c>
      <c r="CB137" s="19">
        <v>1352.3330000000001</v>
      </c>
      <c r="CC137" s="19">
        <v>1349.558</v>
      </c>
      <c r="CD137" s="19">
        <v>1346.8</v>
      </c>
      <c r="CE137" s="19">
        <v>1344.066</v>
      </c>
      <c r="CF137" s="19">
        <v>1341.3520000000001</v>
      </c>
      <c r="CG137" s="19">
        <v>1338.6669999999999</v>
      </c>
      <c r="CH137" s="19">
        <v>1336.0170000000001</v>
      </c>
      <c r="CI137" s="19">
        <v>1333.39</v>
      </c>
      <c r="CJ137" s="19">
        <v>1330.799</v>
      </c>
      <c r="CK137" s="19">
        <v>1328.2460000000001</v>
      </c>
      <c r="CL137" s="19">
        <v>1325.7539999999999</v>
      </c>
      <c r="CM137" s="19">
        <v>1323.296</v>
      </c>
    </row>
    <row r="138" spans="1:91" ht="11.4" x14ac:dyDescent="0.2">
      <c r="A138" s="16">
        <v>121</v>
      </c>
      <c r="B138" s="17" t="s">
        <v>635</v>
      </c>
      <c r="C138" s="7" t="s">
        <v>183</v>
      </c>
      <c r="D138" s="6">
        <v>11</v>
      </c>
      <c r="E138" s="6">
        <v>268</v>
      </c>
      <c r="F138" s="19">
        <v>3951.5239999999999</v>
      </c>
      <c r="G138" s="19">
        <v>3925.4050000000002</v>
      </c>
      <c r="H138" s="19">
        <v>3912.0610000000001</v>
      </c>
      <c r="I138" s="19">
        <v>3907.1309999999999</v>
      </c>
      <c r="J138" s="19">
        <v>3904.2040000000002</v>
      </c>
      <c r="K138" s="19">
        <v>3898.529</v>
      </c>
      <c r="L138" s="19">
        <v>3888.72</v>
      </c>
      <c r="M138" s="19">
        <v>3875.91</v>
      </c>
      <c r="N138" s="19">
        <v>3860.7829999999999</v>
      </c>
      <c r="O138" s="19">
        <v>3844.8530000000001</v>
      </c>
      <c r="P138" s="19">
        <v>3829.2179999999998</v>
      </c>
      <c r="Q138" s="19">
        <v>3813.7649999999999</v>
      </c>
      <c r="R138" s="19">
        <v>3797.8789999999999</v>
      </c>
      <c r="S138" s="19">
        <v>3781.6260000000002</v>
      </c>
      <c r="T138" s="19">
        <v>3765.09</v>
      </c>
      <c r="U138" s="19">
        <v>3748.35</v>
      </c>
      <c r="V138" s="19">
        <v>3731.4279999999999</v>
      </c>
      <c r="W138" s="19">
        <v>3714.3690000000001</v>
      </c>
      <c r="X138" s="19">
        <v>3697.2150000000001</v>
      </c>
      <c r="Y138" s="19">
        <v>3680.0129999999999</v>
      </c>
      <c r="Z138" s="19">
        <v>3662.8220000000001</v>
      </c>
      <c r="AA138" s="19">
        <v>3645.6509999999998</v>
      </c>
      <c r="AB138" s="19">
        <v>3628.5010000000002</v>
      </c>
      <c r="AC138" s="19">
        <v>3611.3539999999998</v>
      </c>
      <c r="AD138" s="19">
        <v>3594.1750000000002</v>
      </c>
      <c r="AE138" s="19">
        <v>3576.93</v>
      </c>
      <c r="AF138" s="19">
        <v>3559.6149999999998</v>
      </c>
      <c r="AG138" s="19">
        <v>3542.2280000000001</v>
      </c>
      <c r="AH138" s="19">
        <v>3524.6840000000002</v>
      </c>
      <c r="AI138" s="19">
        <v>3506.9</v>
      </c>
      <c r="AJ138" s="19">
        <v>3488.799</v>
      </c>
      <c r="AK138" s="19">
        <v>3470.3629999999998</v>
      </c>
      <c r="AL138" s="19">
        <v>3451.6149999999998</v>
      </c>
      <c r="AM138" s="19">
        <v>3432.5450000000001</v>
      </c>
      <c r="AN138" s="19">
        <v>3413.2240000000002</v>
      </c>
      <c r="AO138" s="19">
        <v>3393.665</v>
      </c>
      <c r="AP138" s="19">
        <v>3373.875</v>
      </c>
      <c r="AQ138" s="19">
        <v>3353.8820000000001</v>
      </c>
      <c r="AR138" s="19">
        <v>3333.72</v>
      </c>
      <c r="AS138" s="19">
        <v>3313.4110000000001</v>
      </c>
      <c r="AT138" s="19">
        <v>3292.9960000000001</v>
      </c>
      <c r="AU138" s="19">
        <v>3272.498</v>
      </c>
      <c r="AV138" s="19">
        <v>3251.9609999999998</v>
      </c>
      <c r="AW138" s="19">
        <v>3231.422</v>
      </c>
      <c r="AX138" s="19">
        <v>3210.933</v>
      </c>
      <c r="AY138" s="19">
        <v>3190.547</v>
      </c>
      <c r="AZ138" s="19">
        <v>3170.2779999999998</v>
      </c>
      <c r="BA138" s="19">
        <v>3150.1619999999998</v>
      </c>
      <c r="BB138" s="19">
        <v>3130.223</v>
      </c>
      <c r="BC138" s="19">
        <v>3110.502</v>
      </c>
      <c r="BD138" s="19">
        <v>3091.0259999999998</v>
      </c>
      <c r="BE138" s="19">
        <v>3071.8229999999999</v>
      </c>
      <c r="BF138" s="19">
        <v>3052.884</v>
      </c>
      <c r="BG138" s="19">
        <v>3034.212</v>
      </c>
      <c r="BH138" s="19">
        <v>3015.8009999999999</v>
      </c>
      <c r="BI138" s="19">
        <v>2997.6460000000002</v>
      </c>
      <c r="BJ138" s="19">
        <v>2979.7249999999999</v>
      </c>
      <c r="BK138" s="19">
        <v>2962.0659999999998</v>
      </c>
      <c r="BL138" s="19">
        <v>2944.645</v>
      </c>
      <c r="BM138" s="19">
        <v>2927.4639999999999</v>
      </c>
      <c r="BN138" s="19">
        <v>2910.5050000000001</v>
      </c>
      <c r="BO138" s="19">
        <v>2893.768</v>
      </c>
      <c r="BP138" s="19">
        <v>2877.2370000000001</v>
      </c>
      <c r="BQ138" s="19">
        <v>2860.9259999999999</v>
      </c>
      <c r="BR138" s="19">
        <v>2844.8119999999999</v>
      </c>
      <c r="BS138" s="19">
        <v>2828.9140000000002</v>
      </c>
      <c r="BT138" s="19">
        <v>2813.2150000000001</v>
      </c>
      <c r="BU138" s="19">
        <v>2797.6990000000001</v>
      </c>
      <c r="BV138" s="19">
        <v>2782.3649999999998</v>
      </c>
      <c r="BW138" s="19">
        <v>2767.239</v>
      </c>
      <c r="BX138" s="19">
        <v>2752.2719999999999</v>
      </c>
      <c r="BY138" s="19">
        <v>2737.48</v>
      </c>
      <c r="BZ138" s="19">
        <v>2722.8440000000001</v>
      </c>
      <c r="CA138" s="19">
        <v>2708.3620000000001</v>
      </c>
      <c r="CB138" s="19">
        <v>2694.0210000000002</v>
      </c>
      <c r="CC138" s="19">
        <v>2679.8119999999999</v>
      </c>
      <c r="CD138" s="19">
        <v>2665.71</v>
      </c>
      <c r="CE138" s="19">
        <v>2651.7089999999998</v>
      </c>
      <c r="CF138" s="19">
        <v>2637.7840000000001</v>
      </c>
      <c r="CG138" s="19">
        <v>2623.9</v>
      </c>
      <c r="CH138" s="19">
        <v>2610.049</v>
      </c>
      <c r="CI138" s="19">
        <v>2596.2040000000002</v>
      </c>
      <c r="CJ138" s="19">
        <v>2582.3209999999999</v>
      </c>
      <c r="CK138" s="19">
        <v>2568.3879999999999</v>
      </c>
      <c r="CL138" s="19">
        <v>2554.3809999999999</v>
      </c>
      <c r="CM138" s="19">
        <v>2540.252</v>
      </c>
    </row>
    <row r="139" spans="1:91" ht="11.4" x14ac:dyDescent="0.2">
      <c r="A139" s="16">
        <v>122</v>
      </c>
      <c r="B139" s="17" t="s">
        <v>635</v>
      </c>
      <c r="C139" s="7" t="s">
        <v>184</v>
      </c>
      <c r="D139" s="6"/>
      <c r="E139" s="6">
        <v>368</v>
      </c>
      <c r="F139" s="19">
        <v>36115.648999999998</v>
      </c>
      <c r="G139" s="19">
        <v>37202.572</v>
      </c>
      <c r="H139" s="19">
        <v>38274.618000000002</v>
      </c>
      <c r="I139" s="19">
        <v>39339.752999999997</v>
      </c>
      <c r="J139" s="19">
        <v>40412.298999999999</v>
      </c>
      <c r="K139" s="19">
        <v>41502.885000000002</v>
      </c>
      <c r="L139" s="19">
        <v>42612.21</v>
      </c>
      <c r="M139" s="19">
        <v>43736.205000000002</v>
      </c>
      <c r="N139" s="19">
        <v>44875.406000000003</v>
      </c>
      <c r="O139" s="19">
        <v>46029.845000000001</v>
      </c>
      <c r="P139" s="19">
        <v>47199.652999999998</v>
      </c>
      <c r="Q139" s="19">
        <v>48385.485999999997</v>
      </c>
      <c r="R139" s="19">
        <v>49588.072999999997</v>
      </c>
      <c r="S139" s="19">
        <v>50807.61</v>
      </c>
      <c r="T139" s="19">
        <v>52044.137000000002</v>
      </c>
      <c r="U139" s="19">
        <v>53297.665999999997</v>
      </c>
      <c r="V139" s="19">
        <v>54568.209000000003</v>
      </c>
      <c r="W139" s="19">
        <v>55855.800999999999</v>
      </c>
      <c r="X139" s="19">
        <v>57160.478999999999</v>
      </c>
      <c r="Y139" s="19">
        <v>58482.252999999997</v>
      </c>
      <c r="Z139" s="19">
        <v>59820.983999999997</v>
      </c>
      <c r="AA139" s="19">
        <v>61176.440999999999</v>
      </c>
      <c r="AB139" s="19">
        <v>62548.131999999998</v>
      </c>
      <c r="AC139" s="19">
        <v>63935.269</v>
      </c>
      <c r="AD139" s="19">
        <v>65336.862000000001</v>
      </c>
      <c r="AE139" s="19">
        <v>66751.983999999997</v>
      </c>
      <c r="AF139" s="19">
        <v>68180.058999999994</v>
      </c>
      <c r="AG139" s="19">
        <v>69620.532999999996</v>
      </c>
      <c r="AH139" s="19">
        <v>71072.498999999996</v>
      </c>
      <c r="AI139" s="19">
        <v>72534.960000000006</v>
      </c>
      <c r="AJ139" s="19">
        <v>74007.05</v>
      </c>
      <c r="AK139" s="19">
        <v>75488.028999999995</v>
      </c>
      <c r="AL139" s="19">
        <v>76977.351999999999</v>
      </c>
      <c r="AM139" s="19">
        <v>78474.486000000004</v>
      </c>
      <c r="AN139" s="19">
        <v>79978.98</v>
      </c>
      <c r="AO139" s="19">
        <v>81490.358999999997</v>
      </c>
      <c r="AP139" s="19">
        <v>83008.232000000004</v>
      </c>
      <c r="AQ139" s="19">
        <v>84532.046000000002</v>
      </c>
      <c r="AR139" s="19">
        <v>86060.99</v>
      </c>
      <c r="AS139" s="19">
        <v>87594.146999999997</v>
      </c>
      <c r="AT139" s="19">
        <v>89130.835000000006</v>
      </c>
      <c r="AU139" s="19">
        <v>90670.38</v>
      </c>
      <c r="AV139" s="19">
        <v>92212.661999999997</v>
      </c>
      <c r="AW139" s="19">
        <v>93758.258000000002</v>
      </c>
      <c r="AX139" s="19">
        <v>95308.115000000005</v>
      </c>
      <c r="AY139" s="19">
        <v>96862.785000000003</v>
      </c>
      <c r="AZ139" s="19">
        <v>98422.206000000006</v>
      </c>
      <c r="BA139" s="19">
        <v>99985.667000000001</v>
      </c>
      <c r="BB139" s="19">
        <v>101552.217</v>
      </c>
      <c r="BC139" s="19">
        <v>103120.645</v>
      </c>
      <c r="BD139" s="19">
        <v>104689.91499999999</v>
      </c>
      <c r="BE139" s="19">
        <v>106259.36900000001</v>
      </c>
      <c r="BF139" s="19">
        <v>107828.677</v>
      </c>
      <c r="BG139" s="19">
        <v>109397.516</v>
      </c>
      <c r="BH139" s="19">
        <v>110965.643</v>
      </c>
      <c r="BI139" s="19">
        <v>112532.712</v>
      </c>
      <c r="BJ139" s="19">
        <v>114098.183</v>
      </c>
      <c r="BK139" s="19">
        <v>115661.28599999999</v>
      </c>
      <c r="BL139" s="19">
        <v>117221.13099999999</v>
      </c>
      <c r="BM139" s="19">
        <v>118776.689</v>
      </c>
      <c r="BN139" s="19">
        <v>120327.004</v>
      </c>
      <c r="BO139" s="19">
        <v>121871.387</v>
      </c>
      <c r="BP139" s="19">
        <v>123409.224</v>
      </c>
      <c r="BQ139" s="19">
        <v>124939.833</v>
      </c>
      <c r="BR139" s="19">
        <v>126462.54300000001</v>
      </c>
      <c r="BS139" s="19">
        <v>127976.683</v>
      </c>
      <c r="BT139" s="19">
        <v>129481.587</v>
      </c>
      <c r="BU139" s="19">
        <v>130976.60799999999</v>
      </c>
      <c r="BV139" s="19">
        <v>132461.18799999999</v>
      </c>
      <c r="BW139" s="19">
        <v>133934.81299999999</v>
      </c>
      <c r="BX139" s="19">
        <v>135396.93</v>
      </c>
      <c r="BY139" s="19">
        <v>136847.014</v>
      </c>
      <c r="BZ139" s="19">
        <v>138284.429</v>
      </c>
      <c r="CA139" s="19">
        <v>139708.48499999999</v>
      </c>
      <c r="CB139" s="19">
        <v>141118.416</v>
      </c>
      <c r="CC139" s="19">
        <v>142513.56899999999</v>
      </c>
      <c r="CD139" s="19">
        <v>143893.38500000001</v>
      </c>
      <c r="CE139" s="19">
        <v>145257.42000000001</v>
      </c>
      <c r="CF139" s="19">
        <v>146605.27100000001</v>
      </c>
      <c r="CG139" s="19">
        <v>147936.59599999999</v>
      </c>
      <c r="CH139" s="19">
        <v>149251.03700000001</v>
      </c>
      <c r="CI139" s="19">
        <v>150548.217</v>
      </c>
      <c r="CJ139" s="19">
        <v>151827.73300000001</v>
      </c>
      <c r="CK139" s="19">
        <v>153089.16899999999</v>
      </c>
      <c r="CL139" s="19">
        <v>154332.08100000001</v>
      </c>
      <c r="CM139" s="19">
        <v>155556.00099999999</v>
      </c>
    </row>
    <row r="140" spans="1:91" ht="11.4" x14ac:dyDescent="0.2">
      <c r="A140" s="16">
        <v>123</v>
      </c>
      <c r="B140" s="17" t="s">
        <v>635</v>
      </c>
      <c r="C140" s="7" t="s">
        <v>185</v>
      </c>
      <c r="D140" s="6"/>
      <c r="E140" s="6">
        <v>376</v>
      </c>
      <c r="F140" s="19">
        <v>8064.5469999999996</v>
      </c>
      <c r="G140" s="19">
        <v>8191.8280000000004</v>
      </c>
      <c r="H140" s="19">
        <v>8321.57</v>
      </c>
      <c r="I140" s="19">
        <v>8452.8410000000003</v>
      </c>
      <c r="J140" s="19">
        <v>8583.9159999999993</v>
      </c>
      <c r="K140" s="19">
        <v>8713.5589999999993</v>
      </c>
      <c r="L140" s="19">
        <v>8841.7360000000008</v>
      </c>
      <c r="M140" s="19">
        <v>8969.1059999999998</v>
      </c>
      <c r="N140" s="19">
        <v>9095.8829999999998</v>
      </c>
      <c r="O140" s="19">
        <v>9222.4169999999995</v>
      </c>
      <c r="P140" s="19">
        <v>9348.9539999999997</v>
      </c>
      <c r="Q140" s="19">
        <v>9475.5550000000003</v>
      </c>
      <c r="R140" s="19">
        <v>9602.1980000000003</v>
      </c>
      <c r="S140" s="19">
        <v>9729.0139999999992</v>
      </c>
      <c r="T140" s="19">
        <v>9856.1290000000008</v>
      </c>
      <c r="U140" s="19">
        <v>9983.6450000000004</v>
      </c>
      <c r="V140" s="19">
        <v>10111.605</v>
      </c>
      <c r="W140" s="19">
        <v>10240.043</v>
      </c>
      <c r="X140" s="19">
        <v>10368.933999999999</v>
      </c>
      <c r="Y140" s="19">
        <v>10498.267</v>
      </c>
      <c r="Z140" s="19">
        <v>10628</v>
      </c>
      <c r="AA140" s="19">
        <v>10758.097</v>
      </c>
      <c r="AB140" s="19">
        <v>10888.539000000001</v>
      </c>
      <c r="AC140" s="19">
        <v>11019.303</v>
      </c>
      <c r="AD140" s="19">
        <v>11150.331</v>
      </c>
      <c r="AE140" s="19">
        <v>11281.554</v>
      </c>
      <c r="AF140" s="19">
        <v>11412.938</v>
      </c>
      <c r="AG140" s="19">
        <v>11544.356</v>
      </c>
      <c r="AH140" s="19">
        <v>11675.636</v>
      </c>
      <c r="AI140" s="19">
        <v>11806.587</v>
      </c>
      <c r="AJ140" s="19">
        <v>11937.013000000001</v>
      </c>
      <c r="AK140" s="19">
        <v>12066.806</v>
      </c>
      <c r="AL140" s="19">
        <v>12195.879000000001</v>
      </c>
      <c r="AM140" s="19">
        <v>12324.089</v>
      </c>
      <c r="AN140" s="19">
        <v>12451.269</v>
      </c>
      <c r="AO140" s="19">
        <v>12577.297</v>
      </c>
      <c r="AP140" s="19">
        <v>12702.085999999999</v>
      </c>
      <c r="AQ140" s="19">
        <v>12825.565000000001</v>
      </c>
      <c r="AR140" s="19">
        <v>12947.635</v>
      </c>
      <c r="AS140" s="19">
        <v>13068.22</v>
      </c>
      <c r="AT140" s="19">
        <v>13187.281000000001</v>
      </c>
      <c r="AU140" s="19">
        <v>13304.75</v>
      </c>
      <c r="AV140" s="19">
        <v>13420.624</v>
      </c>
      <c r="AW140" s="19">
        <v>13534.929</v>
      </c>
      <c r="AX140" s="19">
        <v>13647.691000000001</v>
      </c>
      <c r="AY140" s="19">
        <v>13758.977999999999</v>
      </c>
      <c r="AZ140" s="19">
        <v>13868.777</v>
      </c>
      <c r="BA140" s="19">
        <v>13977.108</v>
      </c>
      <c r="BB140" s="19">
        <v>14084.102999999999</v>
      </c>
      <c r="BC140" s="19">
        <v>14189.904</v>
      </c>
      <c r="BD140" s="19">
        <v>14294.648999999999</v>
      </c>
      <c r="BE140" s="19">
        <v>14398.366</v>
      </c>
      <c r="BF140" s="19">
        <v>14501.067999999999</v>
      </c>
      <c r="BG140" s="19">
        <v>14602.76</v>
      </c>
      <c r="BH140" s="19">
        <v>14703.422</v>
      </c>
      <c r="BI140" s="19">
        <v>14803.038</v>
      </c>
      <c r="BJ140" s="19">
        <v>14901.583000000001</v>
      </c>
      <c r="BK140" s="19">
        <v>14999.096</v>
      </c>
      <c r="BL140" s="19">
        <v>15095.585999999999</v>
      </c>
      <c r="BM140" s="19">
        <v>15191.098</v>
      </c>
      <c r="BN140" s="19">
        <v>15285.63</v>
      </c>
      <c r="BO140" s="19">
        <v>15379.174999999999</v>
      </c>
      <c r="BP140" s="19">
        <v>15471.664000000001</v>
      </c>
      <c r="BQ140" s="19">
        <v>15563.019</v>
      </c>
      <c r="BR140" s="19">
        <v>15653.099</v>
      </c>
      <c r="BS140" s="19">
        <v>15741.788</v>
      </c>
      <c r="BT140" s="19">
        <v>15829.031000000001</v>
      </c>
      <c r="BU140" s="19">
        <v>15914.79</v>
      </c>
      <c r="BV140" s="19">
        <v>15998.93</v>
      </c>
      <c r="BW140" s="19">
        <v>16081.323</v>
      </c>
      <c r="BX140" s="19">
        <v>16161.869000000001</v>
      </c>
      <c r="BY140" s="19">
        <v>16240.478999999999</v>
      </c>
      <c r="BZ140" s="19">
        <v>16317.123</v>
      </c>
      <c r="CA140" s="19">
        <v>16391.78</v>
      </c>
      <c r="CB140" s="19">
        <v>16464.456999999999</v>
      </c>
      <c r="CC140" s="19">
        <v>16535.163</v>
      </c>
      <c r="CD140" s="19">
        <v>16603.850999999999</v>
      </c>
      <c r="CE140" s="19">
        <v>16670.488000000001</v>
      </c>
      <c r="CF140" s="19">
        <v>16735.009999999998</v>
      </c>
      <c r="CG140" s="19">
        <v>16797.355</v>
      </c>
      <c r="CH140" s="19">
        <v>16857.478999999999</v>
      </c>
      <c r="CI140" s="19">
        <v>16915.355</v>
      </c>
      <c r="CJ140" s="19">
        <v>16970.965</v>
      </c>
      <c r="CK140" s="19">
        <v>17024.314999999999</v>
      </c>
      <c r="CL140" s="19">
        <v>17075.416000000001</v>
      </c>
      <c r="CM140" s="19">
        <v>17124.303</v>
      </c>
    </row>
    <row r="141" spans="1:91" ht="11.4" x14ac:dyDescent="0.2">
      <c r="A141" s="16">
        <v>124</v>
      </c>
      <c r="B141" s="17" t="s">
        <v>635</v>
      </c>
      <c r="C141" s="7" t="s">
        <v>186</v>
      </c>
      <c r="D141" s="6"/>
      <c r="E141" s="6">
        <v>400</v>
      </c>
      <c r="F141" s="19">
        <v>9159.3019999999997</v>
      </c>
      <c r="G141" s="19">
        <v>9455.8019999999997</v>
      </c>
      <c r="H141" s="19">
        <v>9702.3529999999992</v>
      </c>
      <c r="I141" s="19">
        <v>9903.8019999999997</v>
      </c>
      <c r="J141" s="19">
        <v>10069.794</v>
      </c>
      <c r="K141" s="19">
        <v>10208.662</v>
      </c>
      <c r="L141" s="19">
        <v>10320.353999999999</v>
      </c>
      <c r="M141" s="19">
        <v>10405.374</v>
      </c>
      <c r="N141" s="19">
        <v>10473.934999999999</v>
      </c>
      <c r="O141" s="19">
        <v>10538.924999999999</v>
      </c>
      <c r="P141" s="19">
        <v>10610.245999999999</v>
      </c>
      <c r="Q141" s="19">
        <v>10692.47</v>
      </c>
      <c r="R141" s="19">
        <v>10785.678</v>
      </c>
      <c r="S141" s="19">
        <v>10889.656999999999</v>
      </c>
      <c r="T141" s="19">
        <v>11002.308999999999</v>
      </c>
      <c r="U141" s="19">
        <v>11122.063</v>
      </c>
      <c r="V141" s="19">
        <v>11249.66</v>
      </c>
      <c r="W141" s="19">
        <v>11386.35</v>
      </c>
      <c r="X141" s="19">
        <v>11531.302</v>
      </c>
      <c r="Y141" s="19">
        <v>11683.198</v>
      </c>
      <c r="Z141" s="19">
        <v>11840.789000000001</v>
      </c>
      <c r="AA141" s="19">
        <v>12003.793</v>
      </c>
      <c r="AB141" s="19">
        <v>12171.512000000001</v>
      </c>
      <c r="AC141" s="19">
        <v>12341.787</v>
      </c>
      <c r="AD141" s="19">
        <v>12511.915000000001</v>
      </c>
      <c r="AE141" s="19">
        <v>12679.815000000001</v>
      </c>
      <c r="AF141" s="19">
        <v>12844.367</v>
      </c>
      <c r="AG141" s="19">
        <v>13005.456</v>
      </c>
      <c r="AH141" s="19">
        <v>13163.186</v>
      </c>
      <c r="AI141" s="19">
        <v>13318.146000000001</v>
      </c>
      <c r="AJ141" s="19">
        <v>13470.733</v>
      </c>
      <c r="AK141" s="19">
        <v>13620.709000000001</v>
      </c>
      <c r="AL141" s="19">
        <v>13767.569</v>
      </c>
      <c r="AM141" s="19">
        <v>13911.14</v>
      </c>
      <c r="AN141" s="19">
        <v>14051.236999999999</v>
      </c>
      <c r="AO141" s="19">
        <v>14187.734</v>
      </c>
      <c r="AP141" s="19">
        <v>14320.534</v>
      </c>
      <c r="AQ141" s="19">
        <v>14449.64</v>
      </c>
      <c r="AR141" s="19">
        <v>14575.17</v>
      </c>
      <c r="AS141" s="19">
        <v>14697.294</v>
      </c>
      <c r="AT141" s="19">
        <v>14816.148999999999</v>
      </c>
      <c r="AU141" s="19">
        <v>14931.804</v>
      </c>
      <c r="AV141" s="19">
        <v>15044.266</v>
      </c>
      <c r="AW141" s="19">
        <v>15153.611999999999</v>
      </c>
      <c r="AX141" s="19">
        <v>15259.933999999999</v>
      </c>
      <c r="AY141" s="19">
        <v>15363.306</v>
      </c>
      <c r="AZ141" s="19">
        <v>15463.778</v>
      </c>
      <c r="BA141" s="19">
        <v>15561.424999999999</v>
      </c>
      <c r="BB141" s="19">
        <v>15656.387000000001</v>
      </c>
      <c r="BC141" s="19">
        <v>15748.841</v>
      </c>
      <c r="BD141" s="19">
        <v>15838.92</v>
      </c>
      <c r="BE141" s="19">
        <v>15926.686</v>
      </c>
      <c r="BF141" s="19">
        <v>16012.127</v>
      </c>
      <c r="BG141" s="19">
        <v>16095.204</v>
      </c>
      <c r="BH141" s="19">
        <v>16175.833000000001</v>
      </c>
      <c r="BI141" s="19">
        <v>16253.949000000001</v>
      </c>
      <c r="BJ141" s="19">
        <v>16329.539000000001</v>
      </c>
      <c r="BK141" s="19">
        <v>16402.609</v>
      </c>
      <c r="BL141" s="19">
        <v>16473.087</v>
      </c>
      <c r="BM141" s="19">
        <v>16540.907999999999</v>
      </c>
      <c r="BN141" s="19">
        <v>16606.016</v>
      </c>
      <c r="BO141" s="19">
        <v>16668.370999999999</v>
      </c>
      <c r="BP141" s="19">
        <v>16727.964</v>
      </c>
      <c r="BQ141" s="19">
        <v>16784.758000000002</v>
      </c>
      <c r="BR141" s="19">
        <v>16838.748</v>
      </c>
      <c r="BS141" s="19">
        <v>16889.907999999999</v>
      </c>
      <c r="BT141" s="19">
        <v>16938.242999999999</v>
      </c>
      <c r="BU141" s="19">
        <v>16983.718000000001</v>
      </c>
      <c r="BV141" s="19">
        <v>17026.309000000001</v>
      </c>
      <c r="BW141" s="19">
        <v>17065.977999999999</v>
      </c>
      <c r="BX141" s="19">
        <v>17102.706999999999</v>
      </c>
      <c r="BY141" s="19">
        <v>17136.484</v>
      </c>
      <c r="BZ141" s="19">
        <v>17167.338</v>
      </c>
      <c r="CA141" s="19">
        <v>17195.300999999999</v>
      </c>
      <c r="CB141" s="19">
        <v>17220.434000000001</v>
      </c>
      <c r="CC141" s="19">
        <v>17242.78</v>
      </c>
      <c r="CD141" s="19">
        <v>17262.384999999998</v>
      </c>
      <c r="CE141" s="19">
        <v>17279.257000000001</v>
      </c>
      <c r="CF141" s="19">
        <v>17293.417000000001</v>
      </c>
      <c r="CG141" s="19">
        <v>17304.893</v>
      </c>
      <c r="CH141" s="19">
        <v>17313.695</v>
      </c>
      <c r="CI141" s="19">
        <v>17319.871999999999</v>
      </c>
      <c r="CJ141" s="19">
        <v>17323.473999999998</v>
      </c>
      <c r="CK141" s="19">
        <v>17324.562000000002</v>
      </c>
      <c r="CL141" s="19">
        <v>17323.205999999998</v>
      </c>
      <c r="CM141" s="19">
        <v>17319.499</v>
      </c>
    </row>
    <row r="142" spans="1:91" ht="11.4" x14ac:dyDescent="0.2">
      <c r="A142" s="16">
        <v>125</v>
      </c>
      <c r="B142" s="17" t="s">
        <v>635</v>
      </c>
      <c r="C142" s="7" t="s">
        <v>187</v>
      </c>
      <c r="D142" s="6"/>
      <c r="E142" s="6">
        <v>414</v>
      </c>
      <c r="F142" s="19">
        <v>3935.7939999999999</v>
      </c>
      <c r="G142" s="19">
        <v>4052.5839999999998</v>
      </c>
      <c r="H142" s="19">
        <v>4136.5280000000002</v>
      </c>
      <c r="I142" s="19">
        <v>4197.1279999999997</v>
      </c>
      <c r="J142" s="19">
        <v>4248.9740000000002</v>
      </c>
      <c r="K142" s="19">
        <v>4302.875</v>
      </c>
      <c r="L142" s="19">
        <v>4361.47</v>
      </c>
      <c r="M142" s="19">
        <v>4422.07</v>
      </c>
      <c r="N142" s="19">
        <v>4483.8980000000001</v>
      </c>
      <c r="O142" s="19">
        <v>4544.7039999999997</v>
      </c>
      <c r="P142" s="19">
        <v>4602.9139999999998</v>
      </c>
      <c r="Q142" s="19">
        <v>4659.0780000000004</v>
      </c>
      <c r="R142" s="19">
        <v>4714.4830000000002</v>
      </c>
      <c r="S142" s="19">
        <v>4768.9319999999998</v>
      </c>
      <c r="T142" s="19">
        <v>4822.0770000000002</v>
      </c>
      <c r="U142" s="19">
        <v>4873.674</v>
      </c>
      <c r="V142" s="19">
        <v>4923.6980000000003</v>
      </c>
      <c r="W142" s="19">
        <v>4972.299</v>
      </c>
      <c r="X142" s="19">
        <v>5019.6310000000003</v>
      </c>
      <c r="Y142" s="19">
        <v>5065.9170000000004</v>
      </c>
      <c r="Z142" s="19">
        <v>5111.3230000000003</v>
      </c>
      <c r="AA142" s="19">
        <v>5155.8710000000001</v>
      </c>
      <c r="AB142" s="19">
        <v>5199.4920000000002</v>
      </c>
      <c r="AC142" s="19">
        <v>5242.0929999999998</v>
      </c>
      <c r="AD142" s="19">
        <v>5283.5789999999997</v>
      </c>
      <c r="AE142" s="19">
        <v>5323.8209999999999</v>
      </c>
      <c r="AF142" s="19">
        <v>5362.8249999999998</v>
      </c>
      <c r="AG142" s="19">
        <v>5400.5529999999999</v>
      </c>
      <c r="AH142" s="19">
        <v>5436.8689999999997</v>
      </c>
      <c r="AI142" s="19">
        <v>5471.5479999999998</v>
      </c>
      <c r="AJ142" s="19">
        <v>5504.4769999999999</v>
      </c>
      <c r="AK142" s="19">
        <v>5535.5870000000004</v>
      </c>
      <c r="AL142" s="19">
        <v>5564.9350000000004</v>
      </c>
      <c r="AM142" s="19">
        <v>5592.6059999999998</v>
      </c>
      <c r="AN142" s="19">
        <v>5618.7659999999996</v>
      </c>
      <c r="AO142" s="19">
        <v>5643.5320000000002</v>
      </c>
      <c r="AP142" s="19">
        <v>5666.9740000000002</v>
      </c>
      <c r="AQ142" s="19">
        <v>5689.1130000000003</v>
      </c>
      <c r="AR142" s="19">
        <v>5710.0119999999997</v>
      </c>
      <c r="AS142" s="19">
        <v>5729.7030000000004</v>
      </c>
      <c r="AT142" s="19">
        <v>5748.2640000000001</v>
      </c>
      <c r="AU142" s="19">
        <v>5765.7520000000004</v>
      </c>
      <c r="AV142" s="19">
        <v>5782.2839999999997</v>
      </c>
      <c r="AW142" s="19">
        <v>5797.9960000000001</v>
      </c>
      <c r="AX142" s="19">
        <v>5813.098</v>
      </c>
      <c r="AY142" s="19">
        <v>5827.732</v>
      </c>
      <c r="AZ142" s="19">
        <v>5841.9840000000004</v>
      </c>
      <c r="BA142" s="19">
        <v>5855.9229999999998</v>
      </c>
      <c r="BB142" s="19">
        <v>5869.6670000000004</v>
      </c>
      <c r="BC142" s="19">
        <v>5883.3459999999995</v>
      </c>
      <c r="BD142" s="19">
        <v>5897.0330000000004</v>
      </c>
      <c r="BE142" s="19">
        <v>5910.7950000000001</v>
      </c>
      <c r="BF142" s="19">
        <v>5924.6639999999998</v>
      </c>
      <c r="BG142" s="19">
        <v>5938.6319999999996</v>
      </c>
      <c r="BH142" s="19">
        <v>5952.6819999999998</v>
      </c>
      <c r="BI142" s="19">
        <v>5966.8059999999996</v>
      </c>
      <c r="BJ142" s="19">
        <v>5980.9939999999997</v>
      </c>
      <c r="BK142" s="19">
        <v>5995.2250000000004</v>
      </c>
      <c r="BL142" s="19">
        <v>6009.4430000000002</v>
      </c>
      <c r="BM142" s="19">
        <v>6023.5559999999996</v>
      </c>
      <c r="BN142" s="19">
        <v>6037.4949999999999</v>
      </c>
      <c r="BO142" s="19">
        <v>6051.2190000000001</v>
      </c>
      <c r="BP142" s="19">
        <v>6064.6909999999998</v>
      </c>
      <c r="BQ142" s="19">
        <v>6077.8249999999998</v>
      </c>
      <c r="BR142" s="19">
        <v>6090.5420000000004</v>
      </c>
      <c r="BS142" s="19">
        <v>6102.7370000000001</v>
      </c>
      <c r="BT142" s="19">
        <v>6114.3829999999998</v>
      </c>
      <c r="BU142" s="19">
        <v>6125.4639999999999</v>
      </c>
      <c r="BV142" s="19">
        <v>6135.9470000000001</v>
      </c>
      <c r="BW142" s="19">
        <v>6145.8519999999999</v>
      </c>
      <c r="BX142" s="19">
        <v>6155.1580000000004</v>
      </c>
      <c r="BY142" s="19">
        <v>6163.8519999999999</v>
      </c>
      <c r="BZ142" s="19">
        <v>6171.942</v>
      </c>
      <c r="CA142" s="19">
        <v>6179.44</v>
      </c>
      <c r="CB142" s="19">
        <v>6186.3810000000003</v>
      </c>
      <c r="CC142" s="19">
        <v>6192.7790000000005</v>
      </c>
      <c r="CD142" s="19">
        <v>6198.67</v>
      </c>
      <c r="CE142" s="19">
        <v>6204.049</v>
      </c>
      <c r="CF142" s="19">
        <v>6208.9409999999998</v>
      </c>
      <c r="CG142" s="19">
        <v>6213.3459999999995</v>
      </c>
      <c r="CH142" s="19">
        <v>6217.2910000000002</v>
      </c>
      <c r="CI142" s="19">
        <v>6220.7910000000002</v>
      </c>
      <c r="CJ142" s="19">
        <v>6223.8779999999997</v>
      </c>
      <c r="CK142" s="19">
        <v>6226.5969999999998</v>
      </c>
      <c r="CL142" s="19">
        <v>6229.0010000000002</v>
      </c>
      <c r="CM142" s="19">
        <v>6231.1549999999997</v>
      </c>
    </row>
    <row r="143" spans="1:91" ht="11.4" x14ac:dyDescent="0.2">
      <c r="A143" s="16">
        <v>126</v>
      </c>
      <c r="B143" s="17" t="s">
        <v>635</v>
      </c>
      <c r="C143" s="7" t="s">
        <v>188</v>
      </c>
      <c r="D143" s="6"/>
      <c r="E143" s="6">
        <v>422</v>
      </c>
      <c r="F143" s="19">
        <v>5851.4790000000003</v>
      </c>
      <c r="G143" s="19">
        <v>6006.6679999999997</v>
      </c>
      <c r="H143" s="19">
        <v>6082.357</v>
      </c>
      <c r="I143" s="19">
        <v>6093.509</v>
      </c>
      <c r="J143" s="19">
        <v>6065.9219999999996</v>
      </c>
      <c r="K143" s="19">
        <v>6019.7950000000001</v>
      </c>
      <c r="L143" s="19">
        <v>5957.2939999999999</v>
      </c>
      <c r="M143" s="19">
        <v>5875.2179999999998</v>
      </c>
      <c r="N143" s="19">
        <v>5782.76</v>
      </c>
      <c r="O143" s="19">
        <v>5690.3469999999998</v>
      </c>
      <c r="P143" s="19">
        <v>5605.9870000000001</v>
      </c>
      <c r="Q143" s="19">
        <v>5534.5709999999999</v>
      </c>
      <c r="R143" s="19">
        <v>5477.0540000000001</v>
      </c>
      <c r="S143" s="19">
        <v>5432.2969999999996</v>
      </c>
      <c r="T143" s="19">
        <v>5396.99</v>
      </c>
      <c r="U143" s="19">
        <v>5368.598</v>
      </c>
      <c r="V143" s="19">
        <v>5347.6009999999997</v>
      </c>
      <c r="W143" s="19">
        <v>5335.1959999999999</v>
      </c>
      <c r="X143" s="19">
        <v>5330.1390000000001</v>
      </c>
      <c r="Y143" s="19">
        <v>5330.7439999999997</v>
      </c>
      <c r="Z143" s="19">
        <v>5335.52</v>
      </c>
      <c r="AA143" s="19">
        <v>5344.0150000000003</v>
      </c>
      <c r="AB143" s="19">
        <v>5355.6980000000003</v>
      </c>
      <c r="AC143" s="19">
        <v>5368.8739999999998</v>
      </c>
      <c r="AD143" s="19">
        <v>5381.6019999999999</v>
      </c>
      <c r="AE143" s="19">
        <v>5392.4189999999999</v>
      </c>
      <c r="AF143" s="19">
        <v>5400.4340000000002</v>
      </c>
      <c r="AG143" s="19">
        <v>5405.6559999999999</v>
      </c>
      <c r="AH143" s="19">
        <v>5408.6639999999998</v>
      </c>
      <c r="AI143" s="19">
        <v>5410.527</v>
      </c>
      <c r="AJ143" s="19">
        <v>5412.0320000000002</v>
      </c>
      <c r="AK143" s="19">
        <v>5413.1809999999996</v>
      </c>
      <c r="AL143" s="19">
        <v>5413.6490000000003</v>
      </c>
      <c r="AM143" s="19">
        <v>5413.5259999999998</v>
      </c>
      <c r="AN143" s="19">
        <v>5412.9030000000002</v>
      </c>
      <c r="AO143" s="19">
        <v>5411.83</v>
      </c>
      <c r="AP143" s="19">
        <v>5410.3280000000004</v>
      </c>
      <c r="AQ143" s="19">
        <v>5408.4</v>
      </c>
      <c r="AR143" s="19">
        <v>5405.98</v>
      </c>
      <c r="AS143" s="19">
        <v>5402.9849999999997</v>
      </c>
      <c r="AT143" s="19">
        <v>5399.3119999999999</v>
      </c>
      <c r="AU143" s="19">
        <v>5394.933</v>
      </c>
      <c r="AV143" s="19">
        <v>5389.7839999999997</v>
      </c>
      <c r="AW143" s="19">
        <v>5383.7089999999998</v>
      </c>
      <c r="AX143" s="19">
        <v>5376.5020000000004</v>
      </c>
      <c r="AY143" s="19">
        <v>5367.9979999999996</v>
      </c>
      <c r="AZ143" s="19">
        <v>5358.1289999999999</v>
      </c>
      <c r="BA143" s="19">
        <v>5346.8649999999998</v>
      </c>
      <c r="BB143" s="19">
        <v>5334.1220000000003</v>
      </c>
      <c r="BC143" s="19">
        <v>5319.8180000000002</v>
      </c>
      <c r="BD143" s="19">
        <v>5303.9179999999997</v>
      </c>
      <c r="BE143" s="19">
        <v>5286.3940000000002</v>
      </c>
      <c r="BF143" s="19">
        <v>5267.2619999999997</v>
      </c>
      <c r="BG143" s="19">
        <v>5246.5339999999997</v>
      </c>
      <c r="BH143" s="19">
        <v>5224.2280000000001</v>
      </c>
      <c r="BI143" s="19">
        <v>5200.4049999999997</v>
      </c>
      <c r="BJ143" s="19">
        <v>5175.098</v>
      </c>
      <c r="BK143" s="19">
        <v>5148.3969999999999</v>
      </c>
      <c r="BL143" s="19">
        <v>5120.4579999999996</v>
      </c>
      <c r="BM143" s="19">
        <v>5091.4790000000003</v>
      </c>
      <c r="BN143" s="19">
        <v>5061.6239999999998</v>
      </c>
      <c r="BO143" s="19">
        <v>5031.0150000000003</v>
      </c>
      <c r="BP143" s="19">
        <v>4999.7460000000001</v>
      </c>
      <c r="BQ143" s="19">
        <v>4967.9740000000002</v>
      </c>
      <c r="BR143" s="19">
        <v>4935.8590000000004</v>
      </c>
      <c r="BS143" s="19">
        <v>4903.5550000000003</v>
      </c>
      <c r="BT143" s="19">
        <v>4871.16</v>
      </c>
      <c r="BU143" s="19">
        <v>4838.79</v>
      </c>
      <c r="BV143" s="19">
        <v>4806.5789999999997</v>
      </c>
      <c r="BW143" s="19">
        <v>4774.67</v>
      </c>
      <c r="BX143" s="19">
        <v>4743.165</v>
      </c>
      <c r="BY143" s="19">
        <v>4712.1750000000002</v>
      </c>
      <c r="BZ143" s="19">
        <v>4681.74</v>
      </c>
      <c r="CA143" s="19">
        <v>4651.9219999999996</v>
      </c>
      <c r="CB143" s="19">
        <v>4622.7510000000002</v>
      </c>
      <c r="CC143" s="19">
        <v>4594.2489999999998</v>
      </c>
      <c r="CD143" s="19">
        <v>4566.4629999999997</v>
      </c>
      <c r="CE143" s="19">
        <v>4539.4040000000005</v>
      </c>
      <c r="CF143" s="19">
        <v>4513.1090000000004</v>
      </c>
      <c r="CG143" s="19">
        <v>4487.585</v>
      </c>
      <c r="CH143" s="19">
        <v>4462.8230000000003</v>
      </c>
      <c r="CI143" s="19">
        <v>4438.8360000000002</v>
      </c>
      <c r="CJ143" s="19">
        <v>4415.5860000000002</v>
      </c>
      <c r="CK143" s="19">
        <v>4393.0190000000002</v>
      </c>
      <c r="CL143" s="19">
        <v>4371.0940000000001</v>
      </c>
      <c r="CM143" s="19">
        <v>4349.7380000000003</v>
      </c>
    </row>
    <row r="144" spans="1:91" ht="11.4" x14ac:dyDescent="0.2">
      <c r="A144" s="16">
        <v>127</v>
      </c>
      <c r="B144" s="17" t="s">
        <v>635</v>
      </c>
      <c r="C144" s="7" t="s">
        <v>189</v>
      </c>
      <c r="D144" s="6"/>
      <c r="E144" s="6">
        <v>512</v>
      </c>
      <c r="F144" s="19">
        <v>4199.8100000000004</v>
      </c>
      <c r="G144" s="19">
        <v>4424.7619999999997</v>
      </c>
      <c r="H144" s="19">
        <v>4636.2619999999997</v>
      </c>
      <c r="I144" s="19">
        <v>4829.9459999999999</v>
      </c>
      <c r="J144" s="19">
        <v>5001.875</v>
      </c>
      <c r="K144" s="19">
        <v>5149.7</v>
      </c>
      <c r="L144" s="19">
        <v>5270.2269999999999</v>
      </c>
      <c r="M144" s="19">
        <v>5364.4219999999996</v>
      </c>
      <c r="N144" s="19">
        <v>5439.5870000000004</v>
      </c>
      <c r="O144" s="19">
        <v>5506.2219999999998</v>
      </c>
      <c r="P144" s="19">
        <v>5572.1490000000003</v>
      </c>
      <c r="Q144" s="19">
        <v>5640.098</v>
      </c>
      <c r="R144" s="19">
        <v>5708.5659999999998</v>
      </c>
      <c r="S144" s="19">
        <v>5776.1260000000002</v>
      </c>
      <c r="T144" s="19">
        <v>5839.7650000000003</v>
      </c>
      <c r="U144" s="19">
        <v>5897.473</v>
      </c>
      <c r="V144" s="19">
        <v>5949.4269999999997</v>
      </c>
      <c r="W144" s="19">
        <v>5997.2669999999998</v>
      </c>
      <c r="X144" s="19">
        <v>6042.1379999999999</v>
      </c>
      <c r="Y144" s="19">
        <v>6085.5309999999999</v>
      </c>
      <c r="Z144" s="19">
        <v>6128.59</v>
      </c>
      <c r="AA144" s="19">
        <v>6171.8040000000001</v>
      </c>
      <c r="AB144" s="19">
        <v>6215.12</v>
      </c>
      <c r="AC144" s="19">
        <v>6258.4030000000002</v>
      </c>
      <c r="AD144" s="19">
        <v>6301.2929999999997</v>
      </c>
      <c r="AE144" s="19">
        <v>6343.52</v>
      </c>
      <c r="AF144" s="19">
        <v>6385.0770000000002</v>
      </c>
      <c r="AG144" s="19">
        <v>6426.192</v>
      </c>
      <c r="AH144" s="19">
        <v>6467.134</v>
      </c>
      <c r="AI144" s="19">
        <v>6508.31</v>
      </c>
      <c r="AJ144" s="19">
        <v>6549.8879999999999</v>
      </c>
      <c r="AK144" s="19">
        <v>6591.991</v>
      </c>
      <c r="AL144" s="19">
        <v>6634.3530000000001</v>
      </c>
      <c r="AM144" s="19">
        <v>6676.3959999999997</v>
      </c>
      <c r="AN144" s="19">
        <v>6717.3370000000004</v>
      </c>
      <c r="AO144" s="19">
        <v>6756.57</v>
      </c>
      <c r="AP144" s="19">
        <v>6793.8519999999999</v>
      </c>
      <c r="AQ144" s="19">
        <v>6829.1989999999996</v>
      </c>
      <c r="AR144" s="19">
        <v>6862.5240000000003</v>
      </c>
      <c r="AS144" s="19">
        <v>6893.826</v>
      </c>
      <c r="AT144" s="19">
        <v>6923.098</v>
      </c>
      <c r="AU144" s="19">
        <v>6950.2349999999997</v>
      </c>
      <c r="AV144" s="19">
        <v>6975.15</v>
      </c>
      <c r="AW144" s="19">
        <v>6997.8440000000001</v>
      </c>
      <c r="AX144" s="19">
        <v>7018.3029999999999</v>
      </c>
      <c r="AY144" s="19">
        <v>7036.5469999999996</v>
      </c>
      <c r="AZ144" s="19">
        <v>7052.5780000000004</v>
      </c>
      <c r="BA144" s="19">
        <v>7066.4</v>
      </c>
      <c r="BB144" s="19">
        <v>7078.1120000000001</v>
      </c>
      <c r="BC144" s="19">
        <v>7087.79</v>
      </c>
      <c r="BD144" s="19">
        <v>7095.5460000000003</v>
      </c>
      <c r="BE144" s="19">
        <v>7101.4179999999997</v>
      </c>
      <c r="BF144" s="19">
        <v>7105.4440000000004</v>
      </c>
      <c r="BG144" s="19">
        <v>7107.7160000000003</v>
      </c>
      <c r="BH144" s="19">
        <v>7108.299</v>
      </c>
      <c r="BI144" s="19">
        <v>7107.2790000000005</v>
      </c>
      <c r="BJ144" s="19">
        <v>7104.7129999999997</v>
      </c>
      <c r="BK144" s="19">
        <v>7100.6490000000003</v>
      </c>
      <c r="BL144" s="19">
        <v>7095.1260000000002</v>
      </c>
      <c r="BM144" s="19">
        <v>7088.1859999999997</v>
      </c>
      <c r="BN144" s="19">
        <v>7079.8760000000002</v>
      </c>
      <c r="BO144" s="19">
        <v>7070.2510000000002</v>
      </c>
      <c r="BP144" s="19">
        <v>7059.3559999999998</v>
      </c>
      <c r="BQ144" s="19">
        <v>7047.2139999999999</v>
      </c>
      <c r="BR144" s="19">
        <v>7033.8419999999996</v>
      </c>
      <c r="BS144" s="19">
        <v>7019.2749999999996</v>
      </c>
      <c r="BT144" s="19">
        <v>7003.5590000000002</v>
      </c>
      <c r="BU144" s="19">
        <v>6986.7560000000003</v>
      </c>
      <c r="BV144" s="19">
        <v>6968.9120000000003</v>
      </c>
      <c r="BW144" s="19">
        <v>6950.085</v>
      </c>
      <c r="BX144" s="19">
        <v>6930.3140000000003</v>
      </c>
      <c r="BY144" s="19">
        <v>6909.6710000000003</v>
      </c>
      <c r="BZ144" s="19">
        <v>6888.2070000000003</v>
      </c>
      <c r="CA144" s="19">
        <v>6866.0389999999998</v>
      </c>
      <c r="CB144" s="19">
        <v>6843.2740000000003</v>
      </c>
      <c r="CC144" s="19">
        <v>6820.0259999999998</v>
      </c>
      <c r="CD144" s="19">
        <v>6796.36</v>
      </c>
      <c r="CE144" s="19">
        <v>6772.3389999999999</v>
      </c>
      <c r="CF144" s="19">
        <v>6747.9830000000002</v>
      </c>
      <c r="CG144" s="19">
        <v>6723.3440000000001</v>
      </c>
      <c r="CH144" s="19">
        <v>6698.4489999999996</v>
      </c>
      <c r="CI144" s="19">
        <v>6673.3360000000002</v>
      </c>
      <c r="CJ144" s="19">
        <v>6648.0739999999996</v>
      </c>
      <c r="CK144" s="19">
        <v>6622.7290000000003</v>
      </c>
      <c r="CL144" s="19">
        <v>6597.38</v>
      </c>
      <c r="CM144" s="19">
        <v>6572.116</v>
      </c>
    </row>
    <row r="145" spans="1:91" ht="11.4" x14ac:dyDescent="0.2">
      <c r="A145" s="16">
        <v>128</v>
      </c>
      <c r="B145" s="17" t="s">
        <v>635</v>
      </c>
      <c r="C145" s="7" t="s">
        <v>190</v>
      </c>
      <c r="D145" s="6"/>
      <c r="E145" s="6">
        <v>634</v>
      </c>
      <c r="F145" s="19">
        <v>2481.5390000000002</v>
      </c>
      <c r="G145" s="19">
        <v>2569.8040000000001</v>
      </c>
      <c r="H145" s="19">
        <v>2639.2109999999998</v>
      </c>
      <c r="I145" s="19">
        <v>2694.8490000000002</v>
      </c>
      <c r="J145" s="19">
        <v>2743.9009999999998</v>
      </c>
      <c r="K145" s="19">
        <v>2791.8069999999998</v>
      </c>
      <c r="L145" s="19">
        <v>2840.3980000000001</v>
      </c>
      <c r="M145" s="19">
        <v>2888.9360000000001</v>
      </c>
      <c r="N145" s="19">
        <v>2937.1590000000001</v>
      </c>
      <c r="O145" s="19">
        <v>2983.9580000000001</v>
      </c>
      <c r="P145" s="19">
        <v>3028.5680000000002</v>
      </c>
      <c r="Q145" s="19">
        <v>3071.4169999999999</v>
      </c>
      <c r="R145" s="19">
        <v>3113.299</v>
      </c>
      <c r="S145" s="19">
        <v>3154.1390000000001</v>
      </c>
      <c r="T145" s="19">
        <v>3193.723</v>
      </c>
      <c r="U145" s="19">
        <v>3231.9110000000001</v>
      </c>
      <c r="V145" s="19">
        <v>3268.8009999999999</v>
      </c>
      <c r="W145" s="19">
        <v>3304.4859999999999</v>
      </c>
      <c r="X145" s="19">
        <v>3338.8090000000002</v>
      </c>
      <c r="Y145" s="19">
        <v>3371.5230000000001</v>
      </c>
      <c r="Z145" s="19">
        <v>3402.4969999999998</v>
      </c>
      <c r="AA145" s="19">
        <v>3431.674</v>
      </c>
      <c r="AB145" s="19">
        <v>3459.2170000000001</v>
      </c>
      <c r="AC145" s="19">
        <v>3485.5430000000001</v>
      </c>
      <c r="AD145" s="19">
        <v>3511.2080000000001</v>
      </c>
      <c r="AE145" s="19">
        <v>3536.6170000000002</v>
      </c>
      <c r="AF145" s="19">
        <v>3561.931</v>
      </c>
      <c r="AG145" s="19">
        <v>3587.0920000000001</v>
      </c>
      <c r="AH145" s="19">
        <v>3612.0149999999999</v>
      </c>
      <c r="AI145" s="19">
        <v>3636.5650000000001</v>
      </c>
      <c r="AJ145" s="19">
        <v>3660.625</v>
      </c>
      <c r="AK145" s="19">
        <v>3684.1959999999999</v>
      </c>
      <c r="AL145" s="19">
        <v>3707.32</v>
      </c>
      <c r="AM145" s="19">
        <v>3729.9270000000001</v>
      </c>
      <c r="AN145" s="19">
        <v>3751.9340000000002</v>
      </c>
      <c r="AO145" s="19">
        <v>3773.2849999999999</v>
      </c>
      <c r="AP145" s="19">
        <v>3793.9340000000002</v>
      </c>
      <c r="AQ145" s="19">
        <v>3813.886</v>
      </c>
      <c r="AR145" s="19">
        <v>3833.1019999999999</v>
      </c>
      <c r="AS145" s="19">
        <v>3851.6080000000002</v>
      </c>
      <c r="AT145" s="19">
        <v>3869.3690000000001</v>
      </c>
      <c r="AU145" s="19">
        <v>3886.3939999999998</v>
      </c>
      <c r="AV145" s="19">
        <v>3902.6570000000002</v>
      </c>
      <c r="AW145" s="19">
        <v>3918.1660000000002</v>
      </c>
      <c r="AX145" s="19">
        <v>3932.922</v>
      </c>
      <c r="AY145" s="19">
        <v>3946.9279999999999</v>
      </c>
      <c r="AZ145" s="19">
        <v>3960.1790000000001</v>
      </c>
      <c r="BA145" s="19">
        <v>3972.6840000000002</v>
      </c>
      <c r="BB145" s="19">
        <v>3984.4650000000001</v>
      </c>
      <c r="BC145" s="19">
        <v>3995.538</v>
      </c>
      <c r="BD145" s="19">
        <v>4005.931</v>
      </c>
      <c r="BE145" s="19">
        <v>4015.6460000000002</v>
      </c>
      <c r="BF145" s="19">
        <v>4024.6790000000001</v>
      </c>
      <c r="BG145" s="19">
        <v>4033.0450000000001</v>
      </c>
      <c r="BH145" s="19">
        <v>4040.7170000000001</v>
      </c>
      <c r="BI145" s="19">
        <v>4047.701</v>
      </c>
      <c r="BJ145" s="19">
        <v>4053.9949999999999</v>
      </c>
      <c r="BK145" s="19">
        <v>4059.605</v>
      </c>
      <c r="BL145" s="19">
        <v>4064.4940000000001</v>
      </c>
      <c r="BM145" s="19">
        <v>4068.6610000000001</v>
      </c>
      <c r="BN145" s="19">
        <v>4072.0909999999999</v>
      </c>
      <c r="BO145" s="19">
        <v>4074.7779999999998</v>
      </c>
      <c r="BP145" s="19">
        <v>4076.7370000000001</v>
      </c>
      <c r="BQ145" s="19">
        <v>4077.953</v>
      </c>
      <c r="BR145" s="19">
        <v>4078.4140000000002</v>
      </c>
      <c r="BS145" s="19">
        <v>4078.114</v>
      </c>
      <c r="BT145" s="19">
        <v>4077.0680000000002</v>
      </c>
      <c r="BU145" s="19">
        <v>4075.306</v>
      </c>
      <c r="BV145" s="19">
        <v>4072.8609999999999</v>
      </c>
      <c r="BW145" s="19">
        <v>4069.7570000000001</v>
      </c>
      <c r="BX145" s="19">
        <v>4066.076</v>
      </c>
      <c r="BY145" s="19">
        <v>4061.8180000000002</v>
      </c>
      <c r="BZ145" s="19">
        <v>4057.0309999999999</v>
      </c>
      <c r="CA145" s="19">
        <v>4051.7869999999998</v>
      </c>
      <c r="CB145" s="19">
        <v>4046.15</v>
      </c>
      <c r="CC145" s="19">
        <v>4040.192</v>
      </c>
      <c r="CD145" s="19">
        <v>4033.9630000000002</v>
      </c>
      <c r="CE145" s="19">
        <v>4027.511</v>
      </c>
      <c r="CF145" s="19">
        <v>4020.8389999999999</v>
      </c>
      <c r="CG145" s="19">
        <v>4014.0070000000001</v>
      </c>
      <c r="CH145" s="19">
        <v>4007.0239999999999</v>
      </c>
      <c r="CI145" s="19">
        <v>3999.9229999999998</v>
      </c>
      <c r="CJ145" s="19">
        <v>3992.76</v>
      </c>
      <c r="CK145" s="19">
        <v>3985.5709999999999</v>
      </c>
      <c r="CL145" s="19">
        <v>3978.4459999999999</v>
      </c>
      <c r="CM145" s="19">
        <v>3971.422</v>
      </c>
    </row>
    <row r="146" spans="1:91" ht="11.4" x14ac:dyDescent="0.2">
      <c r="A146" s="16">
        <v>129</v>
      </c>
      <c r="B146" s="17" t="s">
        <v>635</v>
      </c>
      <c r="C146" s="7" t="s">
        <v>191</v>
      </c>
      <c r="D146" s="6"/>
      <c r="E146" s="6">
        <v>682</v>
      </c>
      <c r="F146" s="19">
        <v>31557.144</v>
      </c>
      <c r="G146" s="19">
        <v>32275.687000000002</v>
      </c>
      <c r="H146" s="19">
        <v>32938.213000000003</v>
      </c>
      <c r="I146" s="19">
        <v>33554.343000000001</v>
      </c>
      <c r="J146" s="19">
        <v>34140.661999999997</v>
      </c>
      <c r="K146" s="19">
        <v>34709.64</v>
      </c>
      <c r="L146" s="19">
        <v>35262.692000000003</v>
      </c>
      <c r="M146" s="19">
        <v>35796.03</v>
      </c>
      <c r="N146" s="19">
        <v>36311.124000000003</v>
      </c>
      <c r="O146" s="19">
        <v>36808.934999999998</v>
      </c>
      <c r="P146" s="19">
        <v>37290.305</v>
      </c>
      <c r="Q146" s="19">
        <v>37756.514000000003</v>
      </c>
      <c r="R146" s="19">
        <v>38208.593000000001</v>
      </c>
      <c r="S146" s="19">
        <v>38646.705000000002</v>
      </c>
      <c r="T146" s="19">
        <v>39070.671999999999</v>
      </c>
      <c r="U146" s="19">
        <v>39480.349000000002</v>
      </c>
      <c r="V146" s="19">
        <v>39876.559000000001</v>
      </c>
      <c r="W146" s="19">
        <v>40259.678</v>
      </c>
      <c r="X146" s="19">
        <v>40628.538</v>
      </c>
      <c r="Y146" s="19">
        <v>40981.438999999998</v>
      </c>
      <c r="Z146" s="19">
        <v>41317.419000000002</v>
      </c>
      <c r="AA146" s="19">
        <v>41636.053</v>
      </c>
      <c r="AB146" s="19">
        <v>41938.531000000003</v>
      </c>
      <c r="AC146" s="19">
        <v>42227.432000000001</v>
      </c>
      <c r="AD146" s="19">
        <v>42506.254000000001</v>
      </c>
      <c r="AE146" s="19">
        <v>42777.610999999997</v>
      </c>
      <c r="AF146" s="19">
        <v>43042.326000000001</v>
      </c>
      <c r="AG146" s="19">
        <v>43299.987000000001</v>
      </c>
      <c r="AH146" s="19">
        <v>43550.35</v>
      </c>
      <c r="AI146" s="19">
        <v>43792.735000000001</v>
      </c>
      <c r="AJ146" s="19">
        <v>44026.516000000003</v>
      </c>
      <c r="AK146" s="19">
        <v>44251.739000000001</v>
      </c>
      <c r="AL146" s="19">
        <v>44468.353999999999</v>
      </c>
      <c r="AM146" s="19">
        <v>44675.434000000001</v>
      </c>
      <c r="AN146" s="19">
        <v>44871.764000000003</v>
      </c>
      <c r="AO146" s="19">
        <v>45056.349000000002</v>
      </c>
      <c r="AP146" s="19">
        <v>45228.877999999997</v>
      </c>
      <c r="AQ146" s="19">
        <v>45389.177000000003</v>
      </c>
      <c r="AR146" s="19">
        <v>45536.646999999997</v>
      </c>
      <c r="AS146" s="19">
        <v>45670.62</v>
      </c>
      <c r="AT146" s="19">
        <v>45790.675999999999</v>
      </c>
      <c r="AU146" s="19">
        <v>45896.709000000003</v>
      </c>
      <c r="AV146" s="19">
        <v>45988.868000000002</v>
      </c>
      <c r="AW146" s="19">
        <v>46067.33</v>
      </c>
      <c r="AX146" s="19">
        <v>46132.423999999999</v>
      </c>
      <c r="AY146" s="19">
        <v>46184.561000000002</v>
      </c>
      <c r="AZ146" s="19">
        <v>46224.061000000002</v>
      </c>
      <c r="BA146" s="19">
        <v>46251.459000000003</v>
      </c>
      <c r="BB146" s="19">
        <v>46267.819000000003</v>
      </c>
      <c r="BC146" s="19">
        <v>46274.423999999999</v>
      </c>
      <c r="BD146" s="19">
        <v>46272.457000000002</v>
      </c>
      <c r="BE146" s="19">
        <v>46262.567999999999</v>
      </c>
      <c r="BF146" s="19">
        <v>46245.377</v>
      </c>
      <c r="BG146" s="19">
        <v>46221.898000000001</v>
      </c>
      <c r="BH146" s="19">
        <v>46193.245000000003</v>
      </c>
      <c r="BI146" s="19">
        <v>46160.345000000001</v>
      </c>
      <c r="BJ146" s="19">
        <v>46123.828000000001</v>
      </c>
      <c r="BK146" s="19">
        <v>46084.167999999998</v>
      </c>
      <c r="BL146" s="19">
        <v>46041.891000000003</v>
      </c>
      <c r="BM146" s="19">
        <v>45997.421000000002</v>
      </c>
      <c r="BN146" s="19">
        <v>45951.118000000002</v>
      </c>
      <c r="BO146" s="19">
        <v>45903.300999999999</v>
      </c>
      <c r="BP146" s="19">
        <v>45854.152000000002</v>
      </c>
      <c r="BQ146" s="19">
        <v>45803.720999999998</v>
      </c>
      <c r="BR146" s="19">
        <v>45751.913999999997</v>
      </c>
      <c r="BS146" s="19">
        <v>45698.635000000002</v>
      </c>
      <c r="BT146" s="19">
        <v>45643.928</v>
      </c>
      <c r="BU146" s="19">
        <v>45587.724999999999</v>
      </c>
      <c r="BV146" s="19">
        <v>45529.671000000002</v>
      </c>
      <c r="BW146" s="19">
        <v>45469.277000000002</v>
      </c>
      <c r="BX146" s="19">
        <v>45406.141000000003</v>
      </c>
      <c r="BY146" s="19">
        <v>45340.087</v>
      </c>
      <c r="BZ146" s="19">
        <v>45271.008000000002</v>
      </c>
      <c r="CA146" s="19">
        <v>45198.720999999998</v>
      </c>
      <c r="CB146" s="19">
        <v>45123.025000000001</v>
      </c>
      <c r="CC146" s="19">
        <v>45043.752999999997</v>
      </c>
      <c r="CD146" s="19">
        <v>44960.758999999998</v>
      </c>
      <c r="CE146" s="19">
        <v>44873.900999999998</v>
      </c>
      <c r="CF146" s="19">
        <v>44783.072</v>
      </c>
      <c r="CG146" s="19">
        <v>44688.160000000003</v>
      </c>
      <c r="CH146" s="19">
        <v>44589.080999999998</v>
      </c>
      <c r="CI146" s="19">
        <v>44485.745000000003</v>
      </c>
      <c r="CJ146" s="19">
        <v>44378.093000000001</v>
      </c>
      <c r="CK146" s="19">
        <v>44266.067999999999</v>
      </c>
      <c r="CL146" s="19">
        <v>44149.618999999999</v>
      </c>
      <c r="CM146" s="19">
        <v>44028.699000000001</v>
      </c>
    </row>
    <row r="147" spans="1:91" ht="11.4" x14ac:dyDescent="0.2">
      <c r="A147" s="16">
        <v>130</v>
      </c>
      <c r="B147" s="17" t="s">
        <v>635</v>
      </c>
      <c r="C147" s="7" t="s">
        <v>192</v>
      </c>
      <c r="D147" s="6">
        <v>12</v>
      </c>
      <c r="E147" s="6">
        <v>275</v>
      </c>
      <c r="F147" s="19">
        <v>4662.884</v>
      </c>
      <c r="G147" s="19">
        <v>4790.7049999999999</v>
      </c>
      <c r="H147" s="19">
        <v>4920.7240000000002</v>
      </c>
      <c r="I147" s="19">
        <v>5052.7759999999998</v>
      </c>
      <c r="J147" s="19">
        <v>5186.79</v>
      </c>
      <c r="K147" s="19">
        <v>5322.6289999999999</v>
      </c>
      <c r="L147" s="19">
        <v>5460.1570000000002</v>
      </c>
      <c r="M147" s="19">
        <v>5599.1390000000001</v>
      </c>
      <c r="N147" s="19">
        <v>5739.3249999999998</v>
      </c>
      <c r="O147" s="19">
        <v>5880.4480000000003</v>
      </c>
      <c r="P147" s="19">
        <v>6022.27</v>
      </c>
      <c r="Q147" s="19">
        <v>6164.6419999999998</v>
      </c>
      <c r="R147" s="19">
        <v>6307.518</v>
      </c>
      <c r="S147" s="19">
        <v>6450.86</v>
      </c>
      <c r="T147" s="19">
        <v>6594.701</v>
      </c>
      <c r="U147" s="19">
        <v>6739.0730000000003</v>
      </c>
      <c r="V147" s="19">
        <v>6883.9040000000005</v>
      </c>
      <c r="W147" s="19">
        <v>7029.15</v>
      </c>
      <c r="X147" s="19">
        <v>7174.8239999999996</v>
      </c>
      <c r="Y147" s="19">
        <v>7320.9960000000001</v>
      </c>
      <c r="Z147" s="19">
        <v>7467.6779999999999</v>
      </c>
      <c r="AA147" s="19">
        <v>7614.8680000000004</v>
      </c>
      <c r="AB147" s="19">
        <v>7762.4989999999998</v>
      </c>
      <c r="AC147" s="19">
        <v>7910.5860000000002</v>
      </c>
      <c r="AD147" s="19">
        <v>8059.1220000000003</v>
      </c>
      <c r="AE147" s="19">
        <v>8208.0740000000005</v>
      </c>
      <c r="AF147" s="19">
        <v>8357.43</v>
      </c>
      <c r="AG147" s="19">
        <v>8507.1</v>
      </c>
      <c r="AH147" s="19">
        <v>8656.9959999999992</v>
      </c>
      <c r="AI147" s="19">
        <v>8807.0169999999998</v>
      </c>
      <c r="AJ147" s="19">
        <v>8957.0460000000003</v>
      </c>
      <c r="AK147" s="19">
        <v>9107.0040000000008</v>
      </c>
      <c r="AL147" s="19">
        <v>9256.8140000000003</v>
      </c>
      <c r="AM147" s="19">
        <v>9406.3549999999996</v>
      </c>
      <c r="AN147" s="19">
        <v>9555.5239999999994</v>
      </c>
      <c r="AO147" s="19">
        <v>9704.2049999999999</v>
      </c>
      <c r="AP147" s="19">
        <v>9852.3150000000005</v>
      </c>
      <c r="AQ147" s="19">
        <v>9999.7520000000004</v>
      </c>
      <c r="AR147" s="19">
        <v>10146.39</v>
      </c>
      <c r="AS147" s="19">
        <v>10292.065000000001</v>
      </c>
      <c r="AT147" s="19">
        <v>10436.636</v>
      </c>
      <c r="AU147" s="19">
        <v>10580.031000000001</v>
      </c>
      <c r="AV147" s="19">
        <v>10722.161</v>
      </c>
      <c r="AW147" s="19">
        <v>10863.014999999999</v>
      </c>
      <c r="AX147" s="19">
        <v>11002.574000000001</v>
      </c>
      <c r="AY147" s="19">
        <v>11140.803</v>
      </c>
      <c r="AZ147" s="19">
        <v>11277.674999999999</v>
      </c>
      <c r="BA147" s="19">
        <v>11413.107</v>
      </c>
      <c r="BB147" s="19">
        <v>11547.031000000001</v>
      </c>
      <c r="BC147" s="19">
        <v>11679.366</v>
      </c>
      <c r="BD147" s="19">
        <v>11810.055</v>
      </c>
      <c r="BE147" s="19">
        <v>11939.053</v>
      </c>
      <c r="BF147" s="19">
        <v>12066.295</v>
      </c>
      <c r="BG147" s="19">
        <v>12191.798000000001</v>
      </c>
      <c r="BH147" s="19">
        <v>12315.545</v>
      </c>
      <c r="BI147" s="19">
        <v>12437.518</v>
      </c>
      <c r="BJ147" s="19">
        <v>12557.704</v>
      </c>
      <c r="BK147" s="19">
        <v>12676.049000000001</v>
      </c>
      <c r="BL147" s="19">
        <v>12792.485000000001</v>
      </c>
      <c r="BM147" s="19">
        <v>12906.942999999999</v>
      </c>
      <c r="BN147" s="19">
        <v>13019.365</v>
      </c>
      <c r="BO147" s="19">
        <v>13129.718999999999</v>
      </c>
      <c r="BP147" s="19">
        <v>13237.977999999999</v>
      </c>
      <c r="BQ147" s="19">
        <v>13344.129000000001</v>
      </c>
      <c r="BR147" s="19">
        <v>13448.141</v>
      </c>
      <c r="BS147" s="19">
        <v>13550.011</v>
      </c>
      <c r="BT147" s="19">
        <v>13649.708000000001</v>
      </c>
      <c r="BU147" s="19">
        <v>13747.207</v>
      </c>
      <c r="BV147" s="19">
        <v>13842.512000000001</v>
      </c>
      <c r="BW147" s="19">
        <v>13935.638000000001</v>
      </c>
      <c r="BX147" s="19">
        <v>14026.59</v>
      </c>
      <c r="BY147" s="19">
        <v>14115.35</v>
      </c>
      <c r="BZ147" s="19">
        <v>14201.884</v>
      </c>
      <c r="CA147" s="19">
        <v>14286.174999999999</v>
      </c>
      <c r="CB147" s="19">
        <v>14368.195</v>
      </c>
      <c r="CC147" s="19">
        <v>14447.911</v>
      </c>
      <c r="CD147" s="19">
        <v>14525.285</v>
      </c>
      <c r="CE147" s="19">
        <v>14600.317999999999</v>
      </c>
      <c r="CF147" s="19">
        <v>14672.994000000001</v>
      </c>
      <c r="CG147" s="19">
        <v>14743.300999999999</v>
      </c>
      <c r="CH147" s="19">
        <v>14811.242</v>
      </c>
      <c r="CI147" s="19">
        <v>14876.786</v>
      </c>
      <c r="CJ147" s="19">
        <v>14939.909</v>
      </c>
      <c r="CK147" s="19">
        <v>15000.599</v>
      </c>
      <c r="CL147" s="19">
        <v>15058.831</v>
      </c>
      <c r="CM147" s="19">
        <v>15114.548000000001</v>
      </c>
    </row>
    <row r="148" spans="1:91" ht="11.4" x14ac:dyDescent="0.2">
      <c r="A148" s="16">
        <v>131</v>
      </c>
      <c r="B148" s="17" t="s">
        <v>635</v>
      </c>
      <c r="C148" s="7" t="s">
        <v>193</v>
      </c>
      <c r="D148" s="6"/>
      <c r="E148" s="6">
        <v>760</v>
      </c>
      <c r="F148" s="19">
        <v>18734.987000000001</v>
      </c>
      <c r="G148" s="19">
        <v>18430.453000000001</v>
      </c>
      <c r="H148" s="19">
        <v>18269.867999999999</v>
      </c>
      <c r="I148" s="19">
        <v>18284.406999999999</v>
      </c>
      <c r="J148" s="19">
        <v>18499.181</v>
      </c>
      <c r="K148" s="19">
        <v>18924.441999999999</v>
      </c>
      <c r="L148" s="19">
        <v>19586.107</v>
      </c>
      <c r="M148" s="19">
        <v>20466.483</v>
      </c>
      <c r="N148" s="19">
        <v>21475.276999999998</v>
      </c>
      <c r="O148" s="19">
        <v>22487.635999999999</v>
      </c>
      <c r="P148" s="19">
        <v>23410.905999999999</v>
      </c>
      <c r="Q148" s="19">
        <v>24211.928</v>
      </c>
      <c r="R148" s="19">
        <v>24907.221000000001</v>
      </c>
      <c r="S148" s="19">
        <v>25514.968000000001</v>
      </c>
      <c r="T148" s="19">
        <v>26072.715</v>
      </c>
      <c r="U148" s="19">
        <v>26608.489000000001</v>
      </c>
      <c r="V148" s="19">
        <v>27120.834999999999</v>
      </c>
      <c r="W148" s="19">
        <v>27597.719000000001</v>
      </c>
      <c r="X148" s="19">
        <v>28045.737000000001</v>
      </c>
      <c r="Y148" s="19">
        <v>28472.807000000001</v>
      </c>
      <c r="Z148" s="19">
        <v>28885.223999999998</v>
      </c>
      <c r="AA148" s="19">
        <v>29286.341</v>
      </c>
      <c r="AB148" s="19">
        <v>29677.328000000001</v>
      </c>
      <c r="AC148" s="19">
        <v>30059.5</v>
      </c>
      <c r="AD148" s="19">
        <v>30433.257000000001</v>
      </c>
      <c r="AE148" s="19">
        <v>30798.944</v>
      </c>
      <c r="AF148" s="19">
        <v>31158.102999999999</v>
      </c>
      <c r="AG148" s="19">
        <v>31511.710999999999</v>
      </c>
      <c r="AH148" s="19">
        <v>31858.6</v>
      </c>
      <c r="AI148" s="19">
        <v>32196.794999999998</v>
      </c>
      <c r="AJ148" s="19">
        <v>32524.87</v>
      </c>
      <c r="AK148" s="19">
        <v>32842.724000000002</v>
      </c>
      <c r="AL148" s="19">
        <v>33150.99</v>
      </c>
      <c r="AM148" s="19">
        <v>33449.891000000003</v>
      </c>
      <c r="AN148" s="19">
        <v>33739.798000000003</v>
      </c>
      <c r="AO148" s="19">
        <v>34021.050999999999</v>
      </c>
      <c r="AP148" s="19">
        <v>34293.684999999998</v>
      </c>
      <c r="AQ148" s="19">
        <v>34557.724999999999</v>
      </c>
      <c r="AR148" s="19">
        <v>34813.506000000001</v>
      </c>
      <c r="AS148" s="19">
        <v>35061.428</v>
      </c>
      <c r="AT148" s="19">
        <v>35301.807999999997</v>
      </c>
      <c r="AU148" s="19">
        <v>35534.769</v>
      </c>
      <c r="AV148" s="19">
        <v>35760.353000000003</v>
      </c>
      <c r="AW148" s="19">
        <v>35978.642</v>
      </c>
      <c r="AX148" s="19">
        <v>36189.652999999998</v>
      </c>
      <c r="AY148" s="19">
        <v>36393.43</v>
      </c>
      <c r="AZ148" s="19">
        <v>36590.004000000001</v>
      </c>
      <c r="BA148" s="19">
        <v>36779.360000000001</v>
      </c>
      <c r="BB148" s="19">
        <v>36961.357000000004</v>
      </c>
      <c r="BC148" s="19">
        <v>37135.834000000003</v>
      </c>
      <c r="BD148" s="19">
        <v>37302.608999999997</v>
      </c>
      <c r="BE148" s="19">
        <v>37461.631000000001</v>
      </c>
      <c r="BF148" s="19">
        <v>37612.864999999998</v>
      </c>
      <c r="BG148" s="19">
        <v>37756.160000000003</v>
      </c>
      <c r="BH148" s="19">
        <v>37891.373</v>
      </c>
      <c r="BI148" s="19">
        <v>38018.375</v>
      </c>
      <c r="BJ148" s="19">
        <v>38137.084000000003</v>
      </c>
      <c r="BK148" s="19">
        <v>38247.474999999999</v>
      </c>
      <c r="BL148" s="19">
        <v>38349.487999999998</v>
      </c>
      <c r="BM148" s="19">
        <v>38443.101999999999</v>
      </c>
      <c r="BN148" s="19">
        <v>38528.286</v>
      </c>
      <c r="BO148" s="19">
        <v>38605.036</v>
      </c>
      <c r="BP148" s="19">
        <v>38673.351000000002</v>
      </c>
      <c r="BQ148" s="19">
        <v>38733.216</v>
      </c>
      <c r="BR148" s="19">
        <v>38784.595999999998</v>
      </c>
      <c r="BS148" s="19">
        <v>38827.508000000002</v>
      </c>
      <c r="BT148" s="19">
        <v>38862.012999999999</v>
      </c>
      <c r="BU148" s="19">
        <v>38888.190999999999</v>
      </c>
      <c r="BV148" s="19">
        <v>38906.163999999997</v>
      </c>
      <c r="BW148" s="19">
        <v>38916.057999999997</v>
      </c>
      <c r="BX148" s="19">
        <v>38918.012999999999</v>
      </c>
      <c r="BY148" s="19">
        <v>38912.248</v>
      </c>
      <c r="BZ148" s="19">
        <v>38898.953999999998</v>
      </c>
      <c r="CA148" s="19">
        <v>38878.213000000003</v>
      </c>
      <c r="CB148" s="19">
        <v>38850.135999999999</v>
      </c>
      <c r="CC148" s="19">
        <v>38814.874000000003</v>
      </c>
      <c r="CD148" s="19">
        <v>38772.74</v>
      </c>
      <c r="CE148" s="19">
        <v>38724.135000000002</v>
      </c>
      <c r="CF148" s="19">
        <v>38669.553999999996</v>
      </c>
      <c r="CG148" s="19">
        <v>38609.553999999996</v>
      </c>
      <c r="CH148" s="19">
        <v>38544.671000000002</v>
      </c>
      <c r="CI148" s="19">
        <v>38475.478000000003</v>
      </c>
      <c r="CJ148" s="19">
        <v>38402.544000000002</v>
      </c>
      <c r="CK148" s="19">
        <v>38326.432000000001</v>
      </c>
      <c r="CL148" s="19">
        <v>38247.682999999997</v>
      </c>
      <c r="CM148" s="19">
        <v>38166.870000000003</v>
      </c>
    </row>
    <row r="149" spans="1:91" ht="11.4" x14ac:dyDescent="0.2">
      <c r="A149" s="16">
        <v>132</v>
      </c>
      <c r="B149" s="17" t="s">
        <v>635</v>
      </c>
      <c r="C149" s="7" t="s">
        <v>194</v>
      </c>
      <c r="D149" s="6"/>
      <c r="E149" s="6">
        <v>792</v>
      </c>
      <c r="F149" s="19">
        <v>78271.471999999994</v>
      </c>
      <c r="G149" s="19">
        <v>79512.426000000007</v>
      </c>
      <c r="H149" s="19">
        <v>80745.02</v>
      </c>
      <c r="I149" s="19">
        <v>81916.870999999999</v>
      </c>
      <c r="J149" s="19">
        <v>82961.804999999993</v>
      </c>
      <c r="K149" s="19">
        <v>83835.75</v>
      </c>
      <c r="L149" s="19">
        <v>84514.623000000007</v>
      </c>
      <c r="M149" s="19">
        <v>85018.678</v>
      </c>
      <c r="N149" s="19">
        <v>85404.04</v>
      </c>
      <c r="O149" s="19">
        <v>85752.414000000004</v>
      </c>
      <c r="P149" s="19">
        <v>86124.850999999995</v>
      </c>
      <c r="Q149" s="19">
        <v>86538.217999999993</v>
      </c>
      <c r="R149" s="19">
        <v>86980.347999999998</v>
      </c>
      <c r="S149" s="19">
        <v>87448.212</v>
      </c>
      <c r="T149" s="19">
        <v>87930.07</v>
      </c>
      <c r="U149" s="19">
        <v>88416.608999999997</v>
      </c>
      <c r="V149" s="19">
        <v>88911.982000000004</v>
      </c>
      <c r="W149" s="19">
        <v>89420.635999999999</v>
      </c>
      <c r="X149" s="19">
        <v>89932.642000000007</v>
      </c>
      <c r="Y149" s="19">
        <v>90434.304999999993</v>
      </c>
      <c r="Z149" s="19">
        <v>90915.263999999996</v>
      </c>
      <c r="AA149" s="19">
        <v>91371.62</v>
      </c>
      <c r="AB149" s="19">
        <v>91804.61</v>
      </c>
      <c r="AC149" s="19">
        <v>92215.298999999999</v>
      </c>
      <c r="AD149" s="19">
        <v>92606.683999999994</v>
      </c>
      <c r="AE149" s="19">
        <v>92980.817999999999</v>
      </c>
      <c r="AF149" s="19">
        <v>93337.048999999999</v>
      </c>
      <c r="AG149" s="19">
        <v>93673.544999999998</v>
      </c>
      <c r="AH149" s="19">
        <v>93989.97</v>
      </c>
      <c r="AI149" s="19">
        <v>94286.019</v>
      </c>
      <c r="AJ149" s="19">
        <v>94561.423999999999</v>
      </c>
      <c r="AK149" s="19">
        <v>94815.952000000005</v>
      </c>
      <c r="AL149" s="19">
        <v>95049.535999999993</v>
      </c>
      <c r="AM149" s="19">
        <v>95262.354000000007</v>
      </c>
      <c r="AN149" s="19">
        <v>95454.73</v>
      </c>
      <c r="AO149" s="19">
        <v>95626.879000000001</v>
      </c>
      <c r="AP149" s="19">
        <v>95778.945000000007</v>
      </c>
      <c r="AQ149" s="19">
        <v>95910.847999999998</v>
      </c>
      <c r="AR149" s="19">
        <v>96022.260999999999</v>
      </c>
      <c r="AS149" s="19">
        <v>96112.748000000007</v>
      </c>
      <c r="AT149" s="19">
        <v>96182.06</v>
      </c>
      <c r="AU149" s="19">
        <v>96230.28</v>
      </c>
      <c r="AV149" s="19">
        <v>96257.793000000005</v>
      </c>
      <c r="AW149" s="19">
        <v>96265.025999999998</v>
      </c>
      <c r="AX149" s="19">
        <v>96252.581000000006</v>
      </c>
      <c r="AY149" s="19">
        <v>96221.01</v>
      </c>
      <c r="AZ149" s="19">
        <v>96170.78</v>
      </c>
      <c r="BA149" s="19">
        <v>96102.296000000002</v>
      </c>
      <c r="BB149" s="19">
        <v>96016.095000000001</v>
      </c>
      <c r="BC149" s="19">
        <v>95912.763000000006</v>
      </c>
      <c r="BD149" s="19">
        <v>95792.894</v>
      </c>
      <c r="BE149" s="19">
        <v>95657.028000000006</v>
      </c>
      <c r="BF149" s="19">
        <v>95505.817999999999</v>
      </c>
      <c r="BG149" s="19">
        <v>95340.21</v>
      </c>
      <c r="BH149" s="19">
        <v>95161.248000000007</v>
      </c>
      <c r="BI149" s="19">
        <v>94969.861000000004</v>
      </c>
      <c r="BJ149" s="19">
        <v>94766.751000000004</v>
      </c>
      <c r="BK149" s="19">
        <v>94552.452000000005</v>
      </c>
      <c r="BL149" s="19">
        <v>94327.543999999994</v>
      </c>
      <c r="BM149" s="19">
        <v>94092.547999999995</v>
      </c>
      <c r="BN149" s="19">
        <v>93848.004000000001</v>
      </c>
      <c r="BO149" s="19">
        <v>93594.376000000004</v>
      </c>
      <c r="BP149" s="19">
        <v>93332.202999999994</v>
      </c>
      <c r="BQ149" s="19">
        <v>93062.099000000002</v>
      </c>
      <c r="BR149" s="19">
        <v>92784.712</v>
      </c>
      <c r="BS149" s="19">
        <v>92500.581000000006</v>
      </c>
      <c r="BT149" s="19">
        <v>92210.225999999995</v>
      </c>
      <c r="BU149" s="19">
        <v>91913.898000000001</v>
      </c>
      <c r="BV149" s="19">
        <v>91611.539000000004</v>
      </c>
      <c r="BW149" s="19">
        <v>91302.877999999997</v>
      </c>
      <c r="BX149" s="19">
        <v>90987.823000000004</v>
      </c>
      <c r="BY149" s="19">
        <v>90666.604999999996</v>
      </c>
      <c r="BZ149" s="19">
        <v>90339.680999999997</v>
      </c>
      <c r="CA149" s="19">
        <v>90007.535999999993</v>
      </c>
      <c r="CB149" s="19">
        <v>89670.702999999994</v>
      </c>
      <c r="CC149" s="19">
        <v>89329.722999999998</v>
      </c>
      <c r="CD149" s="19">
        <v>88984.998000000007</v>
      </c>
      <c r="CE149" s="19">
        <v>88636.884999999995</v>
      </c>
      <c r="CF149" s="19">
        <v>88285.717000000004</v>
      </c>
      <c r="CG149" s="19">
        <v>87931.792000000001</v>
      </c>
      <c r="CH149" s="19">
        <v>87575.504000000001</v>
      </c>
      <c r="CI149" s="19">
        <v>87217.275999999998</v>
      </c>
      <c r="CJ149" s="19">
        <v>86857.626000000004</v>
      </c>
      <c r="CK149" s="19">
        <v>86497.133000000002</v>
      </c>
      <c r="CL149" s="19">
        <v>86136.452999999994</v>
      </c>
      <c r="CM149" s="19">
        <v>85776.301999999996</v>
      </c>
    </row>
    <row r="150" spans="1:91" ht="11.4" x14ac:dyDescent="0.2">
      <c r="A150" s="16">
        <v>133</v>
      </c>
      <c r="B150" s="17" t="s">
        <v>635</v>
      </c>
      <c r="C150" s="7" t="s">
        <v>195</v>
      </c>
      <c r="D150" s="6"/>
      <c r="E150" s="6">
        <v>784</v>
      </c>
      <c r="F150" s="19">
        <v>9154.3019999999997</v>
      </c>
      <c r="G150" s="19">
        <v>9269.6119999999992</v>
      </c>
      <c r="H150" s="19">
        <v>9400.1450000000004</v>
      </c>
      <c r="I150" s="19">
        <v>9541.6149999999998</v>
      </c>
      <c r="J150" s="19">
        <v>9682.0879999999997</v>
      </c>
      <c r="K150" s="19">
        <v>9813.17</v>
      </c>
      <c r="L150" s="19">
        <v>9937.4789999999994</v>
      </c>
      <c r="M150" s="19">
        <v>10061.874</v>
      </c>
      <c r="N150" s="19">
        <v>10186.481</v>
      </c>
      <c r="O150" s="19">
        <v>10311.025</v>
      </c>
      <c r="P150" s="19">
        <v>10435.287</v>
      </c>
      <c r="Q150" s="19">
        <v>10559.657999999999</v>
      </c>
      <c r="R150" s="19">
        <v>10684.416999999999</v>
      </c>
      <c r="S150" s="19">
        <v>10809.007</v>
      </c>
      <c r="T150" s="19">
        <v>10932.594999999999</v>
      </c>
      <c r="U150" s="19">
        <v>11054.579</v>
      </c>
      <c r="V150" s="19">
        <v>11174.712</v>
      </c>
      <c r="W150" s="19">
        <v>11293.171</v>
      </c>
      <c r="X150" s="19">
        <v>11410.288</v>
      </c>
      <c r="Y150" s="19">
        <v>11526.564</v>
      </c>
      <c r="Z150" s="19">
        <v>11642.334999999999</v>
      </c>
      <c r="AA150" s="19">
        <v>11757.634</v>
      </c>
      <c r="AB150" s="19">
        <v>11872.174999999999</v>
      </c>
      <c r="AC150" s="19">
        <v>11985.602000000001</v>
      </c>
      <c r="AD150" s="19">
        <v>12097.447</v>
      </c>
      <c r="AE150" s="19">
        <v>12207.333000000001</v>
      </c>
      <c r="AF150" s="19">
        <v>12315.129000000001</v>
      </c>
      <c r="AG150" s="19">
        <v>12420.753000000001</v>
      </c>
      <c r="AH150" s="19">
        <v>12523.948</v>
      </c>
      <c r="AI150" s="19">
        <v>12624.393</v>
      </c>
      <c r="AJ150" s="19">
        <v>12721.861000000001</v>
      </c>
      <c r="AK150" s="19">
        <v>12816.225</v>
      </c>
      <c r="AL150" s="19">
        <v>12907.477999999999</v>
      </c>
      <c r="AM150" s="19">
        <v>12995.686</v>
      </c>
      <c r="AN150" s="19">
        <v>13081.004000000001</v>
      </c>
      <c r="AO150" s="19">
        <v>13163.548000000001</v>
      </c>
      <c r="AP150" s="19">
        <v>13243.344999999999</v>
      </c>
      <c r="AQ150" s="19">
        <v>13320.401</v>
      </c>
      <c r="AR150" s="19">
        <v>13394.834000000001</v>
      </c>
      <c r="AS150" s="19">
        <v>13466.754999999999</v>
      </c>
      <c r="AT150" s="19">
        <v>13536.291999999999</v>
      </c>
      <c r="AU150" s="19">
        <v>13603.507</v>
      </c>
      <c r="AV150" s="19">
        <v>13668.459000000001</v>
      </c>
      <c r="AW150" s="19">
        <v>13731.273999999999</v>
      </c>
      <c r="AX150" s="19">
        <v>13792.061</v>
      </c>
      <c r="AY150" s="19">
        <v>13850.931</v>
      </c>
      <c r="AZ150" s="19">
        <v>13907.962</v>
      </c>
      <c r="BA150" s="19">
        <v>13963.177</v>
      </c>
      <c r="BB150" s="19">
        <v>14016.620999999999</v>
      </c>
      <c r="BC150" s="19">
        <v>14068.299000000001</v>
      </c>
      <c r="BD150" s="19">
        <v>14118.248</v>
      </c>
      <c r="BE150" s="19">
        <v>14166.462</v>
      </c>
      <c r="BF150" s="19">
        <v>14212.987999999999</v>
      </c>
      <c r="BG150" s="19">
        <v>14257.823</v>
      </c>
      <c r="BH150" s="19">
        <v>14300.957</v>
      </c>
      <c r="BI150" s="19">
        <v>14342.412</v>
      </c>
      <c r="BJ150" s="19">
        <v>14382.179</v>
      </c>
      <c r="BK150" s="19">
        <v>14420.241</v>
      </c>
      <c r="BL150" s="19">
        <v>14456.567999999999</v>
      </c>
      <c r="BM150" s="19">
        <v>14491.076999999999</v>
      </c>
      <c r="BN150" s="19">
        <v>14523.727999999999</v>
      </c>
      <c r="BO150" s="19">
        <v>14554.495999999999</v>
      </c>
      <c r="BP150" s="19">
        <v>14583.397999999999</v>
      </c>
      <c r="BQ150" s="19">
        <v>14610.397000000001</v>
      </c>
      <c r="BR150" s="19">
        <v>14635.468000000001</v>
      </c>
      <c r="BS150" s="19">
        <v>14658.58</v>
      </c>
      <c r="BT150" s="19">
        <v>14679.763999999999</v>
      </c>
      <c r="BU150" s="19">
        <v>14699.02</v>
      </c>
      <c r="BV150" s="19">
        <v>14716.380999999999</v>
      </c>
      <c r="BW150" s="19">
        <v>14731.861999999999</v>
      </c>
      <c r="BX150" s="19">
        <v>14745.503000000001</v>
      </c>
      <c r="BY150" s="19">
        <v>14757.342000000001</v>
      </c>
      <c r="BZ150" s="19">
        <v>14767.424999999999</v>
      </c>
      <c r="CA150" s="19">
        <v>14775.847</v>
      </c>
      <c r="CB150" s="19">
        <v>14782.694</v>
      </c>
      <c r="CC150" s="19">
        <v>14788.066000000001</v>
      </c>
      <c r="CD150" s="19">
        <v>14792.047</v>
      </c>
      <c r="CE150" s="19">
        <v>14794.687</v>
      </c>
      <c r="CF150" s="19">
        <v>14796.066999999999</v>
      </c>
      <c r="CG150" s="19">
        <v>14796.222</v>
      </c>
      <c r="CH150" s="19">
        <v>14795.227999999999</v>
      </c>
      <c r="CI150" s="19">
        <v>14793.169</v>
      </c>
      <c r="CJ150" s="19">
        <v>14790.147999999999</v>
      </c>
      <c r="CK150" s="19">
        <v>14786.237999999999</v>
      </c>
      <c r="CL150" s="19">
        <v>14781.592000000001</v>
      </c>
      <c r="CM150" s="19">
        <v>14776.334999999999</v>
      </c>
    </row>
    <row r="151" spans="1:91" ht="11.4" x14ac:dyDescent="0.2">
      <c r="A151" s="16">
        <v>134</v>
      </c>
      <c r="B151" s="17" t="s">
        <v>635</v>
      </c>
      <c r="C151" s="7" t="s">
        <v>196</v>
      </c>
      <c r="D151" s="6"/>
      <c r="E151" s="6">
        <v>887</v>
      </c>
      <c r="F151" s="19">
        <v>26916.206999999999</v>
      </c>
      <c r="G151" s="19">
        <v>27584.213</v>
      </c>
      <c r="H151" s="19">
        <v>28250.42</v>
      </c>
      <c r="I151" s="19">
        <v>28915.284</v>
      </c>
      <c r="J151" s="19">
        <v>29579.986000000001</v>
      </c>
      <c r="K151" s="19">
        <v>30245.305</v>
      </c>
      <c r="L151" s="19">
        <v>30910.814999999999</v>
      </c>
      <c r="M151" s="19">
        <v>31575.532999999999</v>
      </c>
      <c r="N151" s="19">
        <v>32239.043000000001</v>
      </c>
      <c r="O151" s="19">
        <v>32900.885999999999</v>
      </c>
      <c r="P151" s="19">
        <v>33560.644</v>
      </c>
      <c r="Q151" s="19">
        <v>34218.019</v>
      </c>
      <c r="R151" s="19">
        <v>34872.701999999997</v>
      </c>
      <c r="S151" s="19">
        <v>35524.173000000003</v>
      </c>
      <c r="T151" s="19">
        <v>36171.853000000003</v>
      </c>
      <c r="U151" s="19">
        <v>36815.286</v>
      </c>
      <c r="V151" s="19">
        <v>37453.909</v>
      </c>
      <c r="W151" s="19">
        <v>38087.508000000002</v>
      </c>
      <c r="X151" s="19">
        <v>38716.410000000003</v>
      </c>
      <c r="Y151" s="19">
        <v>39341.197</v>
      </c>
      <c r="Z151" s="19">
        <v>39962.095999999998</v>
      </c>
      <c r="AA151" s="19">
        <v>40578.955999999998</v>
      </c>
      <c r="AB151" s="19">
        <v>41191.012000000002</v>
      </c>
      <c r="AC151" s="19">
        <v>41797.180999999997</v>
      </c>
      <c r="AD151" s="19">
        <v>42396.010999999999</v>
      </c>
      <c r="AE151" s="19">
        <v>42986.334000000003</v>
      </c>
      <c r="AF151" s="19">
        <v>43567.4</v>
      </c>
      <c r="AG151" s="19">
        <v>44138.834000000003</v>
      </c>
      <c r="AH151" s="19">
        <v>44700.165000000001</v>
      </c>
      <c r="AI151" s="19">
        <v>45251.061999999998</v>
      </c>
      <c r="AJ151" s="19">
        <v>45791.086000000003</v>
      </c>
      <c r="AK151" s="19">
        <v>46319.75</v>
      </c>
      <c r="AL151" s="19">
        <v>46836.33</v>
      </c>
      <c r="AM151" s="19">
        <v>47339.906999999999</v>
      </c>
      <c r="AN151" s="19">
        <v>47829.434000000001</v>
      </c>
      <c r="AO151" s="19">
        <v>48304.04</v>
      </c>
      <c r="AP151" s="19">
        <v>48763.178</v>
      </c>
      <c r="AQ151" s="19">
        <v>49206.527000000002</v>
      </c>
      <c r="AR151" s="19">
        <v>49633.684999999998</v>
      </c>
      <c r="AS151" s="19">
        <v>50044.35</v>
      </c>
      <c r="AT151" s="19">
        <v>50438.267999999996</v>
      </c>
      <c r="AU151" s="19">
        <v>50815.199999999997</v>
      </c>
      <c r="AV151" s="19">
        <v>51174.963000000003</v>
      </c>
      <c r="AW151" s="19">
        <v>51517.442999999999</v>
      </c>
      <c r="AX151" s="19">
        <v>51842.58</v>
      </c>
      <c r="AY151" s="19">
        <v>52150.387999999999</v>
      </c>
      <c r="AZ151" s="19">
        <v>52440.86</v>
      </c>
      <c r="BA151" s="19">
        <v>52714.125999999997</v>
      </c>
      <c r="BB151" s="19">
        <v>52970.461000000003</v>
      </c>
      <c r="BC151" s="19">
        <v>53210.273000000001</v>
      </c>
      <c r="BD151" s="19">
        <v>53433.906999999999</v>
      </c>
      <c r="BE151" s="19">
        <v>53641.656999999999</v>
      </c>
      <c r="BF151" s="19">
        <v>53833.737999999998</v>
      </c>
      <c r="BG151" s="19">
        <v>54010.552000000003</v>
      </c>
      <c r="BH151" s="19">
        <v>54172.525999999998</v>
      </c>
      <c r="BI151" s="19">
        <v>54320.078999999998</v>
      </c>
      <c r="BJ151" s="19">
        <v>54453.506999999998</v>
      </c>
      <c r="BK151" s="19">
        <v>54573.156000000003</v>
      </c>
      <c r="BL151" s="19">
        <v>54679.512000000002</v>
      </c>
      <c r="BM151" s="19">
        <v>54773.118000000002</v>
      </c>
      <c r="BN151" s="19">
        <v>54854.45</v>
      </c>
      <c r="BO151" s="19">
        <v>54923.857000000004</v>
      </c>
      <c r="BP151" s="19">
        <v>54981.578999999998</v>
      </c>
      <c r="BQ151" s="19">
        <v>55027.781000000003</v>
      </c>
      <c r="BR151" s="19">
        <v>55062.582999999999</v>
      </c>
      <c r="BS151" s="19">
        <v>55086.108</v>
      </c>
      <c r="BT151" s="19">
        <v>55098.595999999998</v>
      </c>
      <c r="BU151" s="19">
        <v>55100.322</v>
      </c>
      <c r="BV151" s="19">
        <v>55091.474000000002</v>
      </c>
      <c r="BW151" s="19">
        <v>55072.245000000003</v>
      </c>
      <c r="BX151" s="19">
        <v>55042.834000000003</v>
      </c>
      <c r="BY151" s="19">
        <v>55003.445</v>
      </c>
      <c r="BZ151" s="19">
        <v>54954.326000000001</v>
      </c>
      <c r="CA151" s="19">
        <v>54895.680999999997</v>
      </c>
      <c r="CB151" s="19">
        <v>54827.735000000001</v>
      </c>
      <c r="CC151" s="19">
        <v>54750.720000000001</v>
      </c>
      <c r="CD151" s="19">
        <v>54664.86</v>
      </c>
      <c r="CE151" s="19">
        <v>54570.404000000002</v>
      </c>
      <c r="CF151" s="19">
        <v>54467.603999999999</v>
      </c>
      <c r="CG151" s="19">
        <v>54356.697</v>
      </c>
      <c r="CH151" s="19">
        <v>54237.944000000003</v>
      </c>
      <c r="CI151" s="19">
        <v>54111.61</v>
      </c>
      <c r="CJ151" s="19">
        <v>53977.951999999997</v>
      </c>
      <c r="CK151" s="19">
        <v>53837.228000000003</v>
      </c>
      <c r="CL151" s="19">
        <v>53689.711000000003</v>
      </c>
      <c r="CM151" s="19">
        <v>53535.658000000003</v>
      </c>
    </row>
    <row r="152" spans="1:91" ht="12" x14ac:dyDescent="0.25">
      <c r="A152" s="16">
        <v>135</v>
      </c>
      <c r="B152" s="17" t="s">
        <v>635</v>
      </c>
      <c r="C152" s="18" t="s">
        <v>335</v>
      </c>
      <c r="D152" s="6"/>
      <c r="E152" s="6">
        <v>908</v>
      </c>
      <c r="F152" s="19">
        <v>740813.95900000003</v>
      </c>
      <c r="G152" s="19">
        <v>741447.15800000005</v>
      </c>
      <c r="H152" s="19">
        <v>742073.853</v>
      </c>
      <c r="I152" s="19">
        <v>742648.01</v>
      </c>
      <c r="J152" s="19">
        <v>743102.6</v>
      </c>
      <c r="K152" s="19">
        <v>743390.04500000004</v>
      </c>
      <c r="L152" s="19">
        <v>743496.12300000002</v>
      </c>
      <c r="M152" s="19">
        <v>743438.071</v>
      </c>
      <c r="N152" s="19">
        <v>743238.04399999999</v>
      </c>
      <c r="O152" s="19">
        <v>742931.10800000001</v>
      </c>
      <c r="P152" s="19">
        <v>742543.94299999997</v>
      </c>
      <c r="Q152" s="19">
        <v>742084.45499999996</v>
      </c>
      <c r="R152" s="19">
        <v>741547.81099999999</v>
      </c>
      <c r="S152" s="19">
        <v>740933.049</v>
      </c>
      <c r="T152" s="19">
        <v>740236.03799999994</v>
      </c>
      <c r="U152" s="19">
        <v>739455.61800000002</v>
      </c>
      <c r="V152" s="19">
        <v>738594.64899999998</v>
      </c>
      <c r="W152" s="19">
        <v>737662.13300000003</v>
      </c>
      <c r="X152" s="19">
        <v>736669.55799999996</v>
      </c>
      <c r="Y152" s="19">
        <v>735631.39899999998</v>
      </c>
      <c r="Z152" s="19">
        <v>734559.25899999996</v>
      </c>
      <c r="AA152" s="19">
        <v>733458.05900000001</v>
      </c>
      <c r="AB152" s="19">
        <v>732329.79</v>
      </c>
      <c r="AC152" s="19">
        <v>731178.88800000004</v>
      </c>
      <c r="AD152" s="19">
        <v>730009.26100000006</v>
      </c>
      <c r="AE152" s="19">
        <v>728823.37300000002</v>
      </c>
      <c r="AF152" s="19">
        <v>727623.603</v>
      </c>
      <c r="AG152" s="19">
        <v>726409.81799999997</v>
      </c>
      <c r="AH152" s="19">
        <v>725178.43200000003</v>
      </c>
      <c r="AI152" s="19">
        <v>723923.91599999997</v>
      </c>
      <c r="AJ152" s="19">
        <v>722641.29599999997</v>
      </c>
      <c r="AK152" s="19">
        <v>721330.28200000001</v>
      </c>
      <c r="AL152" s="19">
        <v>719989.73100000003</v>
      </c>
      <c r="AM152" s="19">
        <v>718613.11199999996</v>
      </c>
      <c r="AN152" s="19">
        <v>717192.18500000006</v>
      </c>
      <c r="AO152" s="19">
        <v>715721.01399999997</v>
      </c>
      <c r="AP152" s="19">
        <v>714198.65</v>
      </c>
      <c r="AQ152" s="19">
        <v>712626.79099999997</v>
      </c>
      <c r="AR152" s="19">
        <v>711006.29299999995</v>
      </c>
      <c r="AS152" s="19">
        <v>709338.97</v>
      </c>
      <c r="AT152" s="19">
        <v>707627.72699999996</v>
      </c>
      <c r="AU152" s="19">
        <v>705874.90599999996</v>
      </c>
      <c r="AV152" s="19">
        <v>704084.68</v>
      </c>
      <c r="AW152" s="19">
        <v>702264.549</v>
      </c>
      <c r="AX152" s="19">
        <v>700423.79399999999</v>
      </c>
      <c r="AY152" s="19">
        <v>698571.10800000001</v>
      </c>
      <c r="AZ152" s="19">
        <v>696711.60600000003</v>
      </c>
      <c r="BA152" s="19">
        <v>694850.97</v>
      </c>
      <c r="BB152" s="19">
        <v>692999.22100000002</v>
      </c>
      <c r="BC152" s="19">
        <v>691167.49100000004</v>
      </c>
      <c r="BD152" s="19">
        <v>689365.38600000006</v>
      </c>
      <c r="BE152" s="19">
        <v>687598.853</v>
      </c>
      <c r="BF152" s="19">
        <v>685871.99800000002</v>
      </c>
      <c r="BG152" s="19">
        <v>684189.71799999999</v>
      </c>
      <c r="BH152" s="19">
        <v>682556.37199999997</v>
      </c>
      <c r="BI152" s="19">
        <v>680975.51899999997</v>
      </c>
      <c r="BJ152" s="19">
        <v>679450.31400000001</v>
      </c>
      <c r="BK152" s="19">
        <v>677982.92099999997</v>
      </c>
      <c r="BL152" s="19">
        <v>676574.41899999999</v>
      </c>
      <c r="BM152" s="19">
        <v>675224.83799999999</v>
      </c>
      <c r="BN152" s="19">
        <v>673934.02599999995</v>
      </c>
      <c r="BO152" s="19">
        <v>672702.07900000003</v>
      </c>
      <c r="BP152" s="19">
        <v>671528.58499999996</v>
      </c>
      <c r="BQ152" s="19">
        <v>670411.47499999998</v>
      </c>
      <c r="BR152" s="19">
        <v>669348.21</v>
      </c>
      <c r="BS152" s="19">
        <v>668335.80500000005</v>
      </c>
      <c r="BT152" s="19">
        <v>667372.24199999997</v>
      </c>
      <c r="BU152" s="19">
        <v>666454.87300000002</v>
      </c>
      <c r="BV152" s="19">
        <v>665580.42799999996</v>
      </c>
      <c r="BW152" s="19">
        <v>664744.995</v>
      </c>
      <c r="BX152" s="19">
        <v>663944.66</v>
      </c>
      <c r="BY152" s="19">
        <v>663176.20700000005</v>
      </c>
      <c r="BZ152" s="19">
        <v>662435.83900000004</v>
      </c>
      <c r="CA152" s="19">
        <v>661718.30700000003</v>
      </c>
      <c r="CB152" s="19">
        <v>661017.70900000003</v>
      </c>
      <c r="CC152" s="19">
        <v>660328.63800000004</v>
      </c>
      <c r="CD152" s="19">
        <v>659646.77800000005</v>
      </c>
      <c r="CE152" s="19">
        <v>658968.45499999996</v>
      </c>
      <c r="CF152" s="19">
        <v>658290.52599999995</v>
      </c>
      <c r="CG152" s="19">
        <v>657609.95400000003</v>
      </c>
      <c r="CH152" s="19">
        <v>656923.48899999994</v>
      </c>
      <c r="CI152" s="19">
        <v>656227.522</v>
      </c>
      <c r="CJ152" s="19">
        <v>655517.99699999997</v>
      </c>
      <c r="CK152" s="19">
        <v>654790.44799999997</v>
      </c>
      <c r="CL152" s="19">
        <v>654039.96499999997</v>
      </c>
      <c r="CM152" s="19">
        <v>653261.25199999998</v>
      </c>
    </row>
    <row r="153" spans="1:91" ht="12" x14ac:dyDescent="0.25">
      <c r="A153" s="16">
        <v>136</v>
      </c>
      <c r="B153" s="17" t="s">
        <v>635</v>
      </c>
      <c r="C153" s="21" t="s">
        <v>197</v>
      </c>
      <c r="D153" s="6"/>
      <c r="E153" s="6">
        <v>923</v>
      </c>
      <c r="F153" s="19">
        <v>293243.70799999998</v>
      </c>
      <c r="G153" s="19">
        <v>292885.22100000002</v>
      </c>
      <c r="H153" s="19">
        <v>292454.364</v>
      </c>
      <c r="I153" s="19">
        <v>291953.32799999998</v>
      </c>
      <c r="J153" s="19">
        <v>291391.70899999997</v>
      </c>
      <c r="K153" s="19">
        <v>290776.39199999999</v>
      </c>
      <c r="L153" s="19">
        <v>290104.935</v>
      </c>
      <c r="M153" s="19">
        <v>289371.29200000002</v>
      </c>
      <c r="N153" s="19">
        <v>288575.23</v>
      </c>
      <c r="O153" s="19">
        <v>287717.326</v>
      </c>
      <c r="P153" s="19">
        <v>286798.89299999998</v>
      </c>
      <c r="Q153" s="19">
        <v>285821.96399999998</v>
      </c>
      <c r="R153" s="19">
        <v>284789.80900000001</v>
      </c>
      <c r="S153" s="19">
        <v>283706.99800000002</v>
      </c>
      <c r="T153" s="19">
        <v>282579.24699999997</v>
      </c>
      <c r="U153" s="19">
        <v>281412.54800000001</v>
      </c>
      <c r="V153" s="19">
        <v>280210.39600000001</v>
      </c>
      <c r="W153" s="19">
        <v>278978.36099999998</v>
      </c>
      <c r="X153" s="19">
        <v>277726.91600000003</v>
      </c>
      <c r="Y153" s="19">
        <v>276468.587</v>
      </c>
      <c r="Z153" s="19">
        <v>275213.66499999998</v>
      </c>
      <c r="AA153" s="19">
        <v>273967.04700000002</v>
      </c>
      <c r="AB153" s="19">
        <v>272731.57699999999</v>
      </c>
      <c r="AC153" s="19">
        <v>271512.64199999999</v>
      </c>
      <c r="AD153" s="19">
        <v>270315.23200000002</v>
      </c>
      <c r="AE153" s="19">
        <v>269142.87900000002</v>
      </c>
      <c r="AF153" s="19">
        <v>267998.24800000002</v>
      </c>
      <c r="AG153" s="19">
        <v>266881.35600000003</v>
      </c>
      <c r="AH153" s="19">
        <v>265789.15500000003</v>
      </c>
      <c r="AI153" s="19">
        <v>264716.587</v>
      </c>
      <c r="AJ153" s="19">
        <v>263659.14399999997</v>
      </c>
      <c r="AK153" s="19">
        <v>262615.59000000003</v>
      </c>
      <c r="AL153" s="19">
        <v>261584.761</v>
      </c>
      <c r="AM153" s="19">
        <v>260561.959</v>
      </c>
      <c r="AN153" s="19">
        <v>259541.644</v>
      </c>
      <c r="AO153" s="19">
        <v>258519.068</v>
      </c>
      <c r="AP153" s="19">
        <v>257492.117</v>
      </c>
      <c r="AQ153" s="19">
        <v>256459.27299999999</v>
      </c>
      <c r="AR153" s="19">
        <v>255417.72</v>
      </c>
      <c r="AS153" s="19">
        <v>254364.677</v>
      </c>
      <c r="AT153" s="19">
        <v>253298.139</v>
      </c>
      <c r="AU153" s="19">
        <v>252217.46299999999</v>
      </c>
      <c r="AV153" s="19">
        <v>251122.73499999999</v>
      </c>
      <c r="AW153" s="19">
        <v>250013.783</v>
      </c>
      <c r="AX153" s="19">
        <v>248890.88500000001</v>
      </c>
      <c r="AY153" s="19">
        <v>247755.09</v>
      </c>
      <c r="AZ153" s="19">
        <v>246607.318</v>
      </c>
      <c r="BA153" s="19">
        <v>245450.13</v>
      </c>
      <c r="BB153" s="19">
        <v>244288.25399999999</v>
      </c>
      <c r="BC153" s="19">
        <v>243127.701</v>
      </c>
      <c r="BD153" s="19">
        <v>241973.91699999999</v>
      </c>
      <c r="BE153" s="19">
        <v>240829.83100000001</v>
      </c>
      <c r="BF153" s="19">
        <v>239698.274</v>
      </c>
      <c r="BG153" s="19">
        <v>238584.24799999999</v>
      </c>
      <c r="BH153" s="19">
        <v>237493.383</v>
      </c>
      <c r="BI153" s="19">
        <v>236430.378</v>
      </c>
      <c r="BJ153" s="19">
        <v>235398.041</v>
      </c>
      <c r="BK153" s="19">
        <v>234398.503</v>
      </c>
      <c r="BL153" s="19">
        <v>233434.72099999999</v>
      </c>
      <c r="BM153" s="19">
        <v>232509.44699999999</v>
      </c>
      <c r="BN153" s="19">
        <v>231624.79500000001</v>
      </c>
      <c r="BO153" s="19">
        <v>230781.79</v>
      </c>
      <c r="BP153" s="19">
        <v>229980.62599999999</v>
      </c>
      <c r="BQ153" s="19">
        <v>229221.07199999999</v>
      </c>
      <c r="BR153" s="19">
        <v>228502.26800000001</v>
      </c>
      <c r="BS153" s="19">
        <v>227822.86799999999</v>
      </c>
      <c r="BT153" s="19">
        <v>227182.04399999999</v>
      </c>
      <c r="BU153" s="19">
        <v>226577.97</v>
      </c>
      <c r="BV153" s="19">
        <v>226006.96299999999</v>
      </c>
      <c r="BW153" s="19">
        <v>225464.43400000001</v>
      </c>
      <c r="BX153" s="19">
        <v>224946.15</v>
      </c>
      <c r="BY153" s="19">
        <v>224449.649</v>
      </c>
      <c r="BZ153" s="19">
        <v>223972.497</v>
      </c>
      <c r="CA153" s="19">
        <v>223510.424</v>
      </c>
      <c r="CB153" s="19">
        <v>223058.68100000001</v>
      </c>
      <c r="CC153" s="19">
        <v>222613.166</v>
      </c>
      <c r="CD153" s="19">
        <v>222170.87</v>
      </c>
      <c r="CE153" s="19">
        <v>221729.62</v>
      </c>
      <c r="CF153" s="19">
        <v>221287.79300000001</v>
      </c>
      <c r="CG153" s="19">
        <v>220844.09700000001</v>
      </c>
      <c r="CH153" s="19">
        <v>220397.038</v>
      </c>
      <c r="CI153" s="19">
        <v>219945.03099999999</v>
      </c>
      <c r="CJ153" s="19">
        <v>219486.09400000001</v>
      </c>
      <c r="CK153" s="19">
        <v>219018.068</v>
      </c>
      <c r="CL153" s="19">
        <v>218538.454</v>
      </c>
      <c r="CM153" s="19">
        <v>218044.51699999999</v>
      </c>
    </row>
    <row r="154" spans="1:91" ht="11.4" x14ac:dyDescent="0.2">
      <c r="A154" s="16">
        <v>137</v>
      </c>
      <c r="B154" s="17" t="s">
        <v>635</v>
      </c>
      <c r="C154" s="7" t="s">
        <v>198</v>
      </c>
      <c r="D154" s="6"/>
      <c r="E154" s="6">
        <v>112</v>
      </c>
      <c r="F154" s="19">
        <v>9485.7720000000008</v>
      </c>
      <c r="G154" s="19">
        <v>9480.0419999999995</v>
      </c>
      <c r="H154" s="19">
        <v>9468.3379999999997</v>
      </c>
      <c r="I154" s="19">
        <v>9452.1129999999994</v>
      </c>
      <c r="J154" s="19">
        <v>9433.8739999999998</v>
      </c>
      <c r="K154" s="19">
        <v>9415.4310000000005</v>
      </c>
      <c r="L154" s="19">
        <v>9397.0499999999993</v>
      </c>
      <c r="M154" s="19">
        <v>9377.93</v>
      </c>
      <c r="N154" s="19">
        <v>9357.6810000000005</v>
      </c>
      <c r="O154" s="19">
        <v>9335.64</v>
      </c>
      <c r="P154" s="19">
        <v>9311.3799999999992</v>
      </c>
      <c r="Q154" s="19">
        <v>9284.893</v>
      </c>
      <c r="R154" s="19">
        <v>9256.5120000000006</v>
      </c>
      <c r="S154" s="19">
        <v>9226.5079999999998</v>
      </c>
      <c r="T154" s="19">
        <v>9195.2659999999996</v>
      </c>
      <c r="U154" s="19">
        <v>9163.1180000000004</v>
      </c>
      <c r="V154" s="19">
        <v>9130.2060000000001</v>
      </c>
      <c r="W154" s="19">
        <v>9096.6489999999994</v>
      </c>
      <c r="X154" s="19">
        <v>9062.76</v>
      </c>
      <c r="Y154" s="19">
        <v>9028.9259999999995</v>
      </c>
      <c r="Z154" s="19">
        <v>8995.4259999999995</v>
      </c>
      <c r="AA154" s="19">
        <v>8962.43</v>
      </c>
      <c r="AB154" s="19">
        <v>8930.01</v>
      </c>
      <c r="AC154" s="19">
        <v>8898.2970000000005</v>
      </c>
      <c r="AD154" s="19">
        <v>8867.3770000000004</v>
      </c>
      <c r="AE154" s="19">
        <v>8837.3369999999995</v>
      </c>
      <c r="AF154" s="19">
        <v>8808.2180000000008</v>
      </c>
      <c r="AG154" s="19">
        <v>8780.0239999999994</v>
      </c>
      <c r="AH154" s="19">
        <v>8752.6129999999994</v>
      </c>
      <c r="AI154" s="19">
        <v>8725.7929999999997</v>
      </c>
      <c r="AJ154" s="19">
        <v>8699.4069999999992</v>
      </c>
      <c r="AK154" s="19">
        <v>8673.3790000000008</v>
      </c>
      <c r="AL154" s="19">
        <v>8647.68</v>
      </c>
      <c r="AM154" s="19">
        <v>8622.15</v>
      </c>
      <c r="AN154" s="19">
        <v>8596.6110000000008</v>
      </c>
      <c r="AO154" s="19">
        <v>8570.8979999999992</v>
      </c>
      <c r="AP154" s="19">
        <v>8544.9629999999997</v>
      </c>
      <c r="AQ154" s="19">
        <v>8518.7659999999996</v>
      </c>
      <c r="AR154" s="19">
        <v>8492.2469999999994</v>
      </c>
      <c r="AS154" s="19">
        <v>8465.3580000000002</v>
      </c>
      <c r="AT154" s="19">
        <v>8438.0759999999991</v>
      </c>
      <c r="AU154" s="19">
        <v>8410.3860000000004</v>
      </c>
      <c r="AV154" s="19">
        <v>8382.3160000000007</v>
      </c>
      <c r="AW154" s="19">
        <v>8353.9159999999993</v>
      </c>
      <c r="AX154" s="19">
        <v>8325.2950000000001</v>
      </c>
      <c r="AY154" s="19">
        <v>8296.5490000000009</v>
      </c>
      <c r="AZ154" s="19">
        <v>8267.7189999999991</v>
      </c>
      <c r="BA154" s="19">
        <v>8238.8739999999998</v>
      </c>
      <c r="BB154" s="19">
        <v>8210.1180000000004</v>
      </c>
      <c r="BC154" s="19">
        <v>8181.5879999999997</v>
      </c>
      <c r="BD154" s="19">
        <v>8153.4</v>
      </c>
      <c r="BE154" s="19">
        <v>8125.6270000000004</v>
      </c>
      <c r="BF154" s="19">
        <v>8098.3490000000002</v>
      </c>
      <c r="BG154" s="19">
        <v>8071.6459999999997</v>
      </c>
      <c r="BH154" s="19">
        <v>8045.6620000000003</v>
      </c>
      <c r="BI154" s="19">
        <v>8020.4849999999997</v>
      </c>
      <c r="BJ154" s="19">
        <v>7996.1660000000002</v>
      </c>
      <c r="BK154" s="19">
        <v>7972.7709999999997</v>
      </c>
      <c r="BL154" s="19">
        <v>7950.3050000000003</v>
      </c>
      <c r="BM154" s="19">
        <v>7928.7860000000001</v>
      </c>
      <c r="BN154" s="19">
        <v>7908.2529999999997</v>
      </c>
      <c r="BO154" s="19">
        <v>7888.6869999999999</v>
      </c>
      <c r="BP154" s="19">
        <v>7870.107</v>
      </c>
      <c r="BQ154" s="19">
        <v>7852.509</v>
      </c>
      <c r="BR154" s="19">
        <v>7835.884</v>
      </c>
      <c r="BS154" s="19">
        <v>7820.2079999999996</v>
      </c>
      <c r="BT154" s="19">
        <v>7805.45</v>
      </c>
      <c r="BU154" s="19">
        <v>7791.5770000000002</v>
      </c>
      <c r="BV154" s="19">
        <v>7778.5169999999998</v>
      </c>
      <c r="BW154" s="19">
        <v>7766.1850000000004</v>
      </c>
      <c r="BX154" s="19">
        <v>7754.5050000000001</v>
      </c>
      <c r="BY154" s="19">
        <v>7743.4210000000003</v>
      </c>
      <c r="BZ154" s="19">
        <v>7732.8639999999996</v>
      </c>
      <c r="CA154" s="19">
        <v>7722.7380000000003</v>
      </c>
      <c r="CB154" s="19">
        <v>7712.9380000000001</v>
      </c>
      <c r="CC154" s="19">
        <v>7703.3559999999998</v>
      </c>
      <c r="CD154" s="19">
        <v>7693.915</v>
      </c>
      <c r="CE154" s="19">
        <v>7684.5529999999999</v>
      </c>
      <c r="CF154" s="19">
        <v>7675.2129999999997</v>
      </c>
      <c r="CG154" s="19">
        <v>7665.835</v>
      </c>
      <c r="CH154" s="19">
        <v>7656.366</v>
      </c>
      <c r="CI154" s="19">
        <v>7646.7529999999997</v>
      </c>
      <c r="CJ154" s="19">
        <v>7636.9059999999999</v>
      </c>
      <c r="CK154" s="19">
        <v>7626.7520000000004</v>
      </c>
      <c r="CL154" s="19">
        <v>7616.19</v>
      </c>
      <c r="CM154" s="19">
        <v>7605.14</v>
      </c>
    </row>
    <row r="155" spans="1:91" ht="11.4" x14ac:dyDescent="0.2">
      <c r="A155" s="16">
        <v>138</v>
      </c>
      <c r="B155" s="17" t="s">
        <v>635</v>
      </c>
      <c r="C155" s="7" t="s">
        <v>199</v>
      </c>
      <c r="D155" s="6"/>
      <c r="E155" s="6">
        <v>100</v>
      </c>
      <c r="F155" s="19">
        <v>7177.3959999999997</v>
      </c>
      <c r="G155" s="19">
        <v>7131.4939999999997</v>
      </c>
      <c r="H155" s="19">
        <v>7084.5709999999999</v>
      </c>
      <c r="I155" s="19">
        <v>7036.848</v>
      </c>
      <c r="J155" s="19">
        <v>6988.7389999999996</v>
      </c>
      <c r="K155" s="19">
        <v>6940.527</v>
      </c>
      <c r="L155" s="19">
        <v>6892.21</v>
      </c>
      <c r="M155" s="19">
        <v>6843.5829999999996</v>
      </c>
      <c r="N155" s="19">
        <v>6794.4949999999999</v>
      </c>
      <c r="O155" s="19">
        <v>6744.76</v>
      </c>
      <c r="P155" s="19">
        <v>6694.2290000000003</v>
      </c>
      <c r="Q155" s="19">
        <v>6642.9089999999997</v>
      </c>
      <c r="R155" s="19">
        <v>6590.8680000000004</v>
      </c>
      <c r="S155" s="19">
        <v>6538.1369999999997</v>
      </c>
      <c r="T155" s="19">
        <v>6484.77</v>
      </c>
      <c r="U155" s="19">
        <v>6430.8469999999998</v>
      </c>
      <c r="V155" s="19">
        <v>6376.3950000000004</v>
      </c>
      <c r="W155" s="19">
        <v>6321.5259999999998</v>
      </c>
      <c r="X155" s="19">
        <v>6266.4889999999996</v>
      </c>
      <c r="Y155" s="19">
        <v>6211.6109999999999</v>
      </c>
      <c r="Z155" s="19">
        <v>6157.1350000000002</v>
      </c>
      <c r="AA155" s="19">
        <v>6103.183</v>
      </c>
      <c r="AB155" s="19">
        <v>6049.7879999999996</v>
      </c>
      <c r="AC155" s="19">
        <v>5997.076</v>
      </c>
      <c r="AD155" s="19">
        <v>5945.1639999999998</v>
      </c>
      <c r="AE155" s="19">
        <v>5894.1319999999996</v>
      </c>
      <c r="AF155" s="19">
        <v>5844.0389999999998</v>
      </c>
      <c r="AG155" s="19">
        <v>5794.8819999999996</v>
      </c>
      <c r="AH155" s="19">
        <v>5746.5690000000004</v>
      </c>
      <c r="AI155" s="19">
        <v>5698.9610000000002</v>
      </c>
      <c r="AJ155" s="19">
        <v>5651.9250000000002</v>
      </c>
      <c r="AK155" s="19">
        <v>5605.4350000000004</v>
      </c>
      <c r="AL155" s="19">
        <v>5559.473</v>
      </c>
      <c r="AM155" s="19">
        <v>5513.95</v>
      </c>
      <c r="AN155" s="19">
        <v>5468.7790000000005</v>
      </c>
      <c r="AO155" s="19">
        <v>5423.8670000000002</v>
      </c>
      <c r="AP155" s="19">
        <v>5379.183</v>
      </c>
      <c r="AQ155" s="19">
        <v>5334.6970000000001</v>
      </c>
      <c r="AR155" s="19">
        <v>5290.3419999999996</v>
      </c>
      <c r="AS155" s="19">
        <v>5246.0529999999999</v>
      </c>
      <c r="AT155" s="19">
        <v>5201.7939999999999</v>
      </c>
      <c r="AU155" s="19">
        <v>5157.5529999999999</v>
      </c>
      <c r="AV155" s="19">
        <v>5113.3509999999997</v>
      </c>
      <c r="AW155" s="19">
        <v>5069.1909999999998</v>
      </c>
      <c r="AX155" s="19">
        <v>5025.1080000000002</v>
      </c>
      <c r="AY155" s="19">
        <v>4981.1469999999999</v>
      </c>
      <c r="AZ155" s="19">
        <v>4937.3320000000003</v>
      </c>
      <c r="BA155" s="19">
        <v>4893.7309999999998</v>
      </c>
      <c r="BB155" s="19">
        <v>4850.4620000000004</v>
      </c>
      <c r="BC155" s="19">
        <v>4807.6859999999997</v>
      </c>
      <c r="BD155" s="19">
        <v>4765.5429999999997</v>
      </c>
      <c r="BE155" s="19">
        <v>4724.1059999999998</v>
      </c>
      <c r="BF155" s="19">
        <v>4683.4179999999997</v>
      </c>
      <c r="BG155" s="19">
        <v>4643.5969999999998</v>
      </c>
      <c r="BH155" s="19">
        <v>4604.7640000000001</v>
      </c>
      <c r="BI155" s="19">
        <v>4567.0249999999996</v>
      </c>
      <c r="BJ155" s="19">
        <v>4530.4229999999998</v>
      </c>
      <c r="BK155" s="19">
        <v>4495</v>
      </c>
      <c r="BL155" s="19">
        <v>4460.7629999999999</v>
      </c>
      <c r="BM155" s="19">
        <v>4427.7259999999997</v>
      </c>
      <c r="BN155" s="19">
        <v>4395.8779999999997</v>
      </c>
      <c r="BO155" s="19">
        <v>4365.232</v>
      </c>
      <c r="BP155" s="19">
        <v>4335.7730000000001</v>
      </c>
      <c r="BQ155" s="19">
        <v>4307.482</v>
      </c>
      <c r="BR155" s="19">
        <v>4280.3220000000001</v>
      </c>
      <c r="BS155" s="19">
        <v>4254.2290000000003</v>
      </c>
      <c r="BT155" s="19">
        <v>4229.1959999999999</v>
      </c>
      <c r="BU155" s="19">
        <v>4205.1419999999998</v>
      </c>
      <c r="BV155" s="19">
        <v>4182.009</v>
      </c>
      <c r="BW155" s="19">
        <v>4159.72</v>
      </c>
      <c r="BX155" s="19">
        <v>4138.1769999999997</v>
      </c>
      <c r="BY155" s="19">
        <v>4117.3209999999999</v>
      </c>
      <c r="BZ155" s="19">
        <v>4097.0780000000004</v>
      </c>
      <c r="CA155" s="19">
        <v>4077.3440000000001</v>
      </c>
      <c r="CB155" s="19">
        <v>4057.9580000000001</v>
      </c>
      <c r="CC155" s="19">
        <v>4038.8139999999999</v>
      </c>
      <c r="CD155" s="19">
        <v>4019.828</v>
      </c>
      <c r="CE155" s="19">
        <v>4000.953</v>
      </c>
      <c r="CF155" s="19">
        <v>3982.1550000000002</v>
      </c>
      <c r="CG155" s="19">
        <v>3963.4180000000001</v>
      </c>
      <c r="CH155" s="19">
        <v>3944.7049999999999</v>
      </c>
      <c r="CI155" s="19">
        <v>3925.9940000000001</v>
      </c>
      <c r="CJ155" s="19">
        <v>3907.2280000000001</v>
      </c>
      <c r="CK155" s="19">
        <v>3888.357</v>
      </c>
      <c r="CL155" s="19">
        <v>3869.3009999999999</v>
      </c>
      <c r="CM155" s="19">
        <v>3849.9789999999998</v>
      </c>
    </row>
    <row r="156" spans="1:91" ht="11.4" x14ac:dyDescent="0.2">
      <c r="A156" s="16">
        <v>139</v>
      </c>
      <c r="B156" s="17" t="s">
        <v>635</v>
      </c>
      <c r="C156" s="23" t="s">
        <v>200</v>
      </c>
      <c r="D156" s="6"/>
      <c r="E156" s="6">
        <v>203</v>
      </c>
      <c r="F156" s="19">
        <v>10603.762000000001</v>
      </c>
      <c r="G156" s="19">
        <v>10610.947</v>
      </c>
      <c r="H156" s="19">
        <v>10618.303</v>
      </c>
      <c r="I156" s="19">
        <v>10625.25</v>
      </c>
      <c r="J156" s="19">
        <v>10630.589</v>
      </c>
      <c r="K156" s="19">
        <v>10633.424000000001</v>
      </c>
      <c r="L156" s="19">
        <v>10633.85</v>
      </c>
      <c r="M156" s="19">
        <v>10632.288</v>
      </c>
      <c r="N156" s="19">
        <v>10628.468999999999</v>
      </c>
      <c r="O156" s="19">
        <v>10622.091</v>
      </c>
      <c r="P156" s="19">
        <v>10612.937</v>
      </c>
      <c r="Q156" s="19">
        <v>10601.013000000001</v>
      </c>
      <c r="R156" s="19">
        <v>10586.451999999999</v>
      </c>
      <c r="S156" s="19">
        <v>10569.339</v>
      </c>
      <c r="T156" s="19">
        <v>10549.861999999999</v>
      </c>
      <c r="U156" s="19">
        <v>10528.196</v>
      </c>
      <c r="V156" s="19">
        <v>10504.439</v>
      </c>
      <c r="W156" s="19">
        <v>10478.832</v>
      </c>
      <c r="X156" s="19">
        <v>10451.919</v>
      </c>
      <c r="Y156" s="19">
        <v>10424.374</v>
      </c>
      <c r="Z156" s="19">
        <v>10396.772999999999</v>
      </c>
      <c r="AA156" s="19">
        <v>10369.331</v>
      </c>
      <c r="AB156" s="19">
        <v>10342.163</v>
      </c>
      <c r="AC156" s="19">
        <v>10315.531999999999</v>
      </c>
      <c r="AD156" s="19">
        <v>10289.698</v>
      </c>
      <c r="AE156" s="19">
        <v>10264.847</v>
      </c>
      <c r="AF156" s="19">
        <v>10241.093999999999</v>
      </c>
      <c r="AG156" s="19">
        <v>10218.416999999999</v>
      </c>
      <c r="AH156" s="19">
        <v>10196.683999999999</v>
      </c>
      <c r="AI156" s="19">
        <v>10175.66</v>
      </c>
      <c r="AJ156" s="19">
        <v>10155.117</v>
      </c>
      <c r="AK156" s="19">
        <v>10134.98</v>
      </c>
      <c r="AL156" s="19">
        <v>10115.144</v>
      </c>
      <c r="AM156" s="19">
        <v>10095.316000000001</v>
      </c>
      <c r="AN156" s="19">
        <v>10075.141</v>
      </c>
      <c r="AO156" s="19">
        <v>10054.302</v>
      </c>
      <c r="AP156" s="19">
        <v>10032.67</v>
      </c>
      <c r="AQ156" s="19">
        <v>10010.124</v>
      </c>
      <c r="AR156" s="19">
        <v>9986.4459999999999</v>
      </c>
      <c r="AS156" s="19">
        <v>9961.3940000000002</v>
      </c>
      <c r="AT156" s="19">
        <v>9934.7870000000003</v>
      </c>
      <c r="AU156" s="19">
        <v>9906.5730000000003</v>
      </c>
      <c r="AV156" s="19">
        <v>9876.7569999999996</v>
      </c>
      <c r="AW156" s="19">
        <v>9845.2839999999997</v>
      </c>
      <c r="AX156" s="19">
        <v>9812.1569999999992</v>
      </c>
      <c r="AY156" s="19">
        <v>9777.4269999999997</v>
      </c>
      <c r="AZ156" s="19">
        <v>9741.143</v>
      </c>
      <c r="BA156" s="19">
        <v>9703.4689999999991</v>
      </c>
      <c r="BB156" s="19">
        <v>9664.7099999999991</v>
      </c>
      <c r="BC156" s="19">
        <v>9625.2579999999998</v>
      </c>
      <c r="BD156" s="19">
        <v>9585.48</v>
      </c>
      <c r="BE156" s="19">
        <v>9545.5589999999993</v>
      </c>
      <c r="BF156" s="19">
        <v>9505.6869999999999</v>
      </c>
      <c r="BG156" s="19">
        <v>9466.2559999999994</v>
      </c>
      <c r="BH156" s="19">
        <v>9427.7139999999999</v>
      </c>
      <c r="BI156" s="19">
        <v>9390.4330000000009</v>
      </c>
      <c r="BJ156" s="19">
        <v>9354.5969999999998</v>
      </c>
      <c r="BK156" s="19">
        <v>9320.34</v>
      </c>
      <c r="BL156" s="19">
        <v>9287.8269999999993</v>
      </c>
      <c r="BM156" s="19">
        <v>9257.1820000000007</v>
      </c>
      <c r="BN156" s="19">
        <v>9228.51</v>
      </c>
      <c r="BO156" s="19">
        <v>9201.8909999999996</v>
      </c>
      <c r="BP156" s="19">
        <v>9177.3209999999999</v>
      </c>
      <c r="BQ156" s="19">
        <v>9154.7450000000008</v>
      </c>
      <c r="BR156" s="19">
        <v>9134.0040000000008</v>
      </c>
      <c r="BS156" s="19">
        <v>9114.9840000000004</v>
      </c>
      <c r="BT156" s="19">
        <v>9097.6200000000008</v>
      </c>
      <c r="BU156" s="19">
        <v>9081.8439999999991</v>
      </c>
      <c r="BV156" s="19">
        <v>9067.4480000000003</v>
      </c>
      <c r="BW156" s="19">
        <v>9054.1949999999997</v>
      </c>
      <c r="BX156" s="19">
        <v>9041.8770000000004</v>
      </c>
      <c r="BY156" s="19">
        <v>9030.3770000000004</v>
      </c>
      <c r="BZ156" s="19">
        <v>9019.5560000000005</v>
      </c>
      <c r="CA156" s="19">
        <v>9009.3230000000003</v>
      </c>
      <c r="CB156" s="19">
        <v>8999.5190000000002</v>
      </c>
      <c r="CC156" s="19">
        <v>8990.0169999999998</v>
      </c>
      <c r="CD156" s="19">
        <v>8980.7139999999999</v>
      </c>
      <c r="CE156" s="19">
        <v>8971.5079999999998</v>
      </c>
      <c r="CF156" s="19">
        <v>8962.3189999999995</v>
      </c>
      <c r="CG156" s="19">
        <v>8953.0509999999995</v>
      </c>
      <c r="CH156" s="19">
        <v>8943.6419999999998</v>
      </c>
      <c r="CI156" s="19">
        <v>8934.0290000000005</v>
      </c>
      <c r="CJ156" s="19">
        <v>8924.1239999999998</v>
      </c>
      <c r="CK156" s="19">
        <v>8913.8850000000002</v>
      </c>
      <c r="CL156" s="19">
        <v>8903.25</v>
      </c>
      <c r="CM156" s="19">
        <v>8892.1650000000009</v>
      </c>
    </row>
    <row r="157" spans="1:91" ht="11.4" x14ac:dyDescent="0.2">
      <c r="A157" s="16">
        <v>140</v>
      </c>
      <c r="B157" s="17" t="s">
        <v>635</v>
      </c>
      <c r="C157" s="7" t="s">
        <v>201</v>
      </c>
      <c r="D157" s="6"/>
      <c r="E157" s="6">
        <v>348</v>
      </c>
      <c r="F157" s="19">
        <v>9783.9249999999993</v>
      </c>
      <c r="G157" s="19">
        <v>9753.2810000000009</v>
      </c>
      <c r="H157" s="19">
        <v>9721.5589999999993</v>
      </c>
      <c r="I157" s="19">
        <v>9688.8469999999998</v>
      </c>
      <c r="J157" s="19">
        <v>9655.3610000000008</v>
      </c>
      <c r="K157" s="19">
        <v>9621.2540000000008</v>
      </c>
      <c r="L157" s="19">
        <v>9586.4830000000002</v>
      </c>
      <c r="M157" s="19">
        <v>9550.9490000000005</v>
      </c>
      <c r="N157" s="19">
        <v>9514.6180000000004</v>
      </c>
      <c r="O157" s="19">
        <v>9477.4719999999998</v>
      </c>
      <c r="P157" s="19">
        <v>9439.4650000000001</v>
      </c>
      <c r="Q157" s="19">
        <v>9400.6110000000008</v>
      </c>
      <c r="R157" s="19">
        <v>9360.9110000000001</v>
      </c>
      <c r="S157" s="19">
        <v>9320.24</v>
      </c>
      <c r="T157" s="19">
        <v>9278.4419999999991</v>
      </c>
      <c r="U157" s="19">
        <v>9235.4590000000007</v>
      </c>
      <c r="V157" s="19">
        <v>9191.2639999999992</v>
      </c>
      <c r="W157" s="19">
        <v>9145.9359999999997</v>
      </c>
      <c r="X157" s="19">
        <v>9099.5920000000006</v>
      </c>
      <c r="Y157" s="19">
        <v>9052.3860000000004</v>
      </c>
      <c r="Z157" s="19">
        <v>9004.4660000000003</v>
      </c>
      <c r="AA157" s="19">
        <v>8955.8909999999996</v>
      </c>
      <c r="AB157" s="19">
        <v>8906.7469999999994</v>
      </c>
      <c r="AC157" s="19">
        <v>8857.2180000000008</v>
      </c>
      <c r="AD157" s="19">
        <v>8807.5159999999996</v>
      </c>
      <c r="AE157" s="19">
        <v>8757.8459999999995</v>
      </c>
      <c r="AF157" s="19">
        <v>8708.2749999999996</v>
      </c>
      <c r="AG157" s="19">
        <v>8658.8829999999998</v>
      </c>
      <c r="AH157" s="19">
        <v>8609.7759999999998</v>
      </c>
      <c r="AI157" s="19">
        <v>8561.0499999999993</v>
      </c>
      <c r="AJ157" s="19">
        <v>8512.7849999999999</v>
      </c>
      <c r="AK157" s="19">
        <v>8465.027</v>
      </c>
      <c r="AL157" s="19">
        <v>8417.7909999999993</v>
      </c>
      <c r="AM157" s="19">
        <v>8371.0439999999999</v>
      </c>
      <c r="AN157" s="19">
        <v>8324.7009999999991</v>
      </c>
      <c r="AO157" s="19">
        <v>8278.7000000000007</v>
      </c>
      <c r="AP157" s="19">
        <v>8233.0419999999995</v>
      </c>
      <c r="AQ157" s="19">
        <v>8187.692</v>
      </c>
      <c r="AR157" s="19">
        <v>8142.5339999999997</v>
      </c>
      <c r="AS157" s="19">
        <v>8097.4189999999999</v>
      </c>
      <c r="AT157" s="19">
        <v>8052.2380000000003</v>
      </c>
      <c r="AU157" s="19">
        <v>8006.9549999999999</v>
      </c>
      <c r="AV157" s="19">
        <v>7961.5540000000001</v>
      </c>
      <c r="AW157" s="19">
        <v>7916.018</v>
      </c>
      <c r="AX157" s="19">
        <v>7870.2659999999996</v>
      </c>
      <c r="AY157" s="19">
        <v>7824.3090000000002</v>
      </c>
      <c r="AZ157" s="19">
        <v>7778.1379999999999</v>
      </c>
      <c r="BA157" s="19">
        <v>7731.7960000000003</v>
      </c>
      <c r="BB157" s="19">
        <v>7685.36</v>
      </c>
      <c r="BC157" s="19">
        <v>7638.8950000000004</v>
      </c>
      <c r="BD157" s="19">
        <v>7592.5360000000001</v>
      </c>
      <c r="BE157" s="19">
        <v>7546.3010000000004</v>
      </c>
      <c r="BF157" s="19">
        <v>7500.26</v>
      </c>
      <c r="BG157" s="19">
        <v>7454.5780000000004</v>
      </c>
      <c r="BH157" s="19">
        <v>7409.4570000000003</v>
      </c>
      <c r="BI157" s="19">
        <v>7365.0540000000001</v>
      </c>
      <c r="BJ157" s="19">
        <v>7321.4340000000002</v>
      </c>
      <c r="BK157" s="19">
        <v>7278.634</v>
      </c>
      <c r="BL157" s="19">
        <v>7236.692</v>
      </c>
      <c r="BM157" s="19">
        <v>7195.6459999999997</v>
      </c>
      <c r="BN157" s="19">
        <v>7155.5110000000004</v>
      </c>
      <c r="BO157" s="19">
        <v>7116.3180000000002</v>
      </c>
      <c r="BP157" s="19">
        <v>7078.0829999999996</v>
      </c>
      <c r="BQ157" s="19">
        <v>7040.7520000000004</v>
      </c>
      <c r="BR157" s="19">
        <v>7004.2849999999999</v>
      </c>
      <c r="BS157" s="19">
        <v>6968.6170000000002</v>
      </c>
      <c r="BT157" s="19">
        <v>6933.7370000000001</v>
      </c>
      <c r="BU157" s="19">
        <v>6899.64</v>
      </c>
      <c r="BV157" s="19">
        <v>6866.2839999999997</v>
      </c>
      <c r="BW157" s="19">
        <v>6833.61</v>
      </c>
      <c r="BX157" s="19">
        <v>6801.5860000000002</v>
      </c>
      <c r="BY157" s="19">
        <v>6770.17</v>
      </c>
      <c r="BZ157" s="19">
        <v>6739.357</v>
      </c>
      <c r="CA157" s="19">
        <v>6709.14</v>
      </c>
      <c r="CB157" s="19">
        <v>6679.5429999999997</v>
      </c>
      <c r="CC157" s="19">
        <v>6650.5450000000001</v>
      </c>
      <c r="CD157" s="19">
        <v>6622.15</v>
      </c>
      <c r="CE157" s="19">
        <v>6594.3289999999997</v>
      </c>
      <c r="CF157" s="19">
        <v>6567.0209999999997</v>
      </c>
      <c r="CG157" s="19">
        <v>6540.2169999999996</v>
      </c>
      <c r="CH157" s="19">
        <v>6513.8620000000001</v>
      </c>
      <c r="CI157" s="19">
        <v>6487.9229999999998</v>
      </c>
      <c r="CJ157" s="19">
        <v>6462.3869999999997</v>
      </c>
      <c r="CK157" s="19">
        <v>6437.2389999999996</v>
      </c>
      <c r="CL157" s="19">
        <v>6412.4589999999998</v>
      </c>
      <c r="CM157" s="19">
        <v>6388.0529999999999</v>
      </c>
    </row>
    <row r="158" spans="1:91" ht="11.4" x14ac:dyDescent="0.2">
      <c r="A158" s="16">
        <v>141</v>
      </c>
      <c r="B158" s="17" t="s">
        <v>635</v>
      </c>
      <c r="C158" s="7" t="s">
        <v>202</v>
      </c>
      <c r="D158" s="6"/>
      <c r="E158" s="6">
        <v>616</v>
      </c>
      <c r="F158" s="19">
        <v>38265.226000000002</v>
      </c>
      <c r="G158" s="19">
        <v>38224.410000000003</v>
      </c>
      <c r="H158" s="19">
        <v>38170.712</v>
      </c>
      <c r="I158" s="19">
        <v>38104.832000000002</v>
      </c>
      <c r="J158" s="19">
        <v>38028.277999999998</v>
      </c>
      <c r="K158" s="19">
        <v>37942.231</v>
      </c>
      <c r="L158" s="19">
        <v>37846.622000000003</v>
      </c>
      <c r="M158" s="19">
        <v>37741.148999999998</v>
      </c>
      <c r="N158" s="19">
        <v>37626.510999999999</v>
      </c>
      <c r="O158" s="19">
        <v>37503.622000000003</v>
      </c>
      <c r="P158" s="19">
        <v>37373.182999999997</v>
      </c>
      <c r="Q158" s="19">
        <v>37235.686999999998</v>
      </c>
      <c r="R158" s="19">
        <v>37091.264000000003</v>
      </c>
      <c r="S158" s="19">
        <v>36939.877999999997</v>
      </c>
      <c r="T158" s="19">
        <v>36781.302000000003</v>
      </c>
      <c r="U158" s="19">
        <v>36615.5</v>
      </c>
      <c r="V158" s="19">
        <v>36442.678999999996</v>
      </c>
      <c r="W158" s="19">
        <v>36263.294000000002</v>
      </c>
      <c r="X158" s="19">
        <v>36077.911999999997</v>
      </c>
      <c r="Y158" s="19">
        <v>35887.209000000003</v>
      </c>
      <c r="Z158" s="19">
        <v>35691.754999999997</v>
      </c>
      <c r="AA158" s="19">
        <v>35491.908000000003</v>
      </c>
      <c r="AB158" s="19">
        <v>35287.927000000003</v>
      </c>
      <c r="AC158" s="19">
        <v>35080.154999999999</v>
      </c>
      <c r="AD158" s="19">
        <v>34868.932999999997</v>
      </c>
      <c r="AE158" s="19">
        <v>34654.578999999998</v>
      </c>
      <c r="AF158" s="19">
        <v>34437.370000000003</v>
      </c>
      <c r="AG158" s="19">
        <v>34217.572</v>
      </c>
      <c r="AH158" s="19">
        <v>33995.421999999999</v>
      </c>
      <c r="AI158" s="19">
        <v>33771.127999999997</v>
      </c>
      <c r="AJ158" s="19">
        <v>33544.891000000003</v>
      </c>
      <c r="AK158" s="19">
        <v>33316.868999999999</v>
      </c>
      <c r="AL158" s="19">
        <v>33087.214999999997</v>
      </c>
      <c r="AM158" s="19">
        <v>32856.084999999999</v>
      </c>
      <c r="AN158" s="19">
        <v>32623.659</v>
      </c>
      <c r="AO158" s="19">
        <v>32390.037</v>
      </c>
      <c r="AP158" s="19">
        <v>32155.272000000001</v>
      </c>
      <c r="AQ158" s="19">
        <v>31919.359</v>
      </c>
      <c r="AR158" s="19">
        <v>31682.258000000002</v>
      </c>
      <c r="AS158" s="19">
        <v>31443.922999999999</v>
      </c>
      <c r="AT158" s="19">
        <v>31204.241000000002</v>
      </c>
      <c r="AU158" s="19">
        <v>30963.269</v>
      </c>
      <c r="AV158" s="19">
        <v>30720.9</v>
      </c>
      <c r="AW158" s="19">
        <v>30476.717000000001</v>
      </c>
      <c r="AX158" s="19">
        <v>30230.181</v>
      </c>
      <c r="AY158" s="19">
        <v>29980.897000000001</v>
      </c>
      <c r="AZ158" s="19">
        <v>29728.822</v>
      </c>
      <c r="BA158" s="19">
        <v>29474.121999999999</v>
      </c>
      <c r="BB158" s="19">
        <v>29216.831999999999</v>
      </c>
      <c r="BC158" s="19">
        <v>28957.026999999998</v>
      </c>
      <c r="BD158" s="19">
        <v>28694.886999999999</v>
      </c>
      <c r="BE158" s="19">
        <v>28430.597000000002</v>
      </c>
      <c r="BF158" s="19">
        <v>28164.491999999998</v>
      </c>
      <c r="BG158" s="19">
        <v>27897.039000000001</v>
      </c>
      <c r="BH158" s="19">
        <v>27628.826000000001</v>
      </c>
      <c r="BI158" s="19">
        <v>27360.434000000001</v>
      </c>
      <c r="BJ158" s="19">
        <v>27092.268</v>
      </c>
      <c r="BK158" s="19">
        <v>26824.800999999999</v>
      </c>
      <c r="BL158" s="19">
        <v>26558.851999999999</v>
      </c>
      <c r="BM158" s="19">
        <v>26295.366999999998</v>
      </c>
      <c r="BN158" s="19">
        <v>26035.142</v>
      </c>
      <c r="BO158" s="19">
        <v>25778.675999999999</v>
      </c>
      <c r="BP158" s="19">
        <v>25526.330999999998</v>
      </c>
      <c r="BQ158" s="19">
        <v>25278.682000000001</v>
      </c>
      <c r="BR158" s="19">
        <v>25036.274000000001</v>
      </c>
      <c r="BS158" s="19">
        <v>24799.548999999999</v>
      </c>
      <c r="BT158" s="19">
        <v>24568.802</v>
      </c>
      <c r="BU158" s="19">
        <v>24344.224999999999</v>
      </c>
      <c r="BV158" s="19">
        <v>24125.958999999999</v>
      </c>
      <c r="BW158" s="19">
        <v>23914.084999999999</v>
      </c>
      <c r="BX158" s="19">
        <v>23708.615000000002</v>
      </c>
      <c r="BY158" s="19">
        <v>23509.580999999998</v>
      </c>
      <c r="BZ158" s="19">
        <v>23316.915000000001</v>
      </c>
      <c r="CA158" s="19">
        <v>23130.324000000001</v>
      </c>
      <c r="CB158" s="19">
        <v>22949.406999999999</v>
      </c>
      <c r="CC158" s="19">
        <v>22773.788</v>
      </c>
      <c r="CD158" s="19">
        <v>22603.168000000001</v>
      </c>
      <c r="CE158" s="19">
        <v>22437.295999999998</v>
      </c>
      <c r="CF158" s="19">
        <v>22275.956999999999</v>
      </c>
      <c r="CG158" s="19">
        <v>22118.883000000002</v>
      </c>
      <c r="CH158" s="19">
        <v>21965.753000000001</v>
      </c>
      <c r="CI158" s="19">
        <v>21816.159</v>
      </c>
      <c r="CJ158" s="19">
        <v>21669.608</v>
      </c>
      <c r="CK158" s="19">
        <v>21525.514999999999</v>
      </c>
      <c r="CL158" s="19">
        <v>21383.199000000001</v>
      </c>
      <c r="CM158" s="19">
        <v>21241.891</v>
      </c>
    </row>
    <row r="159" spans="1:91" ht="11.4" x14ac:dyDescent="0.2">
      <c r="A159" s="16">
        <v>142</v>
      </c>
      <c r="B159" s="17" t="s">
        <v>635</v>
      </c>
      <c r="C159" s="7" t="s">
        <v>203</v>
      </c>
      <c r="D159" s="6">
        <v>13</v>
      </c>
      <c r="E159" s="6">
        <v>498</v>
      </c>
      <c r="F159" s="19">
        <v>4065.98</v>
      </c>
      <c r="G159" s="19">
        <v>4059.6080000000002</v>
      </c>
      <c r="H159" s="19">
        <v>4051.212</v>
      </c>
      <c r="I159" s="19">
        <v>4041.0650000000001</v>
      </c>
      <c r="J159" s="19">
        <v>4029.75</v>
      </c>
      <c r="K159" s="19">
        <v>4017.6869999999999</v>
      </c>
      <c r="L159" s="19">
        <v>4004.8310000000001</v>
      </c>
      <c r="M159" s="19">
        <v>3990.9749999999999</v>
      </c>
      <c r="N159" s="19">
        <v>3976.1129999999998</v>
      </c>
      <c r="O159" s="19">
        <v>3960.2310000000002</v>
      </c>
      <c r="P159" s="19">
        <v>3943.3220000000001</v>
      </c>
      <c r="Q159" s="19">
        <v>3925.4250000000002</v>
      </c>
      <c r="R159" s="19">
        <v>3906.558</v>
      </c>
      <c r="S159" s="19">
        <v>3886.6990000000001</v>
      </c>
      <c r="T159" s="19">
        <v>3865.826</v>
      </c>
      <c r="U159" s="19">
        <v>3843.9409999999998</v>
      </c>
      <c r="V159" s="19">
        <v>3821.0479999999998</v>
      </c>
      <c r="W159" s="19">
        <v>3797.2150000000001</v>
      </c>
      <c r="X159" s="19">
        <v>3772.5450000000001</v>
      </c>
      <c r="Y159" s="19">
        <v>3747.1529999999998</v>
      </c>
      <c r="Z159" s="19">
        <v>3721.1550000000002</v>
      </c>
      <c r="AA159" s="19">
        <v>3694.587</v>
      </c>
      <c r="AB159" s="19">
        <v>3667.4850000000001</v>
      </c>
      <c r="AC159" s="19">
        <v>3639.9650000000001</v>
      </c>
      <c r="AD159" s="19">
        <v>3612.1089999999999</v>
      </c>
      <c r="AE159" s="19">
        <v>3583.9929999999999</v>
      </c>
      <c r="AF159" s="19">
        <v>3555.6709999999998</v>
      </c>
      <c r="AG159" s="19">
        <v>3527.1590000000001</v>
      </c>
      <c r="AH159" s="19">
        <v>3498.4780000000001</v>
      </c>
      <c r="AI159" s="19">
        <v>3469.6309999999999</v>
      </c>
      <c r="AJ159" s="19">
        <v>3440.6010000000001</v>
      </c>
      <c r="AK159" s="19">
        <v>3411.422</v>
      </c>
      <c r="AL159" s="19">
        <v>3382.098</v>
      </c>
      <c r="AM159" s="19">
        <v>3352.614</v>
      </c>
      <c r="AN159" s="19">
        <v>3322.9749999999999</v>
      </c>
      <c r="AO159" s="19">
        <v>3293.1570000000002</v>
      </c>
      <c r="AP159" s="19">
        <v>3263.163</v>
      </c>
      <c r="AQ159" s="19">
        <v>3232.9859999999999</v>
      </c>
      <c r="AR159" s="19">
        <v>3202.6129999999998</v>
      </c>
      <c r="AS159" s="19">
        <v>3171.9969999999998</v>
      </c>
      <c r="AT159" s="19">
        <v>3141.13</v>
      </c>
      <c r="AU159" s="19">
        <v>3110.009</v>
      </c>
      <c r="AV159" s="19">
        <v>3078.6370000000002</v>
      </c>
      <c r="AW159" s="19">
        <v>3046.9949999999999</v>
      </c>
      <c r="AX159" s="19">
        <v>3015.058</v>
      </c>
      <c r="AY159" s="19">
        <v>2982.826</v>
      </c>
      <c r="AZ159" s="19">
        <v>2950.299</v>
      </c>
      <c r="BA159" s="19">
        <v>2917.5059999999999</v>
      </c>
      <c r="BB159" s="19">
        <v>2884.4960000000001</v>
      </c>
      <c r="BC159" s="19">
        <v>2851.31</v>
      </c>
      <c r="BD159" s="19">
        <v>2817.998</v>
      </c>
      <c r="BE159" s="19">
        <v>2784.5970000000002</v>
      </c>
      <c r="BF159" s="19">
        <v>2751.1709999999998</v>
      </c>
      <c r="BG159" s="19">
        <v>2717.7809999999999</v>
      </c>
      <c r="BH159" s="19">
        <v>2684.48</v>
      </c>
      <c r="BI159" s="19">
        <v>2651.3429999999998</v>
      </c>
      <c r="BJ159" s="19">
        <v>2618.4160000000002</v>
      </c>
      <c r="BK159" s="19">
        <v>2585.788</v>
      </c>
      <c r="BL159" s="19">
        <v>2553.5419999999999</v>
      </c>
      <c r="BM159" s="19">
        <v>2521.8200000000002</v>
      </c>
      <c r="BN159" s="19">
        <v>2490.7359999999999</v>
      </c>
      <c r="BO159" s="19">
        <v>2460.3420000000001</v>
      </c>
      <c r="BP159" s="19">
        <v>2430.67</v>
      </c>
      <c r="BQ159" s="19">
        <v>2401.777</v>
      </c>
      <c r="BR159" s="19">
        <v>2373.7109999999998</v>
      </c>
      <c r="BS159" s="19">
        <v>2346.4989999999998</v>
      </c>
      <c r="BT159" s="19">
        <v>2320.1840000000002</v>
      </c>
      <c r="BU159" s="19">
        <v>2294.7530000000002</v>
      </c>
      <c r="BV159" s="19">
        <v>2270.2150000000001</v>
      </c>
      <c r="BW159" s="19">
        <v>2246.527</v>
      </c>
      <c r="BX159" s="19">
        <v>2223.6640000000002</v>
      </c>
      <c r="BY159" s="19">
        <v>2201.6210000000001</v>
      </c>
      <c r="BZ159" s="19">
        <v>2180.3670000000002</v>
      </c>
      <c r="CA159" s="19">
        <v>2159.8589999999999</v>
      </c>
      <c r="CB159" s="19">
        <v>2140.0250000000001</v>
      </c>
      <c r="CC159" s="19">
        <v>2120.8209999999999</v>
      </c>
      <c r="CD159" s="19">
        <v>2102.1849999999999</v>
      </c>
      <c r="CE159" s="19">
        <v>2084.0949999999998</v>
      </c>
      <c r="CF159" s="19">
        <v>2066.4940000000001</v>
      </c>
      <c r="CG159" s="19">
        <v>2049.3449999999998</v>
      </c>
      <c r="CH159" s="19">
        <v>2032.614</v>
      </c>
      <c r="CI159" s="19">
        <v>2016.242</v>
      </c>
      <c r="CJ159" s="19">
        <v>2000.1579999999999</v>
      </c>
      <c r="CK159" s="19">
        <v>1984.3009999999999</v>
      </c>
      <c r="CL159" s="19">
        <v>1968.5820000000001</v>
      </c>
      <c r="CM159" s="19">
        <v>1952.9090000000001</v>
      </c>
    </row>
    <row r="160" spans="1:91" ht="11.4" x14ac:dyDescent="0.2">
      <c r="A160" s="16">
        <v>143</v>
      </c>
      <c r="B160" s="17" t="s">
        <v>635</v>
      </c>
      <c r="C160" s="7" t="s">
        <v>204</v>
      </c>
      <c r="D160" s="6"/>
      <c r="E160" s="6">
        <v>642</v>
      </c>
      <c r="F160" s="19">
        <v>19876.620999999999</v>
      </c>
      <c r="G160" s="19">
        <v>19778.082999999999</v>
      </c>
      <c r="H160" s="19">
        <v>19679.306</v>
      </c>
      <c r="I160" s="19">
        <v>19580.633999999998</v>
      </c>
      <c r="J160" s="19">
        <v>19483.36</v>
      </c>
      <c r="K160" s="19">
        <v>19388.362000000001</v>
      </c>
      <c r="L160" s="19">
        <v>19295.077000000001</v>
      </c>
      <c r="M160" s="19">
        <v>19202.464</v>
      </c>
      <c r="N160" s="19">
        <v>19110.316999999999</v>
      </c>
      <c r="O160" s="19">
        <v>19018.546999999999</v>
      </c>
      <c r="P160" s="19">
        <v>18926.995999999999</v>
      </c>
      <c r="Q160" s="19">
        <v>18835.514999999999</v>
      </c>
      <c r="R160" s="19">
        <v>18743.870999999999</v>
      </c>
      <c r="S160" s="19">
        <v>18651.687999999998</v>
      </c>
      <c r="T160" s="19">
        <v>18558.574000000001</v>
      </c>
      <c r="U160" s="19">
        <v>18464.237000000001</v>
      </c>
      <c r="V160" s="19">
        <v>18368.469000000001</v>
      </c>
      <c r="W160" s="19">
        <v>18271.307000000001</v>
      </c>
      <c r="X160" s="19">
        <v>18172.918000000001</v>
      </c>
      <c r="Y160" s="19">
        <v>18073.615000000002</v>
      </c>
      <c r="Z160" s="19">
        <v>17973.608</v>
      </c>
      <c r="AA160" s="19">
        <v>17872.963</v>
      </c>
      <c r="AB160" s="19">
        <v>17771.617999999999</v>
      </c>
      <c r="AC160" s="19">
        <v>17669.545999999998</v>
      </c>
      <c r="AD160" s="19">
        <v>17566.716</v>
      </c>
      <c r="AE160" s="19">
        <v>17463.11</v>
      </c>
      <c r="AF160" s="19">
        <v>17358.761999999999</v>
      </c>
      <c r="AG160" s="19">
        <v>17253.717000000001</v>
      </c>
      <c r="AH160" s="19">
        <v>17148.065999999999</v>
      </c>
      <c r="AI160" s="19">
        <v>17041.904999999999</v>
      </c>
      <c r="AJ160" s="19">
        <v>16935.313999999998</v>
      </c>
      <c r="AK160" s="19">
        <v>16828.317999999999</v>
      </c>
      <c r="AL160" s="19">
        <v>16720.960999999999</v>
      </c>
      <c r="AM160" s="19">
        <v>16613.295999999998</v>
      </c>
      <c r="AN160" s="19">
        <v>16505.406999999999</v>
      </c>
      <c r="AO160" s="19">
        <v>16397.351999999999</v>
      </c>
      <c r="AP160" s="19">
        <v>16289.200999999999</v>
      </c>
      <c r="AQ160" s="19">
        <v>16180.960999999999</v>
      </c>
      <c r="AR160" s="19">
        <v>16072.567999999999</v>
      </c>
      <c r="AS160" s="19">
        <v>15963.883</v>
      </c>
      <c r="AT160" s="19">
        <v>15854.853999999999</v>
      </c>
      <c r="AU160" s="19">
        <v>15745.507</v>
      </c>
      <c r="AV160" s="19">
        <v>15635.975</v>
      </c>
      <c r="AW160" s="19">
        <v>15526.333000000001</v>
      </c>
      <c r="AX160" s="19">
        <v>15416.689</v>
      </c>
      <c r="AY160" s="19">
        <v>15307.163</v>
      </c>
      <c r="AZ160" s="19">
        <v>15197.861999999999</v>
      </c>
      <c r="BA160" s="19">
        <v>15088.915000000001</v>
      </c>
      <c r="BB160" s="19">
        <v>14980.593999999999</v>
      </c>
      <c r="BC160" s="19">
        <v>14873.258</v>
      </c>
      <c r="BD160" s="19">
        <v>14767.159</v>
      </c>
      <c r="BE160" s="19">
        <v>14662.451999999999</v>
      </c>
      <c r="BF160" s="19">
        <v>14559.218000000001</v>
      </c>
      <c r="BG160" s="19">
        <v>14457.637000000001</v>
      </c>
      <c r="BH160" s="19">
        <v>14357.904</v>
      </c>
      <c r="BI160" s="19">
        <v>14260.15</v>
      </c>
      <c r="BJ160" s="19">
        <v>14164.485000000001</v>
      </c>
      <c r="BK160" s="19">
        <v>14070.928</v>
      </c>
      <c r="BL160" s="19">
        <v>13979.422</v>
      </c>
      <c r="BM160" s="19">
        <v>13889.808999999999</v>
      </c>
      <c r="BN160" s="19">
        <v>13802.004999999999</v>
      </c>
      <c r="BO160" s="19">
        <v>13715.982</v>
      </c>
      <c r="BP160" s="19">
        <v>13631.754999999999</v>
      </c>
      <c r="BQ160" s="19">
        <v>13549.315000000001</v>
      </c>
      <c r="BR160" s="19">
        <v>13468.67</v>
      </c>
      <c r="BS160" s="19">
        <v>13389.791999999999</v>
      </c>
      <c r="BT160" s="19">
        <v>13312.659</v>
      </c>
      <c r="BU160" s="19">
        <v>13237.221</v>
      </c>
      <c r="BV160" s="19">
        <v>13163.361999999999</v>
      </c>
      <c r="BW160" s="19">
        <v>13090.951999999999</v>
      </c>
      <c r="BX160" s="19">
        <v>13019.887000000001</v>
      </c>
      <c r="BY160" s="19">
        <v>12950.076999999999</v>
      </c>
      <c r="BZ160" s="19">
        <v>12881.498</v>
      </c>
      <c r="CA160" s="19">
        <v>12814.147000000001</v>
      </c>
      <c r="CB160" s="19">
        <v>12748.034</v>
      </c>
      <c r="CC160" s="19">
        <v>12683.171</v>
      </c>
      <c r="CD160" s="19">
        <v>12619.503000000001</v>
      </c>
      <c r="CE160" s="19">
        <v>12556.932000000001</v>
      </c>
      <c r="CF160" s="19">
        <v>12495.343999999999</v>
      </c>
      <c r="CG160" s="19">
        <v>12434.611000000001</v>
      </c>
      <c r="CH160" s="19">
        <v>12374.601000000001</v>
      </c>
      <c r="CI160" s="19">
        <v>12315.227000000001</v>
      </c>
      <c r="CJ160" s="19">
        <v>12256.384</v>
      </c>
      <c r="CK160" s="19">
        <v>12198.001</v>
      </c>
      <c r="CL160" s="19">
        <v>12140.023999999999</v>
      </c>
      <c r="CM160" s="19">
        <v>12082.407999999999</v>
      </c>
    </row>
    <row r="161" spans="1:91" ht="11.4" x14ac:dyDescent="0.2">
      <c r="A161" s="16">
        <v>144</v>
      </c>
      <c r="B161" s="17" t="s">
        <v>635</v>
      </c>
      <c r="C161" s="7" t="s">
        <v>205</v>
      </c>
      <c r="D161" s="6"/>
      <c r="E161" s="6">
        <v>643</v>
      </c>
      <c r="F161" s="19">
        <v>143888.00399999999</v>
      </c>
      <c r="G161" s="19">
        <v>143964.51300000001</v>
      </c>
      <c r="H161" s="19">
        <v>143989.75399999999</v>
      </c>
      <c r="I161" s="19">
        <v>143964.709</v>
      </c>
      <c r="J161" s="19">
        <v>143895.55100000001</v>
      </c>
      <c r="K161" s="19">
        <v>143786.842</v>
      </c>
      <c r="L161" s="19">
        <v>143636.80900000001</v>
      </c>
      <c r="M161" s="19">
        <v>143441.86799999999</v>
      </c>
      <c r="N161" s="19">
        <v>143203.54300000001</v>
      </c>
      <c r="O161" s="19">
        <v>142924.318</v>
      </c>
      <c r="P161" s="19">
        <v>142606.88399999999</v>
      </c>
      <c r="Q161" s="19">
        <v>142253.253</v>
      </c>
      <c r="R161" s="19">
        <v>141865.848</v>
      </c>
      <c r="S161" s="19">
        <v>141448.64799999999</v>
      </c>
      <c r="T161" s="19">
        <v>141006.283</v>
      </c>
      <c r="U161" s="19">
        <v>140543.41800000001</v>
      </c>
      <c r="V161" s="19">
        <v>140063.00399999999</v>
      </c>
      <c r="W161" s="19">
        <v>139568.954</v>
      </c>
      <c r="X161" s="19">
        <v>139068.117</v>
      </c>
      <c r="Y161" s="19">
        <v>138568.41500000001</v>
      </c>
      <c r="Z161" s="19">
        <v>138076.421</v>
      </c>
      <c r="AA161" s="19">
        <v>137595.31400000001</v>
      </c>
      <c r="AB161" s="19">
        <v>137127.16699999999</v>
      </c>
      <c r="AC161" s="19">
        <v>136675.777</v>
      </c>
      <c r="AD161" s="19">
        <v>136244.74400000001</v>
      </c>
      <c r="AE161" s="19">
        <v>135836.50099999999</v>
      </c>
      <c r="AF161" s="19">
        <v>135452.78099999999</v>
      </c>
      <c r="AG161" s="19">
        <v>135093.22899999999</v>
      </c>
      <c r="AH161" s="19">
        <v>134755.179</v>
      </c>
      <c r="AI161" s="19">
        <v>134434.47500000001</v>
      </c>
      <c r="AJ161" s="19">
        <v>134127.41800000001</v>
      </c>
      <c r="AK161" s="19">
        <v>133832.89600000001</v>
      </c>
      <c r="AL161" s="19">
        <v>133549.86499999999</v>
      </c>
      <c r="AM161" s="19">
        <v>133274.60399999999</v>
      </c>
      <c r="AN161" s="19">
        <v>133002.701</v>
      </c>
      <c r="AO161" s="19">
        <v>132730.511</v>
      </c>
      <c r="AP161" s="19">
        <v>132456.24299999999</v>
      </c>
      <c r="AQ161" s="19">
        <v>132178.83199999999</v>
      </c>
      <c r="AR161" s="19">
        <v>131896.34099999999</v>
      </c>
      <c r="AS161" s="19">
        <v>131607.00899999999</v>
      </c>
      <c r="AT161" s="19">
        <v>131309.57500000001</v>
      </c>
      <c r="AU161" s="19">
        <v>131003.447</v>
      </c>
      <c r="AV161" s="19">
        <v>130688.61900000001</v>
      </c>
      <c r="AW161" s="19">
        <v>130365.288</v>
      </c>
      <c r="AX161" s="19">
        <v>130034.067</v>
      </c>
      <c r="AY161" s="19">
        <v>129695.944</v>
      </c>
      <c r="AZ161" s="19">
        <v>129351.43799999999</v>
      </c>
      <c r="BA161" s="19">
        <v>129002.056</v>
      </c>
      <c r="BB161" s="19">
        <v>128650.889</v>
      </c>
      <c r="BC161" s="19">
        <v>128301.879</v>
      </c>
      <c r="BD161" s="19">
        <v>127958.458</v>
      </c>
      <c r="BE161" s="19">
        <v>127622.399</v>
      </c>
      <c r="BF161" s="19">
        <v>127295.139</v>
      </c>
      <c r="BG161" s="19">
        <v>126979.361</v>
      </c>
      <c r="BH161" s="19">
        <v>126677.912</v>
      </c>
      <c r="BI161" s="19">
        <v>126393.174</v>
      </c>
      <c r="BJ161" s="19">
        <v>126126.522</v>
      </c>
      <c r="BK161" s="19">
        <v>125878.93799999999</v>
      </c>
      <c r="BL161" s="19">
        <v>125651.78</v>
      </c>
      <c r="BM161" s="19">
        <v>125446.273</v>
      </c>
      <c r="BN161" s="19">
        <v>125263.18</v>
      </c>
      <c r="BO161" s="19">
        <v>125102.735</v>
      </c>
      <c r="BP161" s="19">
        <v>124964.61599999999</v>
      </c>
      <c r="BQ161" s="19">
        <v>124848.126</v>
      </c>
      <c r="BR161" s="19">
        <v>124752.15300000001</v>
      </c>
      <c r="BS161" s="19">
        <v>124675.359</v>
      </c>
      <c r="BT161" s="19">
        <v>124616.844</v>
      </c>
      <c r="BU161" s="19">
        <v>124575.121</v>
      </c>
      <c r="BV161" s="19">
        <v>124547.35400000001</v>
      </c>
      <c r="BW161" s="19">
        <v>124530.13</v>
      </c>
      <c r="BX161" s="19">
        <v>124520.36900000001</v>
      </c>
      <c r="BY161" s="19">
        <v>124516.311</v>
      </c>
      <c r="BZ161" s="19">
        <v>124516.371</v>
      </c>
      <c r="CA161" s="19">
        <v>124517.734</v>
      </c>
      <c r="CB161" s="19">
        <v>124517.397</v>
      </c>
      <c r="CC161" s="19">
        <v>124512.823</v>
      </c>
      <c r="CD161" s="19">
        <v>124502.231</v>
      </c>
      <c r="CE161" s="19">
        <v>124484.47199999999</v>
      </c>
      <c r="CF161" s="19">
        <v>124458.82</v>
      </c>
      <c r="CG161" s="19">
        <v>124424.817</v>
      </c>
      <c r="CH161" s="19">
        <v>124381.965</v>
      </c>
      <c r="CI161" s="19">
        <v>124329.745</v>
      </c>
      <c r="CJ161" s="19">
        <v>124267.507</v>
      </c>
      <c r="CK161" s="19">
        <v>124194.49099999999</v>
      </c>
      <c r="CL161" s="19">
        <v>124109.848</v>
      </c>
      <c r="CM161" s="19">
        <v>124012.605</v>
      </c>
    </row>
    <row r="162" spans="1:91" ht="11.4" x14ac:dyDescent="0.2">
      <c r="A162" s="16">
        <v>145</v>
      </c>
      <c r="B162" s="17" t="s">
        <v>635</v>
      </c>
      <c r="C162" s="7" t="s">
        <v>206</v>
      </c>
      <c r="D162" s="6"/>
      <c r="E162" s="6">
        <v>703</v>
      </c>
      <c r="F162" s="19">
        <v>5439.3180000000002</v>
      </c>
      <c r="G162" s="19">
        <v>5444.2179999999998</v>
      </c>
      <c r="H162" s="19">
        <v>5447.6620000000003</v>
      </c>
      <c r="I162" s="19">
        <v>5449.8159999999998</v>
      </c>
      <c r="J162" s="19">
        <v>5450.9870000000001</v>
      </c>
      <c r="K162" s="19">
        <v>5451.4</v>
      </c>
      <c r="L162" s="19">
        <v>5451.0330000000004</v>
      </c>
      <c r="M162" s="19">
        <v>5449.6750000000002</v>
      </c>
      <c r="N162" s="19">
        <v>5447.152</v>
      </c>
      <c r="O162" s="19">
        <v>5443.2640000000001</v>
      </c>
      <c r="P162" s="19">
        <v>5437.85</v>
      </c>
      <c r="Q162" s="19">
        <v>5430.8829999999998</v>
      </c>
      <c r="R162" s="19">
        <v>5422.3819999999996</v>
      </c>
      <c r="S162" s="19">
        <v>5412.3140000000003</v>
      </c>
      <c r="T162" s="19">
        <v>5400.6719999999996</v>
      </c>
      <c r="U162" s="19">
        <v>5387.4579999999996</v>
      </c>
      <c r="V162" s="19">
        <v>5372.6809999999996</v>
      </c>
      <c r="W162" s="19">
        <v>5356.4390000000003</v>
      </c>
      <c r="X162" s="19">
        <v>5338.8649999999998</v>
      </c>
      <c r="Y162" s="19">
        <v>5320.1869999999999</v>
      </c>
      <c r="Z162" s="19">
        <v>5300.5860000000002</v>
      </c>
      <c r="AA162" s="19">
        <v>5280.1480000000001</v>
      </c>
      <c r="AB162" s="19">
        <v>5258.9470000000001</v>
      </c>
      <c r="AC162" s="19">
        <v>5237.1530000000002</v>
      </c>
      <c r="AD162" s="19">
        <v>5214.9639999999999</v>
      </c>
      <c r="AE162" s="19">
        <v>5192.5209999999997</v>
      </c>
      <c r="AF162" s="19">
        <v>5169.9279999999999</v>
      </c>
      <c r="AG162" s="19">
        <v>5147.2290000000003</v>
      </c>
      <c r="AH162" s="19">
        <v>5124.4610000000002</v>
      </c>
      <c r="AI162" s="19">
        <v>5101.6549999999997</v>
      </c>
      <c r="AJ162" s="19">
        <v>5078.835</v>
      </c>
      <c r="AK162" s="19">
        <v>5056.0219999999999</v>
      </c>
      <c r="AL162" s="19">
        <v>5033.2340000000004</v>
      </c>
      <c r="AM162" s="19">
        <v>5010.43</v>
      </c>
      <c r="AN162" s="19">
        <v>4987.5540000000001</v>
      </c>
      <c r="AO162" s="19">
        <v>4964.5420000000004</v>
      </c>
      <c r="AP162" s="19">
        <v>4941.4059999999999</v>
      </c>
      <c r="AQ162" s="19">
        <v>4918.0940000000001</v>
      </c>
      <c r="AR162" s="19">
        <v>4894.549</v>
      </c>
      <c r="AS162" s="19">
        <v>4870.6859999999997</v>
      </c>
      <c r="AT162" s="19">
        <v>4846.4309999999996</v>
      </c>
      <c r="AU162" s="19">
        <v>4821.7709999999997</v>
      </c>
      <c r="AV162" s="19">
        <v>4796.6859999999997</v>
      </c>
      <c r="AW162" s="19">
        <v>4771.1220000000003</v>
      </c>
      <c r="AX162" s="19">
        <v>4745.0240000000003</v>
      </c>
      <c r="AY162" s="19">
        <v>4718.3429999999998</v>
      </c>
      <c r="AZ162" s="19">
        <v>4691.0959999999995</v>
      </c>
      <c r="BA162" s="19">
        <v>4663.3069999999998</v>
      </c>
      <c r="BB162" s="19">
        <v>4635.0309999999999</v>
      </c>
      <c r="BC162" s="19">
        <v>4606.3459999999995</v>
      </c>
      <c r="BD162" s="19">
        <v>4577.326</v>
      </c>
      <c r="BE162" s="19">
        <v>4548.0159999999996</v>
      </c>
      <c r="BF162" s="19">
        <v>4518.4960000000001</v>
      </c>
      <c r="BG162" s="19">
        <v>4488.8770000000004</v>
      </c>
      <c r="BH162" s="19">
        <v>4459.3289999999997</v>
      </c>
      <c r="BI162" s="19">
        <v>4429.95</v>
      </c>
      <c r="BJ162" s="19">
        <v>4400.848</v>
      </c>
      <c r="BK162" s="19">
        <v>4372.0690000000004</v>
      </c>
      <c r="BL162" s="19">
        <v>4343.7520000000004</v>
      </c>
      <c r="BM162" s="19">
        <v>4316.0110000000004</v>
      </c>
      <c r="BN162" s="19">
        <v>4288.9629999999997</v>
      </c>
      <c r="BO162" s="19">
        <v>4262.6559999999999</v>
      </c>
      <c r="BP162" s="19">
        <v>4237.1409999999996</v>
      </c>
      <c r="BQ162" s="19">
        <v>4212.4470000000001</v>
      </c>
      <c r="BR162" s="19">
        <v>4188.6289999999999</v>
      </c>
      <c r="BS162" s="19">
        <v>4165.6909999999998</v>
      </c>
      <c r="BT162" s="19">
        <v>4143.6660000000002</v>
      </c>
      <c r="BU162" s="19">
        <v>4122.5379999999996</v>
      </c>
      <c r="BV162" s="19">
        <v>4102.2560000000003</v>
      </c>
      <c r="BW162" s="19">
        <v>4082.761</v>
      </c>
      <c r="BX162" s="19">
        <v>4063.989</v>
      </c>
      <c r="BY162" s="19">
        <v>4045.9079999999999</v>
      </c>
      <c r="BZ162" s="19">
        <v>4028.4870000000001</v>
      </c>
      <c r="CA162" s="19">
        <v>4011.6489999999999</v>
      </c>
      <c r="CB162" s="19">
        <v>3995.3229999999999</v>
      </c>
      <c r="CC162" s="19">
        <v>3979.4250000000002</v>
      </c>
      <c r="CD162" s="19">
        <v>3963.9090000000001</v>
      </c>
      <c r="CE162" s="19">
        <v>3948.7150000000001</v>
      </c>
      <c r="CF162" s="19">
        <v>3933.8110000000001</v>
      </c>
      <c r="CG162" s="19">
        <v>3919.1709999999998</v>
      </c>
      <c r="CH162" s="19">
        <v>3904.7379999999998</v>
      </c>
      <c r="CI162" s="19">
        <v>3890.4679999999998</v>
      </c>
      <c r="CJ162" s="19">
        <v>3876.3159999999998</v>
      </c>
      <c r="CK162" s="19">
        <v>3862.1950000000002</v>
      </c>
      <c r="CL162" s="19">
        <v>3848.0520000000001</v>
      </c>
      <c r="CM162" s="19">
        <v>3833.8040000000001</v>
      </c>
    </row>
    <row r="163" spans="1:91" ht="11.4" x14ac:dyDescent="0.2">
      <c r="A163" s="16">
        <v>146</v>
      </c>
      <c r="B163" s="17" t="s">
        <v>635</v>
      </c>
      <c r="C163" s="7" t="s">
        <v>207</v>
      </c>
      <c r="D163" s="6">
        <v>14</v>
      </c>
      <c r="E163" s="6">
        <v>804</v>
      </c>
      <c r="F163" s="19">
        <v>44657.703999999998</v>
      </c>
      <c r="G163" s="19">
        <v>44438.625</v>
      </c>
      <c r="H163" s="19">
        <v>44222.947</v>
      </c>
      <c r="I163" s="19">
        <v>44009.214</v>
      </c>
      <c r="J163" s="19">
        <v>43795.22</v>
      </c>
      <c r="K163" s="19">
        <v>43579.233999999997</v>
      </c>
      <c r="L163" s="19">
        <v>43360.97</v>
      </c>
      <c r="M163" s="19">
        <v>43140.411</v>
      </c>
      <c r="N163" s="19">
        <v>42916.330999999998</v>
      </c>
      <c r="O163" s="19">
        <v>42687.381000000001</v>
      </c>
      <c r="P163" s="19">
        <v>42452.646999999997</v>
      </c>
      <c r="Q163" s="19">
        <v>42211.775000000001</v>
      </c>
      <c r="R163" s="19">
        <v>41965.142999999996</v>
      </c>
      <c r="S163" s="19">
        <v>41713.546999999999</v>
      </c>
      <c r="T163" s="19">
        <v>41458.25</v>
      </c>
      <c r="U163" s="19">
        <v>41200.374000000003</v>
      </c>
      <c r="V163" s="19">
        <v>40940.211000000003</v>
      </c>
      <c r="W163" s="19">
        <v>40678.209000000003</v>
      </c>
      <c r="X163" s="19">
        <v>40415.798999999999</v>
      </c>
      <c r="Y163" s="19">
        <v>40154.711000000003</v>
      </c>
      <c r="Z163" s="19">
        <v>39896.339999999997</v>
      </c>
      <c r="AA163" s="19">
        <v>39641.292000000001</v>
      </c>
      <c r="AB163" s="19">
        <v>39389.724999999999</v>
      </c>
      <c r="AC163" s="19">
        <v>39141.923000000003</v>
      </c>
      <c r="AD163" s="19">
        <v>38898.010999999999</v>
      </c>
      <c r="AE163" s="19">
        <v>38658.012999999999</v>
      </c>
      <c r="AF163" s="19">
        <v>38422.11</v>
      </c>
      <c r="AG163" s="19">
        <v>38190.243999999999</v>
      </c>
      <c r="AH163" s="19">
        <v>37961.906999999999</v>
      </c>
      <c r="AI163" s="19">
        <v>37736.328999999998</v>
      </c>
      <c r="AJ163" s="19">
        <v>37512.851000000002</v>
      </c>
      <c r="AK163" s="19">
        <v>37291.241999999998</v>
      </c>
      <c r="AL163" s="19">
        <v>37071.300000000003</v>
      </c>
      <c r="AM163" s="19">
        <v>36852.47</v>
      </c>
      <c r="AN163" s="19">
        <v>36634.116000000002</v>
      </c>
      <c r="AO163" s="19">
        <v>36415.701999999997</v>
      </c>
      <c r="AP163" s="19">
        <v>36196.974000000002</v>
      </c>
      <c r="AQ163" s="19">
        <v>35977.762000000002</v>
      </c>
      <c r="AR163" s="19">
        <v>35757.822</v>
      </c>
      <c r="AS163" s="19">
        <v>35536.955000000002</v>
      </c>
      <c r="AT163" s="19">
        <v>35315.012999999999</v>
      </c>
      <c r="AU163" s="19">
        <v>35091.993000000002</v>
      </c>
      <c r="AV163" s="19">
        <v>34867.94</v>
      </c>
      <c r="AW163" s="19">
        <v>34642.919000000002</v>
      </c>
      <c r="AX163" s="19">
        <v>34417.040000000001</v>
      </c>
      <c r="AY163" s="19">
        <v>34190.485000000001</v>
      </c>
      <c r="AZ163" s="19">
        <v>33963.468999999997</v>
      </c>
      <c r="BA163" s="19">
        <v>33736.353999999999</v>
      </c>
      <c r="BB163" s="19">
        <v>33509.762000000002</v>
      </c>
      <c r="BC163" s="19">
        <v>33284.453999999998</v>
      </c>
      <c r="BD163" s="19">
        <v>33061.129999999997</v>
      </c>
      <c r="BE163" s="19">
        <v>32840.177000000003</v>
      </c>
      <c r="BF163" s="19">
        <v>32622.044000000002</v>
      </c>
      <c r="BG163" s="19">
        <v>32407.475999999999</v>
      </c>
      <c r="BH163" s="19">
        <v>32197.334999999999</v>
      </c>
      <c r="BI163" s="19">
        <v>31992.33</v>
      </c>
      <c r="BJ163" s="19">
        <v>31792.882000000001</v>
      </c>
      <c r="BK163" s="19">
        <v>31599.234</v>
      </c>
      <c r="BL163" s="19">
        <v>31411.786</v>
      </c>
      <c r="BM163" s="19">
        <v>31230.827000000001</v>
      </c>
      <c r="BN163" s="19">
        <v>31056.616999999998</v>
      </c>
      <c r="BO163" s="19">
        <v>30889.271000000001</v>
      </c>
      <c r="BP163" s="19">
        <v>30728.829000000002</v>
      </c>
      <c r="BQ163" s="19">
        <v>30575.237000000001</v>
      </c>
      <c r="BR163" s="19">
        <v>30428.335999999999</v>
      </c>
      <c r="BS163" s="19">
        <v>30287.94</v>
      </c>
      <c r="BT163" s="19">
        <v>30153.885999999999</v>
      </c>
      <c r="BU163" s="19">
        <v>30025.909</v>
      </c>
      <c r="BV163" s="19">
        <v>29903.559000000001</v>
      </c>
      <c r="BW163" s="19">
        <v>29786.269</v>
      </c>
      <c r="BX163" s="19">
        <v>29673.481</v>
      </c>
      <c r="BY163" s="19">
        <v>29564.862000000001</v>
      </c>
      <c r="BZ163" s="19">
        <v>29460.004000000001</v>
      </c>
      <c r="CA163" s="19">
        <v>29358.166000000001</v>
      </c>
      <c r="CB163" s="19">
        <v>29258.537</v>
      </c>
      <c r="CC163" s="19">
        <v>29160.405999999999</v>
      </c>
      <c r="CD163" s="19">
        <v>29063.267</v>
      </c>
      <c r="CE163" s="19">
        <v>28966.767</v>
      </c>
      <c r="CF163" s="19">
        <v>28870.659</v>
      </c>
      <c r="CG163" s="19">
        <v>28774.749</v>
      </c>
      <c r="CH163" s="19">
        <v>28678.792000000001</v>
      </c>
      <c r="CI163" s="19">
        <v>28582.491000000002</v>
      </c>
      <c r="CJ163" s="19">
        <v>28485.475999999999</v>
      </c>
      <c r="CK163" s="19">
        <v>28387.331999999999</v>
      </c>
      <c r="CL163" s="19">
        <v>28287.548999999999</v>
      </c>
      <c r="CM163" s="19">
        <v>28185.562999999998</v>
      </c>
    </row>
    <row r="164" spans="1:91" ht="12" x14ac:dyDescent="0.25">
      <c r="A164" s="16">
        <v>147</v>
      </c>
      <c r="B164" s="17" t="s">
        <v>635</v>
      </c>
      <c r="C164" s="21" t="s">
        <v>208</v>
      </c>
      <c r="D164" s="6"/>
      <c r="E164" s="6">
        <v>924</v>
      </c>
      <c r="F164" s="19">
        <v>103097.292</v>
      </c>
      <c r="G164" s="19">
        <v>103642.97100000001</v>
      </c>
      <c r="H164" s="19">
        <v>104199.62300000001</v>
      </c>
      <c r="I164" s="19">
        <v>104761.58100000001</v>
      </c>
      <c r="J164" s="19">
        <v>105318.639</v>
      </c>
      <c r="K164" s="19">
        <v>105863.133</v>
      </c>
      <c r="L164" s="19">
        <v>106394.689</v>
      </c>
      <c r="M164" s="19">
        <v>106916.05100000001</v>
      </c>
      <c r="N164" s="19">
        <v>107426.178</v>
      </c>
      <c r="O164" s="19">
        <v>107924.18</v>
      </c>
      <c r="P164" s="19">
        <v>108409.349</v>
      </c>
      <c r="Q164" s="19">
        <v>108881.31299999999</v>
      </c>
      <c r="R164" s="19">
        <v>109339.9</v>
      </c>
      <c r="S164" s="19">
        <v>109784.929</v>
      </c>
      <c r="T164" s="19">
        <v>110216.356</v>
      </c>
      <c r="U164" s="19">
        <v>110634.534</v>
      </c>
      <c r="V164" s="19">
        <v>111039.391</v>
      </c>
      <c r="W164" s="19">
        <v>111431.71</v>
      </c>
      <c r="X164" s="19">
        <v>111813.27</v>
      </c>
      <c r="Y164" s="19">
        <v>112186.397</v>
      </c>
      <c r="Z164" s="19">
        <v>112553.105</v>
      </c>
      <c r="AA164" s="19">
        <v>112914.04700000001</v>
      </c>
      <c r="AB164" s="19">
        <v>113269.603</v>
      </c>
      <c r="AC164" s="19">
        <v>113620.732</v>
      </c>
      <c r="AD164" s="19">
        <v>113968.451</v>
      </c>
      <c r="AE164" s="19">
        <v>114313.45600000001</v>
      </c>
      <c r="AF164" s="19">
        <v>114656.058</v>
      </c>
      <c r="AG164" s="19">
        <v>114996.30100000001</v>
      </c>
      <c r="AH164" s="19">
        <v>115333.982</v>
      </c>
      <c r="AI164" s="19">
        <v>115668.851</v>
      </c>
      <c r="AJ164" s="19">
        <v>116000.345</v>
      </c>
      <c r="AK164" s="19">
        <v>116328.58900000001</v>
      </c>
      <c r="AL164" s="19">
        <v>116652.976</v>
      </c>
      <c r="AM164" s="19">
        <v>116971.667</v>
      </c>
      <c r="AN164" s="19">
        <v>117282.266</v>
      </c>
      <c r="AO164" s="19">
        <v>117582.879</v>
      </c>
      <c r="AP164" s="19">
        <v>117873.069</v>
      </c>
      <c r="AQ164" s="19">
        <v>118152.982</v>
      </c>
      <c r="AR164" s="19">
        <v>118422.264</v>
      </c>
      <c r="AS164" s="19">
        <v>118680.72</v>
      </c>
      <c r="AT164" s="19">
        <v>118928.374</v>
      </c>
      <c r="AU164" s="19">
        <v>119165.205</v>
      </c>
      <c r="AV164" s="19">
        <v>119391.74400000001</v>
      </c>
      <c r="AW164" s="19">
        <v>119609.518</v>
      </c>
      <c r="AX164" s="19">
        <v>119820.613</v>
      </c>
      <c r="AY164" s="19">
        <v>120026.67</v>
      </c>
      <c r="AZ164" s="19">
        <v>120228.33199999999</v>
      </c>
      <c r="BA164" s="19">
        <v>120426.02899999999</v>
      </c>
      <c r="BB164" s="19">
        <v>120621.17200000001</v>
      </c>
      <c r="BC164" s="19">
        <v>120815.211</v>
      </c>
      <c r="BD164" s="19">
        <v>121009.269</v>
      </c>
      <c r="BE164" s="19">
        <v>121203.97900000001</v>
      </c>
      <c r="BF164" s="19">
        <v>121399.382</v>
      </c>
      <c r="BG164" s="19">
        <v>121595.31200000001</v>
      </c>
      <c r="BH164" s="19">
        <v>121791.26300000001</v>
      </c>
      <c r="BI164" s="19">
        <v>121986.79399999999</v>
      </c>
      <c r="BJ164" s="19">
        <v>122181.91899999999</v>
      </c>
      <c r="BK164" s="19">
        <v>122376.50199999999</v>
      </c>
      <c r="BL164" s="19">
        <v>122569.73</v>
      </c>
      <c r="BM164" s="19">
        <v>122760.477</v>
      </c>
      <c r="BN164" s="19">
        <v>122947.87699999999</v>
      </c>
      <c r="BO164" s="19">
        <v>123131.645</v>
      </c>
      <c r="BP164" s="19">
        <v>123311.712</v>
      </c>
      <c r="BQ164" s="19">
        <v>123487.755</v>
      </c>
      <c r="BR164" s="19">
        <v>123659.50199999999</v>
      </c>
      <c r="BS164" s="19">
        <v>123826.818</v>
      </c>
      <c r="BT164" s="19">
        <v>123989.526</v>
      </c>
      <c r="BU164" s="19">
        <v>124147.694</v>
      </c>
      <c r="BV164" s="19">
        <v>124301.764</v>
      </c>
      <c r="BW164" s="19">
        <v>124452.43399999999</v>
      </c>
      <c r="BX164" s="19">
        <v>124600.2</v>
      </c>
      <c r="BY164" s="19">
        <v>124745.124</v>
      </c>
      <c r="BZ164" s="19">
        <v>124887.177</v>
      </c>
      <c r="CA164" s="19">
        <v>125026.882</v>
      </c>
      <c r="CB164" s="19">
        <v>125164.852</v>
      </c>
      <c r="CC164" s="19">
        <v>125301.45299999999</v>
      </c>
      <c r="CD164" s="19">
        <v>125436.696</v>
      </c>
      <c r="CE164" s="19">
        <v>125570.266</v>
      </c>
      <c r="CF164" s="19">
        <v>125701.736</v>
      </c>
      <c r="CG164" s="19">
        <v>125830.43700000001</v>
      </c>
      <c r="CH164" s="19">
        <v>125955.81299999999</v>
      </c>
      <c r="CI164" s="19">
        <v>126077.219</v>
      </c>
      <c r="CJ164" s="19">
        <v>126194.162</v>
      </c>
      <c r="CK164" s="19">
        <v>126306.162</v>
      </c>
      <c r="CL164" s="19">
        <v>126412.77899999999</v>
      </c>
      <c r="CM164" s="19">
        <v>126513.59699999999</v>
      </c>
    </row>
    <row r="165" spans="1:91" ht="11.4" x14ac:dyDescent="0.2">
      <c r="A165" s="16">
        <v>148</v>
      </c>
      <c r="B165" s="17" t="s">
        <v>635</v>
      </c>
      <c r="C165" s="7" t="s">
        <v>209</v>
      </c>
      <c r="D165" s="6">
        <v>15</v>
      </c>
      <c r="E165" s="6">
        <v>830</v>
      </c>
      <c r="F165" s="19">
        <v>163.75800000000001</v>
      </c>
      <c r="G165" s="19">
        <v>164.541</v>
      </c>
      <c r="H165" s="19">
        <v>165.31399999999999</v>
      </c>
      <c r="I165" s="19">
        <v>166.083</v>
      </c>
      <c r="J165" s="19">
        <v>166.828</v>
      </c>
      <c r="K165" s="19">
        <v>167.578</v>
      </c>
      <c r="L165" s="19">
        <v>168.304</v>
      </c>
      <c r="M165" s="19">
        <v>169.01499999999999</v>
      </c>
      <c r="N165" s="19">
        <v>169.72399999999999</v>
      </c>
      <c r="O165" s="19">
        <v>170.41200000000001</v>
      </c>
      <c r="P165" s="19">
        <v>171.08</v>
      </c>
      <c r="Q165" s="19">
        <v>171.738</v>
      </c>
      <c r="R165" s="19">
        <v>172.376</v>
      </c>
      <c r="S165" s="19">
        <v>173.00700000000001</v>
      </c>
      <c r="T165" s="19">
        <v>173.60599999999999</v>
      </c>
      <c r="U165" s="19">
        <v>174.184</v>
      </c>
      <c r="V165" s="19">
        <v>174.74100000000001</v>
      </c>
      <c r="W165" s="19">
        <v>175.274</v>
      </c>
      <c r="X165" s="19">
        <v>175.791</v>
      </c>
      <c r="Y165" s="19">
        <v>176.286</v>
      </c>
      <c r="Z165" s="19">
        <v>176.74299999999999</v>
      </c>
      <c r="AA165" s="19">
        <v>177.17699999999999</v>
      </c>
      <c r="AB165" s="19">
        <v>177.59299999999999</v>
      </c>
      <c r="AC165" s="19">
        <v>177.97399999999999</v>
      </c>
      <c r="AD165" s="19">
        <v>178.32400000000001</v>
      </c>
      <c r="AE165" s="19">
        <v>178.654</v>
      </c>
      <c r="AF165" s="19">
        <v>178.94499999999999</v>
      </c>
      <c r="AG165" s="19">
        <v>179.22499999999999</v>
      </c>
      <c r="AH165" s="19">
        <v>179.477</v>
      </c>
      <c r="AI165" s="19">
        <v>179.702</v>
      </c>
      <c r="AJ165" s="19">
        <v>179.90600000000001</v>
      </c>
      <c r="AK165" s="19">
        <v>180.09399999999999</v>
      </c>
      <c r="AL165" s="19">
        <v>180.262</v>
      </c>
      <c r="AM165" s="19">
        <v>180.40799999999999</v>
      </c>
      <c r="AN165" s="19">
        <v>180.529</v>
      </c>
      <c r="AO165" s="19">
        <v>180.63399999999999</v>
      </c>
      <c r="AP165" s="19">
        <v>180.71100000000001</v>
      </c>
      <c r="AQ165" s="19">
        <v>180.76900000000001</v>
      </c>
      <c r="AR165" s="19">
        <v>180.81100000000001</v>
      </c>
      <c r="AS165" s="19">
        <v>180.83699999999999</v>
      </c>
      <c r="AT165" s="19">
        <v>180.851</v>
      </c>
      <c r="AU165" s="19">
        <v>180.86099999999999</v>
      </c>
      <c r="AV165" s="19">
        <v>180.86199999999999</v>
      </c>
      <c r="AW165" s="19">
        <v>180.86500000000001</v>
      </c>
      <c r="AX165" s="19">
        <v>180.85300000000001</v>
      </c>
      <c r="AY165" s="19">
        <v>180.84200000000001</v>
      </c>
      <c r="AZ165" s="19">
        <v>180.828</v>
      </c>
      <c r="BA165" s="19">
        <v>180.81200000000001</v>
      </c>
      <c r="BB165" s="19">
        <v>180.79300000000001</v>
      </c>
      <c r="BC165" s="19">
        <v>180.786</v>
      </c>
      <c r="BD165" s="19">
        <v>180.76599999999999</v>
      </c>
      <c r="BE165" s="19">
        <v>180.75200000000001</v>
      </c>
      <c r="BF165" s="19">
        <v>180.74100000000001</v>
      </c>
      <c r="BG165" s="19">
        <v>180.72399999999999</v>
      </c>
      <c r="BH165" s="19">
        <v>180.71799999999999</v>
      </c>
      <c r="BI165" s="19">
        <v>180.70699999999999</v>
      </c>
      <c r="BJ165" s="19">
        <v>180.70599999999999</v>
      </c>
      <c r="BK165" s="19">
        <v>180.696</v>
      </c>
      <c r="BL165" s="19">
        <v>180.684</v>
      </c>
      <c r="BM165" s="19">
        <v>180.67699999999999</v>
      </c>
      <c r="BN165" s="19">
        <v>180.66</v>
      </c>
      <c r="BO165" s="19">
        <v>180.65199999999999</v>
      </c>
      <c r="BP165" s="19">
        <v>180.63499999999999</v>
      </c>
      <c r="BQ165" s="19">
        <v>180.62299999999999</v>
      </c>
      <c r="BR165" s="19">
        <v>180.601</v>
      </c>
      <c r="BS165" s="19">
        <v>180.58099999999999</v>
      </c>
      <c r="BT165" s="19">
        <v>180.56299999999999</v>
      </c>
      <c r="BU165" s="19">
        <v>180.53700000000001</v>
      </c>
      <c r="BV165" s="19">
        <v>180.51300000000001</v>
      </c>
      <c r="BW165" s="19">
        <v>180.483</v>
      </c>
      <c r="BX165" s="19">
        <v>180.452</v>
      </c>
      <c r="BY165" s="19">
        <v>180.42</v>
      </c>
      <c r="BZ165" s="19">
        <v>180.38300000000001</v>
      </c>
      <c r="CA165" s="19">
        <v>180.35</v>
      </c>
      <c r="CB165" s="19">
        <v>180.30799999999999</v>
      </c>
      <c r="CC165" s="19">
        <v>180.25800000000001</v>
      </c>
      <c r="CD165" s="19">
        <v>180.21199999999999</v>
      </c>
      <c r="CE165" s="19">
        <v>180.16</v>
      </c>
      <c r="CF165" s="19">
        <v>180.10300000000001</v>
      </c>
      <c r="CG165" s="19">
        <v>180.035</v>
      </c>
      <c r="CH165" s="19">
        <v>179.96899999999999</v>
      </c>
      <c r="CI165" s="19">
        <v>179.89400000000001</v>
      </c>
      <c r="CJ165" s="19">
        <v>179.81299999999999</v>
      </c>
      <c r="CK165" s="19">
        <v>179.73699999999999</v>
      </c>
      <c r="CL165" s="19">
        <v>179.648</v>
      </c>
      <c r="CM165" s="19">
        <v>179.55</v>
      </c>
    </row>
    <row r="166" spans="1:91" ht="11.4" x14ac:dyDescent="0.2">
      <c r="A166" s="16">
        <v>149</v>
      </c>
      <c r="B166" s="17" t="s">
        <v>635</v>
      </c>
      <c r="C166" s="7" t="s">
        <v>210</v>
      </c>
      <c r="D166" s="6"/>
      <c r="E166" s="6">
        <v>208</v>
      </c>
      <c r="F166" s="19">
        <v>5688.6949999999997</v>
      </c>
      <c r="G166" s="19">
        <v>5711.87</v>
      </c>
      <c r="H166" s="19">
        <v>5733.5510000000004</v>
      </c>
      <c r="I166" s="19">
        <v>5754.3559999999998</v>
      </c>
      <c r="J166" s="19">
        <v>5775.2240000000002</v>
      </c>
      <c r="K166" s="19">
        <v>5796.8</v>
      </c>
      <c r="L166" s="19">
        <v>5819.2619999999997</v>
      </c>
      <c r="M166" s="19">
        <v>5842.4219999999996</v>
      </c>
      <c r="N166" s="19">
        <v>5866.0150000000003</v>
      </c>
      <c r="O166" s="19">
        <v>5889.6729999999998</v>
      </c>
      <c r="P166" s="19">
        <v>5913.085</v>
      </c>
      <c r="Q166" s="19">
        <v>5936.2120000000004</v>
      </c>
      <c r="R166" s="19">
        <v>5959.0889999999999</v>
      </c>
      <c r="S166" s="19">
        <v>5981.5450000000001</v>
      </c>
      <c r="T166" s="19">
        <v>6003.3980000000001</v>
      </c>
      <c r="U166" s="19">
        <v>6024.5159999999996</v>
      </c>
      <c r="V166" s="19">
        <v>6044.817</v>
      </c>
      <c r="W166" s="19">
        <v>6064.2969999999996</v>
      </c>
      <c r="X166" s="19">
        <v>6082.9470000000001</v>
      </c>
      <c r="Y166" s="19">
        <v>6100.7839999999997</v>
      </c>
      <c r="Z166" s="19">
        <v>6117.85</v>
      </c>
      <c r="AA166" s="19">
        <v>6134.1279999999997</v>
      </c>
      <c r="AB166" s="19">
        <v>6149.6570000000002</v>
      </c>
      <c r="AC166" s="19">
        <v>6164.4780000000001</v>
      </c>
      <c r="AD166" s="19">
        <v>6178.6660000000002</v>
      </c>
      <c r="AE166" s="19">
        <v>6192.2830000000004</v>
      </c>
      <c r="AF166" s="19">
        <v>6205.3909999999996</v>
      </c>
      <c r="AG166" s="19">
        <v>6218.0249999999996</v>
      </c>
      <c r="AH166" s="19">
        <v>6230.3050000000003</v>
      </c>
      <c r="AI166" s="19">
        <v>6242.3850000000002</v>
      </c>
      <c r="AJ166" s="19">
        <v>6254.3779999999997</v>
      </c>
      <c r="AK166" s="19">
        <v>6266.36</v>
      </c>
      <c r="AL166" s="19">
        <v>6278.35</v>
      </c>
      <c r="AM166" s="19">
        <v>6290.3620000000001</v>
      </c>
      <c r="AN166" s="19">
        <v>6302.3729999999996</v>
      </c>
      <c r="AO166" s="19">
        <v>6314.402</v>
      </c>
      <c r="AP166" s="19">
        <v>6326.4759999999997</v>
      </c>
      <c r="AQ166" s="19">
        <v>6338.616</v>
      </c>
      <c r="AR166" s="19">
        <v>6350.8140000000003</v>
      </c>
      <c r="AS166" s="19">
        <v>6363.0590000000002</v>
      </c>
      <c r="AT166" s="19">
        <v>6375.3289999999997</v>
      </c>
      <c r="AU166" s="19">
        <v>6387.63</v>
      </c>
      <c r="AV166" s="19">
        <v>6399.9759999999997</v>
      </c>
      <c r="AW166" s="19">
        <v>6412.3890000000001</v>
      </c>
      <c r="AX166" s="19">
        <v>6424.9440000000004</v>
      </c>
      <c r="AY166" s="19">
        <v>6437.6469999999999</v>
      </c>
      <c r="AZ166" s="19">
        <v>6450.51</v>
      </c>
      <c r="BA166" s="19">
        <v>6463.5150000000003</v>
      </c>
      <c r="BB166" s="19">
        <v>6476.6369999999997</v>
      </c>
      <c r="BC166" s="19">
        <v>6489.848</v>
      </c>
      <c r="BD166" s="19">
        <v>6503.1149999999998</v>
      </c>
      <c r="BE166" s="19">
        <v>6516.4179999999997</v>
      </c>
      <c r="BF166" s="19">
        <v>6529.7250000000004</v>
      </c>
      <c r="BG166" s="19">
        <v>6543.0129999999999</v>
      </c>
      <c r="BH166" s="19">
        <v>6556.2359999999999</v>
      </c>
      <c r="BI166" s="19">
        <v>6569.3549999999996</v>
      </c>
      <c r="BJ166" s="19">
        <v>6582.3419999999996</v>
      </c>
      <c r="BK166" s="19">
        <v>6595.1469999999999</v>
      </c>
      <c r="BL166" s="19">
        <v>6607.7439999999997</v>
      </c>
      <c r="BM166" s="19">
        <v>6620.07</v>
      </c>
      <c r="BN166" s="19">
        <v>6632.0789999999997</v>
      </c>
      <c r="BO166" s="19">
        <v>6643.7529999999997</v>
      </c>
      <c r="BP166" s="19">
        <v>6655.0559999999996</v>
      </c>
      <c r="BQ166" s="19">
        <v>6665.9530000000004</v>
      </c>
      <c r="BR166" s="19">
        <v>6676.3850000000002</v>
      </c>
      <c r="BS166" s="19">
        <v>6686.3530000000001</v>
      </c>
      <c r="BT166" s="19">
        <v>6695.817</v>
      </c>
      <c r="BU166" s="19">
        <v>6704.8010000000004</v>
      </c>
      <c r="BV166" s="19">
        <v>6713.2790000000005</v>
      </c>
      <c r="BW166" s="19">
        <v>6721.2380000000003</v>
      </c>
      <c r="BX166" s="19">
        <v>6728.6840000000002</v>
      </c>
      <c r="BY166" s="19">
        <v>6735.63</v>
      </c>
      <c r="BZ166" s="19">
        <v>6742.0929999999998</v>
      </c>
      <c r="CA166" s="19">
        <v>6748.1959999999999</v>
      </c>
      <c r="CB166" s="19">
        <v>6754.0640000000003</v>
      </c>
      <c r="CC166" s="19">
        <v>6759.8010000000004</v>
      </c>
      <c r="CD166" s="19">
        <v>6765.4740000000002</v>
      </c>
      <c r="CE166" s="19">
        <v>6771.085</v>
      </c>
      <c r="CF166" s="19">
        <v>6776.6450000000004</v>
      </c>
      <c r="CG166" s="19">
        <v>6782.125</v>
      </c>
      <c r="CH166" s="19">
        <v>6787.5360000000001</v>
      </c>
      <c r="CI166" s="19">
        <v>6792.8940000000002</v>
      </c>
      <c r="CJ166" s="19">
        <v>6798.2330000000002</v>
      </c>
      <c r="CK166" s="19">
        <v>6803.62</v>
      </c>
      <c r="CL166" s="19">
        <v>6809.1459999999997</v>
      </c>
      <c r="CM166" s="19">
        <v>6814.9189999999999</v>
      </c>
    </row>
    <row r="167" spans="1:91" ht="11.4" x14ac:dyDescent="0.2">
      <c r="A167" s="16">
        <v>150</v>
      </c>
      <c r="B167" s="17" t="s">
        <v>635</v>
      </c>
      <c r="C167" s="7" t="s">
        <v>211</v>
      </c>
      <c r="D167" s="6"/>
      <c r="E167" s="6">
        <v>233</v>
      </c>
      <c r="F167" s="19">
        <v>1315.3209999999999</v>
      </c>
      <c r="G167" s="19">
        <v>1312.442</v>
      </c>
      <c r="H167" s="19">
        <v>1309.6320000000001</v>
      </c>
      <c r="I167" s="19">
        <v>1306.788</v>
      </c>
      <c r="J167" s="19">
        <v>1303.798</v>
      </c>
      <c r="K167" s="19">
        <v>1300.559</v>
      </c>
      <c r="L167" s="19">
        <v>1297.038</v>
      </c>
      <c r="M167" s="19">
        <v>1293.2329999999999</v>
      </c>
      <c r="N167" s="19">
        <v>1289.1389999999999</v>
      </c>
      <c r="O167" s="19">
        <v>1284.758</v>
      </c>
      <c r="P167" s="19">
        <v>1280.134</v>
      </c>
      <c r="Q167" s="19">
        <v>1275.23</v>
      </c>
      <c r="R167" s="19">
        <v>1270.08</v>
      </c>
      <c r="S167" s="19">
        <v>1264.7180000000001</v>
      </c>
      <c r="T167" s="19">
        <v>1259.1990000000001</v>
      </c>
      <c r="U167" s="19">
        <v>1253.5899999999999</v>
      </c>
      <c r="V167" s="19">
        <v>1247.9069999999999</v>
      </c>
      <c r="W167" s="19">
        <v>1242.1600000000001</v>
      </c>
      <c r="X167" s="19">
        <v>1236.396</v>
      </c>
      <c r="Y167" s="19">
        <v>1230.662</v>
      </c>
      <c r="Z167" s="19">
        <v>1225.001</v>
      </c>
      <c r="AA167" s="19">
        <v>1219.434</v>
      </c>
      <c r="AB167" s="19">
        <v>1213.952</v>
      </c>
      <c r="AC167" s="19">
        <v>1208.55</v>
      </c>
      <c r="AD167" s="19">
        <v>1203.2239999999999</v>
      </c>
      <c r="AE167" s="19">
        <v>1197.944</v>
      </c>
      <c r="AF167" s="19">
        <v>1192.713</v>
      </c>
      <c r="AG167" s="19">
        <v>1187.539</v>
      </c>
      <c r="AH167" s="19">
        <v>1182.3710000000001</v>
      </c>
      <c r="AI167" s="19">
        <v>1177.191</v>
      </c>
      <c r="AJ167" s="19">
        <v>1171.9490000000001</v>
      </c>
      <c r="AK167" s="19">
        <v>1166.655</v>
      </c>
      <c r="AL167" s="19">
        <v>1161.2909999999999</v>
      </c>
      <c r="AM167" s="19">
        <v>1155.854</v>
      </c>
      <c r="AN167" s="19">
        <v>1150.337</v>
      </c>
      <c r="AO167" s="19">
        <v>1144.7470000000001</v>
      </c>
      <c r="AP167" s="19">
        <v>1139.057</v>
      </c>
      <c r="AQ167" s="19">
        <v>1133.2829999999999</v>
      </c>
      <c r="AR167" s="19">
        <v>1127.422</v>
      </c>
      <c r="AS167" s="19">
        <v>1121.4739999999999</v>
      </c>
      <c r="AT167" s="19">
        <v>1115.451</v>
      </c>
      <c r="AU167" s="19">
        <v>1109.354</v>
      </c>
      <c r="AV167" s="19">
        <v>1103.1769999999999</v>
      </c>
      <c r="AW167" s="19">
        <v>1096.9459999999999</v>
      </c>
      <c r="AX167" s="19">
        <v>1090.654</v>
      </c>
      <c r="AY167" s="19">
        <v>1084.309</v>
      </c>
      <c r="AZ167" s="19">
        <v>1077.9280000000001</v>
      </c>
      <c r="BA167" s="19">
        <v>1071.509</v>
      </c>
      <c r="BB167" s="19">
        <v>1065.0820000000001</v>
      </c>
      <c r="BC167" s="19">
        <v>1058.6610000000001</v>
      </c>
      <c r="BD167" s="19">
        <v>1052.261</v>
      </c>
      <c r="BE167" s="19">
        <v>1045.8889999999999</v>
      </c>
      <c r="BF167" s="19">
        <v>1039.568</v>
      </c>
      <c r="BG167" s="19">
        <v>1033.297</v>
      </c>
      <c r="BH167" s="19">
        <v>1027.095</v>
      </c>
      <c r="BI167" s="19">
        <v>1020.9690000000001</v>
      </c>
      <c r="BJ167" s="19">
        <v>1014.9349999999999</v>
      </c>
      <c r="BK167" s="19">
        <v>1008.992</v>
      </c>
      <c r="BL167" s="19">
        <v>1003.157</v>
      </c>
      <c r="BM167" s="19">
        <v>997.43899999999996</v>
      </c>
      <c r="BN167" s="19">
        <v>991.83799999999997</v>
      </c>
      <c r="BO167" s="19">
        <v>986.37</v>
      </c>
      <c r="BP167" s="19">
        <v>981.04</v>
      </c>
      <c r="BQ167" s="19">
        <v>975.84299999999996</v>
      </c>
      <c r="BR167" s="19">
        <v>970.78599999999994</v>
      </c>
      <c r="BS167" s="19">
        <v>965.87099999999998</v>
      </c>
      <c r="BT167" s="19">
        <v>961.10500000000002</v>
      </c>
      <c r="BU167" s="19">
        <v>956.476</v>
      </c>
      <c r="BV167" s="19">
        <v>951.98199999999997</v>
      </c>
      <c r="BW167" s="19">
        <v>947.64700000000005</v>
      </c>
      <c r="BX167" s="19">
        <v>943.45</v>
      </c>
      <c r="BY167" s="19">
        <v>939.39200000000005</v>
      </c>
      <c r="BZ167" s="19">
        <v>935.46199999999999</v>
      </c>
      <c r="CA167" s="19">
        <v>931.66099999999994</v>
      </c>
      <c r="CB167" s="19">
        <v>927.96</v>
      </c>
      <c r="CC167" s="19">
        <v>924.38</v>
      </c>
      <c r="CD167" s="19">
        <v>920.87300000000005</v>
      </c>
      <c r="CE167" s="19">
        <v>917.43899999999996</v>
      </c>
      <c r="CF167" s="19">
        <v>914.077</v>
      </c>
      <c r="CG167" s="19">
        <v>910.75800000000004</v>
      </c>
      <c r="CH167" s="19">
        <v>907.471</v>
      </c>
      <c r="CI167" s="19">
        <v>904.19399999999996</v>
      </c>
      <c r="CJ167" s="19">
        <v>900.90800000000002</v>
      </c>
      <c r="CK167" s="19">
        <v>897.58900000000006</v>
      </c>
      <c r="CL167" s="19">
        <v>894.21799999999996</v>
      </c>
      <c r="CM167" s="19">
        <v>890.75900000000001</v>
      </c>
    </row>
    <row r="168" spans="1:91" ht="11.4" x14ac:dyDescent="0.2">
      <c r="A168" s="16">
        <v>151</v>
      </c>
      <c r="B168" s="17" t="s">
        <v>635</v>
      </c>
      <c r="C168" s="7" t="s">
        <v>212</v>
      </c>
      <c r="D168" s="6"/>
      <c r="E168" s="6">
        <v>234</v>
      </c>
      <c r="F168" s="19">
        <v>48.965000000000003</v>
      </c>
      <c r="G168" s="19">
        <v>49.116999999999997</v>
      </c>
      <c r="H168" s="19">
        <v>49.29</v>
      </c>
      <c r="I168" s="19">
        <v>49.488999999999997</v>
      </c>
      <c r="J168" s="19">
        <v>49.692</v>
      </c>
      <c r="K168" s="19">
        <v>49.896000000000001</v>
      </c>
      <c r="L168" s="19">
        <v>50.103000000000002</v>
      </c>
      <c r="M168" s="19">
        <v>50.304000000000002</v>
      </c>
      <c r="N168" s="19">
        <v>50.506999999999998</v>
      </c>
      <c r="O168" s="19">
        <v>50.715000000000003</v>
      </c>
      <c r="P168" s="19">
        <v>50.932000000000002</v>
      </c>
      <c r="Q168" s="19">
        <v>51.151000000000003</v>
      </c>
      <c r="R168" s="19">
        <v>51.383000000000003</v>
      </c>
      <c r="S168" s="19">
        <v>51.607999999999997</v>
      </c>
      <c r="T168" s="19">
        <v>51.841000000000001</v>
      </c>
      <c r="U168" s="19">
        <v>52.067</v>
      </c>
      <c r="V168" s="19">
        <v>52.295999999999999</v>
      </c>
      <c r="W168" s="19">
        <v>52.524999999999999</v>
      </c>
      <c r="X168" s="19">
        <v>52.744999999999997</v>
      </c>
      <c r="Y168" s="19">
        <v>52.963999999999999</v>
      </c>
      <c r="Z168" s="19">
        <v>53.165999999999997</v>
      </c>
      <c r="AA168" s="19">
        <v>53.360999999999997</v>
      </c>
      <c r="AB168" s="19">
        <v>53.542000000000002</v>
      </c>
      <c r="AC168" s="19">
        <v>53.715000000000003</v>
      </c>
      <c r="AD168" s="19">
        <v>53.881</v>
      </c>
      <c r="AE168" s="19">
        <v>54.026000000000003</v>
      </c>
      <c r="AF168" s="19">
        <v>54.168999999999997</v>
      </c>
      <c r="AG168" s="19">
        <v>54.298000000000002</v>
      </c>
      <c r="AH168" s="19">
        <v>54.415999999999997</v>
      </c>
      <c r="AI168" s="19">
        <v>54.53</v>
      </c>
      <c r="AJ168" s="19">
        <v>54.631</v>
      </c>
      <c r="AK168" s="19">
        <v>54.722000000000001</v>
      </c>
      <c r="AL168" s="19">
        <v>54.802</v>
      </c>
      <c r="AM168" s="19">
        <v>54.878999999999998</v>
      </c>
      <c r="AN168" s="19">
        <v>54.960999999999999</v>
      </c>
      <c r="AO168" s="19">
        <v>55.021999999999998</v>
      </c>
      <c r="AP168" s="19">
        <v>55.091000000000001</v>
      </c>
      <c r="AQ168" s="19">
        <v>55.15</v>
      </c>
      <c r="AR168" s="19">
        <v>55.222999999999999</v>
      </c>
      <c r="AS168" s="19">
        <v>55.286000000000001</v>
      </c>
      <c r="AT168" s="19">
        <v>55.353000000000002</v>
      </c>
      <c r="AU168" s="19">
        <v>55.423999999999999</v>
      </c>
      <c r="AV168" s="19">
        <v>55.493000000000002</v>
      </c>
      <c r="AW168" s="19">
        <v>55.564</v>
      </c>
      <c r="AX168" s="19">
        <v>55.642000000000003</v>
      </c>
      <c r="AY168" s="19">
        <v>55.72</v>
      </c>
      <c r="AZ168" s="19">
        <v>55.805</v>
      </c>
      <c r="BA168" s="19">
        <v>55.883000000000003</v>
      </c>
      <c r="BB168" s="19">
        <v>55.969000000000001</v>
      </c>
      <c r="BC168" s="19">
        <v>56.058999999999997</v>
      </c>
      <c r="BD168" s="19">
        <v>56.152000000000001</v>
      </c>
      <c r="BE168" s="19">
        <v>56.24</v>
      </c>
      <c r="BF168" s="19">
        <v>56.334000000000003</v>
      </c>
      <c r="BG168" s="19">
        <v>56.418999999999997</v>
      </c>
      <c r="BH168" s="19">
        <v>56.514000000000003</v>
      </c>
      <c r="BI168" s="19">
        <v>56.601999999999997</v>
      </c>
      <c r="BJ168" s="19">
        <v>56.692</v>
      </c>
      <c r="BK168" s="19">
        <v>56.777000000000001</v>
      </c>
      <c r="BL168" s="19">
        <v>56.86</v>
      </c>
      <c r="BM168" s="19">
        <v>56.944000000000003</v>
      </c>
      <c r="BN168" s="19">
        <v>57.015000000000001</v>
      </c>
      <c r="BO168" s="19">
        <v>57.085000000000001</v>
      </c>
      <c r="BP168" s="19">
        <v>57.161000000000001</v>
      </c>
      <c r="BQ168" s="19">
        <v>57.220999999999997</v>
      </c>
      <c r="BR168" s="19">
        <v>57.283000000000001</v>
      </c>
      <c r="BS168" s="19">
        <v>57.323</v>
      </c>
      <c r="BT168" s="19">
        <v>57.374000000000002</v>
      </c>
      <c r="BU168" s="19">
        <v>57.41</v>
      </c>
      <c r="BV168" s="19">
        <v>57.448999999999998</v>
      </c>
      <c r="BW168" s="19">
        <v>57.470999999999997</v>
      </c>
      <c r="BX168" s="19">
        <v>57.494</v>
      </c>
      <c r="BY168" s="19">
        <v>57.512</v>
      </c>
      <c r="BZ168" s="19">
        <v>57.521999999999998</v>
      </c>
      <c r="CA168" s="19">
        <v>57.523000000000003</v>
      </c>
      <c r="CB168" s="19">
        <v>57.521000000000001</v>
      </c>
      <c r="CC168" s="19">
        <v>57.52</v>
      </c>
      <c r="CD168" s="19">
        <v>57.502000000000002</v>
      </c>
      <c r="CE168" s="19">
        <v>57.484000000000002</v>
      </c>
      <c r="CF168" s="19">
        <v>57.457000000000001</v>
      </c>
      <c r="CG168" s="19">
        <v>57.426000000000002</v>
      </c>
      <c r="CH168" s="19">
        <v>57.393000000000001</v>
      </c>
      <c r="CI168" s="19">
        <v>57.354999999999997</v>
      </c>
      <c r="CJ168" s="19">
        <v>57.31</v>
      </c>
      <c r="CK168" s="19">
        <v>57.268999999999998</v>
      </c>
      <c r="CL168" s="19">
        <v>57.225999999999999</v>
      </c>
      <c r="CM168" s="19">
        <v>57.189</v>
      </c>
    </row>
    <row r="169" spans="1:91" ht="11.4" x14ac:dyDescent="0.2">
      <c r="A169" s="16">
        <v>152</v>
      </c>
      <c r="B169" s="17" t="s">
        <v>635</v>
      </c>
      <c r="C169" s="7" t="s">
        <v>213</v>
      </c>
      <c r="D169" s="6">
        <v>16</v>
      </c>
      <c r="E169" s="6">
        <v>246</v>
      </c>
      <c r="F169" s="19">
        <v>5481.9660000000003</v>
      </c>
      <c r="G169" s="19">
        <v>5503.1319999999996</v>
      </c>
      <c r="H169" s="19">
        <v>5523.2309999999998</v>
      </c>
      <c r="I169" s="19">
        <v>5542.5169999999998</v>
      </c>
      <c r="J169" s="19">
        <v>5561.3890000000001</v>
      </c>
      <c r="K169" s="19">
        <v>5580.1270000000004</v>
      </c>
      <c r="L169" s="19">
        <v>5598.77</v>
      </c>
      <c r="M169" s="19">
        <v>5617.1629999999996</v>
      </c>
      <c r="N169" s="19">
        <v>5635.1620000000003</v>
      </c>
      <c r="O169" s="19">
        <v>5652.5349999999999</v>
      </c>
      <c r="P169" s="19">
        <v>5669.1189999999997</v>
      </c>
      <c r="Q169" s="19">
        <v>5684.8770000000004</v>
      </c>
      <c r="R169" s="19">
        <v>5699.8239999999996</v>
      </c>
      <c r="S169" s="19">
        <v>5713.8909999999996</v>
      </c>
      <c r="T169" s="19">
        <v>5726.9920000000002</v>
      </c>
      <c r="U169" s="19">
        <v>5739.0950000000003</v>
      </c>
      <c r="V169" s="19">
        <v>5750.1719999999996</v>
      </c>
      <c r="W169" s="19">
        <v>5760.268</v>
      </c>
      <c r="X169" s="19">
        <v>5769.43</v>
      </c>
      <c r="Y169" s="19">
        <v>5777.7160000000003</v>
      </c>
      <c r="Z169" s="19">
        <v>5785.2139999999999</v>
      </c>
      <c r="AA169" s="19">
        <v>5791.9520000000002</v>
      </c>
      <c r="AB169" s="19">
        <v>5798.018</v>
      </c>
      <c r="AC169" s="19">
        <v>5803.5360000000001</v>
      </c>
      <c r="AD169" s="19">
        <v>5808.6570000000002</v>
      </c>
      <c r="AE169" s="19">
        <v>5813.5290000000005</v>
      </c>
      <c r="AF169" s="19">
        <v>5818.2169999999996</v>
      </c>
      <c r="AG169" s="19">
        <v>5822.7910000000002</v>
      </c>
      <c r="AH169" s="19">
        <v>5827.357</v>
      </c>
      <c r="AI169" s="19">
        <v>5832.0730000000003</v>
      </c>
      <c r="AJ169" s="19">
        <v>5837.0280000000002</v>
      </c>
      <c r="AK169" s="19">
        <v>5842.3050000000003</v>
      </c>
      <c r="AL169" s="19">
        <v>5847.9189999999999</v>
      </c>
      <c r="AM169" s="19">
        <v>5853.826</v>
      </c>
      <c r="AN169" s="19">
        <v>5859.9939999999997</v>
      </c>
      <c r="AO169" s="19">
        <v>5866.35</v>
      </c>
      <c r="AP169" s="19">
        <v>5872.9059999999999</v>
      </c>
      <c r="AQ169" s="19">
        <v>5879.6819999999998</v>
      </c>
      <c r="AR169" s="19">
        <v>5886.6580000000004</v>
      </c>
      <c r="AS169" s="19">
        <v>5893.8220000000001</v>
      </c>
      <c r="AT169" s="19">
        <v>5901.1559999999999</v>
      </c>
      <c r="AU169" s="19">
        <v>5908.6360000000004</v>
      </c>
      <c r="AV169" s="19">
        <v>5916.2539999999999</v>
      </c>
      <c r="AW169" s="19">
        <v>5924.009</v>
      </c>
      <c r="AX169" s="19">
        <v>5931.8860000000004</v>
      </c>
      <c r="AY169" s="19">
        <v>5939.8739999999998</v>
      </c>
      <c r="AZ169" s="19">
        <v>5947.9579999999996</v>
      </c>
      <c r="BA169" s="19">
        <v>5956.1080000000002</v>
      </c>
      <c r="BB169" s="19">
        <v>5964.2929999999997</v>
      </c>
      <c r="BC169" s="19">
        <v>5972.4549999999999</v>
      </c>
      <c r="BD169" s="19">
        <v>5980.5559999999996</v>
      </c>
      <c r="BE169" s="19">
        <v>5988.5860000000002</v>
      </c>
      <c r="BF169" s="19">
        <v>5996.4970000000003</v>
      </c>
      <c r="BG169" s="19">
        <v>6004.2640000000001</v>
      </c>
      <c r="BH169" s="19">
        <v>6011.7950000000001</v>
      </c>
      <c r="BI169" s="19">
        <v>6019.0770000000002</v>
      </c>
      <c r="BJ169" s="19">
        <v>6026.06</v>
      </c>
      <c r="BK169" s="19">
        <v>6032.7510000000002</v>
      </c>
      <c r="BL169" s="19">
        <v>6039.1379999999999</v>
      </c>
      <c r="BM169" s="19">
        <v>6045.1970000000001</v>
      </c>
      <c r="BN169" s="19">
        <v>6050.9290000000001</v>
      </c>
      <c r="BO169" s="19">
        <v>6056.3310000000001</v>
      </c>
      <c r="BP169" s="19">
        <v>6061.402</v>
      </c>
      <c r="BQ169" s="19">
        <v>6066.192</v>
      </c>
      <c r="BR169" s="19">
        <v>6070.7619999999997</v>
      </c>
      <c r="BS169" s="19">
        <v>6075.1679999999997</v>
      </c>
      <c r="BT169" s="19">
        <v>6079.4210000000003</v>
      </c>
      <c r="BU169" s="19">
        <v>6083.5290000000005</v>
      </c>
      <c r="BV169" s="19">
        <v>6087.5</v>
      </c>
      <c r="BW169" s="19">
        <v>6091.3270000000002</v>
      </c>
      <c r="BX169" s="19">
        <v>6095.0309999999999</v>
      </c>
      <c r="BY169" s="19">
        <v>6098.6080000000002</v>
      </c>
      <c r="BZ169" s="19">
        <v>6102.07</v>
      </c>
      <c r="CA169" s="19">
        <v>6105.43</v>
      </c>
      <c r="CB169" s="19">
        <v>6108.7</v>
      </c>
      <c r="CC169" s="19">
        <v>6111.8879999999999</v>
      </c>
      <c r="CD169" s="19">
        <v>6114.9979999999996</v>
      </c>
      <c r="CE169" s="19">
        <v>6118.0169999999998</v>
      </c>
      <c r="CF169" s="19">
        <v>6120.9520000000002</v>
      </c>
      <c r="CG169" s="19">
        <v>6123.7979999999998</v>
      </c>
      <c r="CH169" s="19">
        <v>6126.5529999999999</v>
      </c>
      <c r="CI169" s="19">
        <v>6129.1890000000003</v>
      </c>
      <c r="CJ169" s="19">
        <v>6131.7179999999998</v>
      </c>
      <c r="CK169" s="19">
        <v>6134.1319999999996</v>
      </c>
      <c r="CL169" s="19">
        <v>6136.42</v>
      </c>
      <c r="CM169" s="19">
        <v>6138.57</v>
      </c>
    </row>
    <row r="170" spans="1:91" ht="11.4" x14ac:dyDescent="0.2">
      <c r="A170" s="16">
        <v>153</v>
      </c>
      <c r="B170" s="17" t="s">
        <v>635</v>
      </c>
      <c r="C170" s="7" t="s">
        <v>214</v>
      </c>
      <c r="D170" s="6"/>
      <c r="E170" s="6">
        <v>352</v>
      </c>
      <c r="F170" s="19">
        <v>330.24299999999999</v>
      </c>
      <c r="G170" s="19">
        <v>332.47399999999999</v>
      </c>
      <c r="H170" s="19">
        <v>335.02499999999998</v>
      </c>
      <c r="I170" s="19">
        <v>337.78</v>
      </c>
      <c r="J170" s="19">
        <v>340.56599999999997</v>
      </c>
      <c r="K170" s="19">
        <v>343.22800000000001</v>
      </c>
      <c r="L170" s="19">
        <v>345.76400000000001</v>
      </c>
      <c r="M170" s="19">
        <v>348.21800000000002</v>
      </c>
      <c r="N170" s="19">
        <v>350.59699999999998</v>
      </c>
      <c r="O170" s="19">
        <v>352.91</v>
      </c>
      <c r="P170" s="19">
        <v>355.18400000000003</v>
      </c>
      <c r="Q170" s="19">
        <v>357.41</v>
      </c>
      <c r="R170" s="19">
        <v>359.57299999999998</v>
      </c>
      <c r="S170" s="19">
        <v>361.66199999999998</v>
      </c>
      <c r="T170" s="19">
        <v>363.69200000000001</v>
      </c>
      <c r="U170" s="19">
        <v>365.64600000000002</v>
      </c>
      <c r="V170" s="19">
        <v>367.52100000000002</v>
      </c>
      <c r="W170" s="19">
        <v>369.32499999999999</v>
      </c>
      <c r="X170" s="19">
        <v>371.06</v>
      </c>
      <c r="Y170" s="19">
        <v>372.71600000000001</v>
      </c>
      <c r="Z170" s="19">
        <v>374.29700000000003</v>
      </c>
      <c r="AA170" s="19">
        <v>375.80900000000003</v>
      </c>
      <c r="AB170" s="19">
        <v>377.255</v>
      </c>
      <c r="AC170" s="19">
        <v>378.61599999999999</v>
      </c>
      <c r="AD170" s="19">
        <v>379.91899999999998</v>
      </c>
      <c r="AE170" s="19">
        <v>381.15100000000001</v>
      </c>
      <c r="AF170" s="19">
        <v>382.31200000000001</v>
      </c>
      <c r="AG170" s="19">
        <v>383.42</v>
      </c>
      <c r="AH170" s="19">
        <v>384.45400000000001</v>
      </c>
      <c r="AI170" s="19">
        <v>385.43200000000002</v>
      </c>
      <c r="AJ170" s="19">
        <v>386.34899999999999</v>
      </c>
      <c r="AK170" s="19">
        <v>387.20100000000002</v>
      </c>
      <c r="AL170" s="19">
        <v>388.00200000000001</v>
      </c>
      <c r="AM170" s="19">
        <v>388.74700000000001</v>
      </c>
      <c r="AN170" s="19">
        <v>389.435</v>
      </c>
      <c r="AO170" s="19">
        <v>390.07100000000003</v>
      </c>
      <c r="AP170" s="19">
        <v>390.65</v>
      </c>
      <c r="AQ170" s="19">
        <v>391.18599999999998</v>
      </c>
      <c r="AR170" s="19">
        <v>391.67200000000003</v>
      </c>
      <c r="AS170" s="19">
        <v>392.12099999999998</v>
      </c>
      <c r="AT170" s="19">
        <v>392.53300000000002</v>
      </c>
      <c r="AU170" s="19">
        <v>392.911</v>
      </c>
      <c r="AV170" s="19">
        <v>393.25900000000001</v>
      </c>
      <c r="AW170" s="19">
        <v>393.56900000000002</v>
      </c>
      <c r="AX170" s="19">
        <v>393.85899999999998</v>
      </c>
      <c r="AY170" s="19">
        <v>394.12200000000001</v>
      </c>
      <c r="AZ170" s="19">
        <v>394.36599999999999</v>
      </c>
      <c r="BA170" s="19">
        <v>394.57299999999998</v>
      </c>
      <c r="BB170" s="19">
        <v>394.76799999999997</v>
      </c>
      <c r="BC170" s="19">
        <v>394.93</v>
      </c>
      <c r="BD170" s="19">
        <v>395.05700000000002</v>
      </c>
      <c r="BE170" s="19">
        <v>395.161</v>
      </c>
      <c r="BF170" s="19">
        <v>395.22500000000002</v>
      </c>
      <c r="BG170" s="19">
        <v>395.27300000000002</v>
      </c>
      <c r="BH170" s="19">
        <v>395.27499999999998</v>
      </c>
      <c r="BI170" s="19">
        <v>395.25299999999999</v>
      </c>
      <c r="BJ170" s="19">
        <v>395.19299999999998</v>
      </c>
      <c r="BK170" s="19">
        <v>395.11500000000001</v>
      </c>
      <c r="BL170" s="19">
        <v>394.99900000000002</v>
      </c>
      <c r="BM170" s="19">
        <v>394.84199999999998</v>
      </c>
      <c r="BN170" s="19">
        <v>394.66199999999998</v>
      </c>
      <c r="BO170" s="19">
        <v>394.44099999999997</v>
      </c>
      <c r="BP170" s="19">
        <v>394.18</v>
      </c>
      <c r="BQ170" s="19">
        <v>393.88400000000001</v>
      </c>
      <c r="BR170" s="19">
        <v>393.55900000000003</v>
      </c>
      <c r="BS170" s="19">
        <v>393.19499999999999</v>
      </c>
      <c r="BT170" s="19">
        <v>392.81599999999997</v>
      </c>
      <c r="BU170" s="19">
        <v>392.4</v>
      </c>
      <c r="BV170" s="19">
        <v>391.95600000000002</v>
      </c>
      <c r="BW170" s="19">
        <v>391.49200000000002</v>
      </c>
      <c r="BX170" s="19">
        <v>391.00900000000001</v>
      </c>
      <c r="BY170" s="19">
        <v>390.50799999999998</v>
      </c>
      <c r="BZ170" s="19">
        <v>389.988</v>
      </c>
      <c r="CA170" s="19">
        <v>389.45299999999997</v>
      </c>
      <c r="CB170" s="19">
        <v>388.90699999999998</v>
      </c>
      <c r="CC170" s="19">
        <v>388.35599999999999</v>
      </c>
      <c r="CD170" s="19">
        <v>387.80700000000002</v>
      </c>
      <c r="CE170" s="19">
        <v>387.24799999999999</v>
      </c>
      <c r="CF170" s="19">
        <v>386.69</v>
      </c>
      <c r="CG170" s="19">
        <v>386.12200000000001</v>
      </c>
      <c r="CH170" s="19">
        <v>385.55599999999998</v>
      </c>
      <c r="CI170" s="19">
        <v>384.97500000000002</v>
      </c>
      <c r="CJ170" s="19">
        <v>384.39800000000002</v>
      </c>
      <c r="CK170" s="19">
        <v>383.80900000000003</v>
      </c>
      <c r="CL170" s="19">
        <v>383.22399999999999</v>
      </c>
      <c r="CM170" s="19">
        <v>382.62700000000001</v>
      </c>
    </row>
    <row r="171" spans="1:91" ht="11.4" x14ac:dyDescent="0.2">
      <c r="A171" s="16">
        <v>154</v>
      </c>
      <c r="B171" s="17" t="s">
        <v>635</v>
      </c>
      <c r="C171" s="7" t="s">
        <v>215</v>
      </c>
      <c r="D171" s="6"/>
      <c r="E171" s="6">
        <v>372</v>
      </c>
      <c r="F171" s="19">
        <v>4700.107</v>
      </c>
      <c r="G171" s="19">
        <v>4726.0780000000004</v>
      </c>
      <c r="H171" s="19">
        <v>4761.6570000000002</v>
      </c>
      <c r="I171" s="19">
        <v>4803.7479999999996</v>
      </c>
      <c r="J171" s="19">
        <v>4847.1390000000001</v>
      </c>
      <c r="K171" s="19">
        <v>4887.9920000000002</v>
      </c>
      <c r="L171" s="19">
        <v>4925.8389999999999</v>
      </c>
      <c r="M171" s="19">
        <v>4962.0739999999996</v>
      </c>
      <c r="N171" s="19">
        <v>4996.848</v>
      </c>
      <c r="O171" s="19">
        <v>5030.66</v>
      </c>
      <c r="P171" s="19">
        <v>5063.8760000000002</v>
      </c>
      <c r="Q171" s="19">
        <v>5096.3599999999997</v>
      </c>
      <c r="R171" s="19">
        <v>5127.8969999999999</v>
      </c>
      <c r="S171" s="19">
        <v>5158.7650000000003</v>
      </c>
      <c r="T171" s="19">
        <v>5189.3469999999998</v>
      </c>
      <c r="U171" s="19">
        <v>5219.951</v>
      </c>
      <c r="V171" s="19">
        <v>5250.643</v>
      </c>
      <c r="W171" s="19">
        <v>5281.3869999999997</v>
      </c>
      <c r="X171" s="19">
        <v>5312.2330000000002</v>
      </c>
      <c r="Y171" s="19">
        <v>5343.2139999999999</v>
      </c>
      <c r="Z171" s="19">
        <v>5374.3379999999997</v>
      </c>
      <c r="AA171" s="19">
        <v>5405.6049999999996</v>
      </c>
      <c r="AB171" s="19">
        <v>5436.991</v>
      </c>
      <c r="AC171" s="19">
        <v>5468.3860000000004</v>
      </c>
      <c r="AD171" s="19">
        <v>5499.6120000000001</v>
      </c>
      <c r="AE171" s="19">
        <v>5530.5609999999997</v>
      </c>
      <c r="AF171" s="19">
        <v>5561.1379999999999</v>
      </c>
      <c r="AG171" s="19">
        <v>5591.2910000000002</v>
      </c>
      <c r="AH171" s="19">
        <v>5620.8609999999999</v>
      </c>
      <c r="AI171" s="19">
        <v>5649.7039999999997</v>
      </c>
      <c r="AJ171" s="19">
        <v>5677.6689999999999</v>
      </c>
      <c r="AK171" s="19">
        <v>5704.6850000000004</v>
      </c>
      <c r="AL171" s="19">
        <v>5730.6970000000001</v>
      </c>
      <c r="AM171" s="19">
        <v>5755.5709999999999</v>
      </c>
      <c r="AN171" s="19">
        <v>5779.1769999999997</v>
      </c>
      <c r="AO171" s="19">
        <v>5801.3990000000003</v>
      </c>
      <c r="AP171" s="19">
        <v>5822.2129999999997</v>
      </c>
      <c r="AQ171" s="19">
        <v>5841.6379999999999</v>
      </c>
      <c r="AR171" s="19">
        <v>5859.723</v>
      </c>
      <c r="AS171" s="19">
        <v>5876.5510000000004</v>
      </c>
      <c r="AT171" s="19">
        <v>5892.2209999999995</v>
      </c>
      <c r="AU171" s="19">
        <v>5906.7730000000001</v>
      </c>
      <c r="AV171" s="19">
        <v>5920.26</v>
      </c>
      <c r="AW171" s="19">
        <v>5932.808</v>
      </c>
      <c r="AX171" s="19">
        <v>5944.576</v>
      </c>
      <c r="AY171" s="19">
        <v>5955.7120000000004</v>
      </c>
      <c r="AZ171" s="19">
        <v>5966.2870000000003</v>
      </c>
      <c r="BA171" s="19">
        <v>5976.402</v>
      </c>
      <c r="BB171" s="19">
        <v>5986.1459999999997</v>
      </c>
      <c r="BC171" s="19">
        <v>5995.6270000000004</v>
      </c>
      <c r="BD171" s="19">
        <v>6004.9539999999997</v>
      </c>
      <c r="BE171" s="19">
        <v>6014.1980000000003</v>
      </c>
      <c r="BF171" s="19">
        <v>6023.4369999999999</v>
      </c>
      <c r="BG171" s="19">
        <v>6032.77</v>
      </c>
      <c r="BH171" s="19">
        <v>6042.3119999999999</v>
      </c>
      <c r="BI171" s="19">
        <v>6052.152</v>
      </c>
      <c r="BJ171" s="19">
        <v>6062.3329999999996</v>
      </c>
      <c r="BK171" s="19">
        <v>6072.893</v>
      </c>
      <c r="BL171" s="19">
        <v>6083.8729999999996</v>
      </c>
      <c r="BM171" s="19">
        <v>6095.3130000000001</v>
      </c>
      <c r="BN171" s="19">
        <v>6107.2309999999998</v>
      </c>
      <c r="BO171" s="19">
        <v>6119.634</v>
      </c>
      <c r="BP171" s="19">
        <v>6132.4859999999999</v>
      </c>
      <c r="BQ171" s="19">
        <v>6145.7560000000003</v>
      </c>
      <c r="BR171" s="19">
        <v>6159.4080000000004</v>
      </c>
      <c r="BS171" s="19">
        <v>6173.357</v>
      </c>
      <c r="BT171" s="19">
        <v>6187.567</v>
      </c>
      <c r="BU171" s="19">
        <v>6201.98</v>
      </c>
      <c r="BV171" s="19">
        <v>6216.482</v>
      </c>
      <c r="BW171" s="19">
        <v>6230.951</v>
      </c>
      <c r="BX171" s="19">
        <v>6245.2439999999997</v>
      </c>
      <c r="BY171" s="19">
        <v>6259.3159999999998</v>
      </c>
      <c r="BZ171" s="19">
        <v>6273.0860000000002</v>
      </c>
      <c r="CA171" s="19">
        <v>6286.4430000000002</v>
      </c>
      <c r="CB171" s="19">
        <v>6299.2489999999998</v>
      </c>
      <c r="CC171" s="19">
        <v>6311.39</v>
      </c>
      <c r="CD171" s="19">
        <v>6322.7960000000003</v>
      </c>
      <c r="CE171" s="19">
        <v>6333.4269999999997</v>
      </c>
      <c r="CF171" s="19">
        <v>6343.268</v>
      </c>
      <c r="CG171" s="19">
        <v>6352.3059999999996</v>
      </c>
      <c r="CH171" s="19">
        <v>6360.5330000000004</v>
      </c>
      <c r="CI171" s="19">
        <v>6367.9319999999998</v>
      </c>
      <c r="CJ171" s="19">
        <v>6374.4880000000003</v>
      </c>
      <c r="CK171" s="19">
        <v>6380.1689999999999</v>
      </c>
      <c r="CL171" s="19">
        <v>6384.9570000000003</v>
      </c>
      <c r="CM171" s="19">
        <v>6388.7979999999998</v>
      </c>
    </row>
    <row r="172" spans="1:91" ht="11.4" x14ac:dyDescent="0.2">
      <c r="A172" s="16">
        <v>155</v>
      </c>
      <c r="B172" s="17" t="s">
        <v>635</v>
      </c>
      <c r="C172" s="7" t="s">
        <v>216</v>
      </c>
      <c r="D172" s="6"/>
      <c r="E172" s="6">
        <v>833</v>
      </c>
      <c r="F172" s="19">
        <v>83.167000000000002</v>
      </c>
      <c r="G172" s="19">
        <v>83.736999999999995</v>
      </c>
      <c r="H172" s="19">
        <v>84.287000000000006</v>
      </c>
      <c r="I172" s="19">
        <v>84.831000000000003</v>
      </c>
      <c r="J172" s="19">
        <v>85.369</v>
      </c>
      <c r="K172" s="19">
        <v>85.894999999999996</v>
      </c>
      <c r="L172" s="19">
        <v>86.409000000000006</v>
      </c>
      <c r="M172" s="19">
        <v>86.921999999999997</v>
      </c>
      <c r="N172" s="19">
        <v>87.418999999999997</v>
      </c>
      <c r="O172" s="19">
        <v>87.917000000000002</v>
      </c>
      <c r="P172" s="19">
        <v>88.405000000000001</v>
      </c>
      <c r="Q172" s="19">
        <v>88.875</v>
      </c>
      <c r="R172" s="19">
        <v>89.344999999999999</v>
      </c>
      <c r="S172" s="19">
        <v>89.802999999999997</v>
      </c>
      <c r="T172" s="19">
        <v>90.256</v>
      </c>
      <c r="U172" s="19">
        <v>90.691999999999993</v>
      </c>
      <c r="V172" s="19">
        <v>91.125</v>
      </c>
      <c r="W172" s="19">
        <v>91.555999999999997</v>
      </c>
      <c r="X172" s="19">
        <v>91.977999999999994</v>
      </c>
      <c r="Y172" s="19">
        <v>92.387</v>
      </c>
      <c r="Z172" s="19">
        <v>92.78</v>
      </c>
      <c r="AA172" s="19">
        <v>93.162000000000006</v>
      </c>
      <c r="AB172" s="19">
        <v>93.53</v>
      </c>
      <c r="AC172" s="19">
        <v>93.887</v>
      </c>
      <c r="AD172" s="19">
        <v>94.228999999999999</v>
      </c>
      <c r="AE172" s="19">
        <v>94.57</v>
      </c>
      <c r="AF172" s="19">
        <v>94.909000000000006</v>
      </c>
      <c r="AG172" s="19">
        <v>95.227000000000004</v>
      </c>
      <c r="AH172" s="19">
        <v>95.545000000000002</v>
      </c>
      <c r="AI172" s="19">
        <v>95.85</v>
      </c>
      <c r="AJ172" s="19">
        <v>96.137</v>
      </c>
      <c r="AK172" s="19">
        <v>96.405000000000001</v>
      </c>
      <c r="AL172" s="19">
        <v>96.66</v>
      </c>
      <c r="AM172" s="19">
        <v>96.905000000000001</v>
      </c>
      <c r="AN172" s="19">
        <v>97.144000000000005</v>
      </c>
      <c r="AO172" s="19">
        <v>97.378</v>
      </c>
      <c r="AP172" s="19">
        <v>97.606999999999999</v>
      </c>
      <c r="AQ172" s="19">
        <v>97.834999999999994</v>
      </c>
      <c r="AR172" s="19">
        <v>98.061999999999998</v>
      </c>
      <c r="AS172" s="19">
        <v>98.284000000000006</v>
      </c>
      <c r="AT172" s="19">
        <v>98.497</v>
      </c>
      <c r="AU172" s="19">
        <v>98.703999999999994</v>
      </c>
      <c r="AV172" s="19">
        <v>98.906999999999996</v>
      </c>
      <c r="AW172" s="19">
        <v>99.096999999999994</v>
      </c>
      <c r="AX172" s="19">
        <v>99.296999999999997</v>
      </c>
      <c r="AY172" s="19">
        <v>99.486999999999995</v>
      </c>
      <c r="AZ172" s="19">
        <v>99.67</v>
      </c>
      <c r="BA172" s="19">
        <v>99.847999999999999</v>
      </c>
      <c r="BB172" s="19">
        <v>100.02800000000001</v>
      </c>
      <c r="BC172" s="19">
        <v>100.199</v>
      </c>
      <c r="BD172" s="19">
        <v>100.38</v>
      </c>
      <c r="BE172" s="19">
        <v>100.54300000000001</v>
      </c>
      <c r="BF172" s="19">
        <v>100.72</v>
      </c>
      <c r="BG172" s="19">
        <v>100.88200000000001</v>
      </c>
      <c r="BH172" s="19">
        <v>101.05</v>
      </c>
      <c r="BI172" s="19">
        <v>101.21599999999999</v>
      </c>
      <c r="BJ172" s="19">
        <v>101.38200000000001</v>
      </c>
      <c r="BK172" s="19">
        <v>101.538</v>
      </c>
      <c r="BL172" s="19">
        <v>101.702</v>
      </c>
      <c r="BM172" s="19">
        <v>101.861</v>
      </c>
      <c r="BN172" s="19">
        <v>102.021</v>
      </c>
      <c r="BO172" s="19">
        <v>102.176</v>
      </c>
      <c r="BP172" s="19">
        <v>102.33799999999999</v>
      </c>
      <c r="BQ172" s="19">
        <v>102.48699999999999</v>
      </c>
      <c r="BR172" s="19">
        <v>102.636</v>
      </c>
      <c r="BS172" s="19">
        <v>102.79</v>
      </c>
      <c r="BT172" s="19">
        <v>102.938</v>
      </c>
      <c r="BU172" s="19">
        <v>103.07899999999999</v>
      </c>
      <c r="BV172" s="19">
        <v>103.21599999999999</v>
      </c>
      <c r="BW172" s="19">
        <v>103.349</v>
      </c>
      <c r="BX172" s="19">
        <v>103.477</v>
      </c>
      <c r="BY172" s="19">
        <v>103.59099999999999</v>
      </c>
      <c r="BZ172" s="19">
        <v>103.712</v>
      </c>
      <c r="CA172" s="19">
        <v>103.819</v>
      </c>
      <c r="CB172" s="19">
        <v>103.92400000000001</v>
      </c>
      <c r="CC172" s="19">
        <v>104.021</v>
      </c>
      <c r="CD172" s="19">
        <v>104.11199999999999</v>
      </c>
      <c r="CE172" s="19">
        <v>104.193</v>
      </c>
      <c r="CF172" s="19">
        <v>104.276</v>
      </c>
      <c r="CG172" s="19">
        <v>104.345</v>
      </c>
      <c r="CH172" s="19">
        <v>104.417</v>
      </c>
      <c r="CI172" s="19">
        <v>104.483</v>
      </c>
      <c r="CJ172" s="19">
        <v>104.548</v>
      </c>
      <c r="CK172" s="19">
        <v>104.604</v>
      </c>
      <c r="CL172" s="19">
        <v>104.655</v>
      </c>
      <c r="CM172" s="19">
        <v>104.71299999999999</v>
      </c>
    </row>
    <row r="173" spans="1:91" ht="11.4" x14ac:dyDescent="0.2">
      <c r="A173" s="16">
        <v>156</v>
      </c>
      <c r="B173" s="17" t="s">
        <v>635</v>
      </c>
      <c r="C173" s="7" t="s">
        <v>217</v>
      </c>
      <c r="D173" s="6"/>
      <c r="E173" s="6">
        <v>428</v>
      </c>
      <c r="F173" s="19">
        <v>1992.663</v>
      </c>
      <c r="G173" s="19">
        <v>1970.53</v>
      </c>
      <c r="H173" s="19">
        <v>1949.67</v>
      </c>
      <c r="I173" s="19">
        <v>1929.9380000000001</v>
      </c>
      <c r="J173" s="19">
        <v>1911.1079999999999</v>
      </c>
      <c r="K173" s="19">
        <v>1892.9929999999999</v>
      </c>
      <c r="L173" s="19">
        <v>1875.529</v>
      </c>
      <c r="M173" s="19">
        <v>1858.748</v>
      </c>
      <c r="N173" s="19">
        <v>1842.6579999999999</v>
      </c>
      <c r="O173" s="19">
        <v>1827.31</v>
      </c>
      <c r="P173" s="19">
        <v>1812.682</v>
      </c>
      <c r="Q173" s="19">
        <v>1798.806</v>
      </c>
      <c r="R173" s="19">
        <v>1785.5730000000001</v>
      </c>
      <c r="S173" s="19">
        <v>1772.7439999999999</v>
      </c>
      <c r="T173" s="19">
        <v>1760.0229999999999</v>
      </c>
      <c r="U173" s="19">
        <v>1747.192</v>
      </c>
      <c r="V173" s="19">
        <v>1734.1510000000001</v>
      </c>
      <c r="W173" s="19">
        <v>1720.9469999999999</v>
      </c>
      <c r="X173" s="19">
        <v>1707.704</v>
      </c>
      <c r="Y173" s="19">
        <v>1694.6289999999999</v>
      </c>
      <c r="Z173" s="19">
        <v>1681.894</v>
      </c>
      <c r="AA173" s="19">
        <v>1669.5029999999999</v>
      </c>
      <c r="AB173" s="19">
        <v>1657.404</v>
      </c>
      <c r="AC173" s="19">
        <v>1645.6030000000001</v>
      </c>
      <c r="AD173" s="19">
        <v>1634.066</v>
      </c>
      <c r="AE173" s="19">
        <v>1622.7539999999999</v>
      </c>
      <c r="AF173" s="19">
        <v>1611.6949999999999</v>
      </c>
      <c r="AG173" s="19">
        <v>1600.8530000000001</v>
      </c>
      <c r="AH173" s="19">
        <v>1590.2070000000001</v>
      </c>
      <c r="AI173" s="19">
        <v>1579.662</v>
      </c>
      <c r="AJ173" s="19">
        <v>1569.1780000000001</v>
      </c>
      <c r="AK173" s="19">
        <v>1558.7249999999999</v>
      </c>
      <c r="AL173" s="19">
        <v>1548.3050000000001</v>
      </c>
      <c r="AM173" s="19">
        <v>1537.914</v>
      </c>
      <c r="AN173" s="19">
        <v>1527.5540000000001</v>
      </c>
      <c r="AO173" s="19">
        <v>1517.2</v>
      </c>
      <c r="AP173" s="19">
        <v>1506.886</v>
      </c>
      <c r="AQ173" s="19">
        <v>1496.5709999999999</v>
      </c>
      <c r="AR173" s="19">
        <v>1486.2650000000001</v>
      </c>
      <c r="AS173" s="19">
        <v>1475.992</v>
      </c>
      <c r="AT173" s="19">
        <v>1465.7360000000001</v>
      </c>
      <c r="AU173" s="19">
        <v>1455.501</v>
      </c>
      <c r="AV173" s="19">
        <v>1445.308</v>
      </c>
      <c r="AW173" s="19">
        <v>1435.1590000000001</v>
      </c>
      <c r="AX173" s="19">
        <v>1425.0740000000001</v>
      </c>
      <c r="AY173" s="19">
        <v>1415.076</v>
      </c>
      <c r="AZ173" s="19">
        <v>1405.16</v>
      </c>
      <c r="BA173" s="19">
        <v>1395.35</v>
      </c>
      <c r="BB173" s="19">
        <v>1385.6579999999999</v>
      </c>
      <c r="BC173" s="19">
        <v>1376.087</v>
      </c>
      <c r="BD173" s="19">
        <v>1366.653</v>
      </c>
      <c r="BE173" s="19">
        <v>1357.3789999999999</v>
      </c>
      <c r="BF173" s="19">
        <v>1348.2550000000001</v>
      </c>
      <c r="BG173" s="19">
        <v>1339.316</v>
      </c>
      <c r="BH173" s="19">
        <v>1330.5640000000001</v>
      </c>
      <c r="BI173" s="19">
        <v>1322.0139999999999</v>
      </c>
      <c r="BJ173" s="19">
        <v>1313.68</v>
      </c>
      <c r="BK173" s="19">
        <v>1305.566</v>
      </c>
      <c r="BL173" s="19">
        <v>1297.67</v>
      </c>
      <c r="BM173" s="19">
        <v>1289.998</v>
      </c>
      <c r="BN173" s="19">
        <v>1282.5619999999999</v>
      </c>
      <c r="BO173" s="19">
        <v>1275.3430000000001</v>
      </c>
      <c r="BP173" s="19">
        <v>1268.3599999999999</v>
      </c>
      <c r="BQ173" s="19">
        <v>1261.606</v>
      </c>
      <c r="BR173" s="19">
        <v>1255.085</v>
      </c>
      <c r="BS173" s="19">
        <v>1248.7940000000001</v>
      </c>
      <c r="BT173" s="19">
        <v>1242.72</v>
      </c>
      <c r="BU173" s="19">
        <v>1236.8579999999999</v>
      </c>
      <c r="BV173" s="19">
        <v>1231.202</v>
      </c>
      <c r="BW173" s="19">
        <v>1225.7470000000001</v>
      </c>
      <c r="BX173" s="19">
        <v>1220.4559999999999</v>
      </c>
      <c r="BY173" s="19">
        <v>1215.3320000000001</v>
      </c>
      <c r="BZ173" s="19">
        <v>1210.364</v>
      </c>
      <c r="CA173" s="19">
        <v>1205.52</v>
      </c>
      <c r="CB173" s="19">
        <v>1200.7639999999999</v>
      </c>
      <c r="CC173" s="19">
        <v>1196.0889999999999</v>
      </c>
      <c r="CD173" s="19">
        <v>1191.4590000000001</v>
      </c>
      <c r="CE173" s="19">
        <v>1186.8579999999999</v>
      </c>
      <c r="CF173" s="19">
        <v>1182.2819999999999</v>
      </c>
      <c r="CG173" s="19">
        <v>1177.7090000000001</v>
      </c>
      <c r="CH173" s="19">
        <v>1173.1289999999999</v>
      </c>
      <c r="CI173" s="19">
        <v>1168.5119999999999</v>
      </c>
      <c r="CJ173" s="19">
        <v>1163.855</v>
      </c>
      <c r="CK173" s="19">
        <v>1159.1220000000001</v>
      </c>
      <c r="CL173" s="19">
        <v>1154.2929999999999</v>
      </c>
      <c r="CM173" s="19">
        <v>1149.325</v>
      </c>
    </row>
    <row r="174" spans="1:91" ht="11.4" x14ac:dyDescent="0.2">
      <c r="A174" s="16">
        <v>157</v>
      </c>
      <c r="B174" s="17" t="s">
        <v>635</v>
      </c>
      <c r="C174" s="7" t="s">
        <v>218</v>
      </c>
      <c r="D174" s="6"/>
      <c r="E174" s="6">
        <v>440</v>
      </c>
      <c r="F174" s="19">
        <v>2931.9259999999999</v>
      </c>
      <c r="G174" s="19">
        <v>2908.2489999999998</v>
      </c>
      <c r="H174" s="19">
        <v>2890.297</v>
      </c>
      <c r="I174" s="19">
        <v>2876.4749999999999</v>
      </c>
      <c r="J174" s="19">
        <v>2864.4589999999998</v>
      </c>
      <c r="K174" s="19">
        <v>2852.4780000000001</v>
      </c>
      <c r="L174" s="19">
        <v>2839.9989999999998</v>
      </c>
      <c r="M174" s="19">
        <v>2827.2660000000001</v>
      </c>
      <c r="N174" s="19">
        <v>2814.2449999999999</v>
      </c>
      <c r="O174" s="19">
        <v>2801.1289999999999</v>
      </c>
      <c r="P174" s="19">
        <v>2788.01</v>
      </c>
      <c r="Q174" s="19">
        <v>2774.739</v>
      </c>
      <c r="R174" s="19">
        <v>2761.0630000000001</v>
      </c>
      <c r="S174" s="19">
        <v>2746.9870000000001</v>
      </c>
      <c r="T174" s="19">
        <v>2732.518</v>
      </c>
      <c r="U174" s="19">
        <v>2717.7310000000002</v>
      </c>
      <c r="V174" s="19">
        <v>2702.5610000000001</v>
      </c>
      <c r="W174" s="19">
        <v>2687.0210000000002</v>
      </c>
      <c r="X174" s="19">
        <v>2671.18</v>
      </c>
      <c r="Y174" s="19">
        <v>2655.143</v>
      </c>
      <c r="Z174" s="19">
        <v>2638.998</v>
      </c>
      <c r="AA174" s="19">
        <v>2622.7660000000001</v>
      </c>
      <c r="AB174" s="19">
        <v>2606.4740000000002</v>
      </c>
      <c r="AC174" s="19">
        <v>2590.1779999999999</v>
      </c>
      <c r="AD174" s="19">
        <v>2573.9780000000001</v>
      </c>
      <c r="AE174" s="19">
        <v>2557.9</v>
      </c>
      <c r="AF174" s="19">
        <v>2541.9850000000001</v>
      </c>
      <c r="AG174" s="19">
        <v>2526.2710000000002</v>
      </c>
      <c r="AH174" s="19">
        <v>2510.732</v>
      </c>
      <c r="AI174" s="19">
        <v>2495.3649999999998</v>
      </c>
      <c r="AJ174" s="19">
        <v>2480.1439999999998</v>
      </c>
      <c r="AK174" s="19">
        <v>2465.098</v>
      </c>
      <c r="AL174" s="19">
        <v>2450.2159999999999</v>
      </c>
      <c r="AM174" s="19">
        <v>2435.527</v>
      </c>
      <c r="AN174" s="19">
        <v>2421.0300000000002</v>
      </c>
      <c r="AO174" s="19">
        <v>2406.723</v>
      </c>
      <c r="AP174" s="19">
        <v>2392.6109999999999</v>
      </c>
      <c r="AQ174" s="19">
        <v>2378.6970000000001</v>
      </c>
      <c r="AR174" s="19">
        <v>2364.9690000000001</v>
      </c>
      <c r="AS174" s="19">
        <v>2351.41</v>
      </c>
      <c r="AT174" s="19">
        <v>2338.0079999999998</v>
      </c>
      <c r="AU174" s="19">
        <v>2324.761</v>
      </c>
      <c r="AV174" s="19">
        <v>2311.6640000000002</v>
      </c>
      <c r="AW174" s="19">
        <v>2298.7060000000001</v>
      </c>
      <c r="AX174" s="19">
        <v>2285.8820000000001</v>
      </c>
      <c r="AY174" s="19">
        <v>2273.154</v>
      </c>
      <c r="AZ174" s="19">
        <v>2260.5430000000001</v>
      </c>
      <c r="BA174" s="19">
        <v>2248.0450000000001</v>
      </c>
      <c r="BB174" s="19">
        <v>2235.6590000000001</v>
      </c>
      <c r="BC174" s="19">
        <v>2223.3980000000001</v>
      </c>
      <c r="BD174" s="19">
        <v>2211.2620000000002</v>
      </c>
      <c r="BE174" s="19">
        <v>2199.2600000000002</v>
      </c>
      <c r="BF174" s="19">
        <v>2187.3919999999998</v>
      </c>
      <c r="BG174" s="19">
        <v>2175.6770000000001</v>
      </c>
      <c r="BH174" s="19">
        <v>2164.1370000000002</v>
      </c>
      <c r="BI174" s="19">
        <v>2152.7710000000002</v>
      </c>
      <c r="BJ174" s="19">
        <v>2141.5920000000001</v>
      </c>
      <c r="BK174" s="19">
        <v>2130.6109999999999</v>
      </c>
      <c r="BL174" s="19">
        <v>2119.8180000000002</v>
      </c>
      <c r="BM174" s="19">
        <v>2109.2339999999999</v>
      </c>
      <c r="BN174" s="19">
        <v>2098.8679999999999</v>
      </c>
      <c r="BO174" s="19">
        <v>2088.7049999999999</v>
      </c>
      <c r="BP174" s="19">
        <v>2078.7669999999998</v>
      </c>
      <c r="BQ174" s="19">
        <v>2069.0410000000002</v>
      </c>
      <c r="BR174" s="19">
        <v>2059.5279999999998</v>
      </c>
      <c r="BS174" s="19">
        <v>2050.2280000000001</v>
      </c>
      <c r="BT174" s="19">
        <v>2041.1469999999999</v>
      </c>
      <c r="BU174" s="19">
        <v>2032.2729999999999</v>
      </c>
      <c r="BV174" s="19">
        <v>2023.61</v>
      </c>
      <c r="BW174" s="19">
        <v>2015.1690000000001</v>
      </c>
      <c r="BX174" s="19">
        <v>2006.9459999999999</v>
      </c>
      <c r="BY174" s="19">
        <v>1998.9369999999999</v>
      </c>
      <c r="BZ174" s="19">
        <v>1991.133</v>
      </c>
      <c r="CA174" s="19">
        <v>1983.5319999999999</v>
      </c>
      <c r="CB174" s="19">
        <v>1976.1469999999999</v>
      </c>
      <c r="CC174" s="19">
        <v>1968.942</v>
      </c>
      <c r="CD174" s="19">
        <v>1961.933</v>
      </c>
      <c r="CE174" s="19">
        <v>1955.1</v>
      </c>
      <c r="CF174" s="19">
        <v>1948.4110000000001</v>
      </c>
      <c r="CG174" s="19">
        <v>1941.86</v>
      </c>
      <c r="CH174" s="19">
        <v>1935.4079999999999</v>
      </c>
      <c r="CI174" s="19">
        <v>1929.0450000000001</v>
      </c>
      <c r="CJ174" s="19">
        <v>1922.751</v>
      </c>
      <c r="CK174" s="19">
        <v>1916.498</v>
      </c>
      <c r="CL174" s="19">
        <v>1910.2560000000001</v>
      </c>
      <c r="CM174" s="19">
        <v>1904.002</v>
      </c>
    </row>
    <row r="175" spans="1:91" ht="11.4" x14ac:dyDescent="0.2">
      <c r="A175" s="16">
        <v>158</v>
      </c>
      <c r="B175" s="17" t="s">
        <v>635</v>
      </c>
      <c r="C175" s="7" t="s">
        <v>219</v>
      </c>
      <c r="D175" s="6">
        <v>17</v>
      </c>
      <c r="E175" s="6">
        <v>578</v>
      </c>
      <c r="F175" s="19">
        <v>5199.8360000000002</v>
      </c>
      <c r="G175" s="19">
        <v>5254.6940000000004</v>
      </c>
      <c r="H175" s="19">
        <v>5305.3829999999998</v>
      </c>
      <c r="I175" s="19">
        <v>5353.3630000000003</v>
      </c>
      <c r="J175" s="19">
        <v>5400.9160000000002</v>
      </c>
      <c r="K175" s="19">
        <v>5449.6930000000002</v>
      </c>
      <c r="L175" s="19">
        <v>5500.07</v>
      </c>
      <c r="M175" s="19">
        <v>5551.4830000000002</v>
      </c>
      <c r="N175" s="19">
        <v>5603.5889999999999</v>
      </c>
      <c r="O175" s="19">
        <v>5655.7539999999999</v>
      </c>
      <c r="P175" s="19">
        <v>5707.4750000000004</v>
      </c>
      <c r="Q175" s="19">
        <v>5758.7370000000001</v>
      </c>
      <c r="R175" s="19">
        <v>5809.67</v>
      </c>
      <c r="S175" s="19">
        <v>5860.1450000000004</v>
      </c>
      <c r="T175" s="19">
        <v>5910.0230000000001</v>
      </c>
      <c r="U175" s="19">
        <v>5959.2150000000001</v>
      </c>
      <c r="V175" s="19">
        <v>6007.6239999999998</v>
      </c>
      <c r="W175" s="19">
        <v>6055.2529999999997</v>
      </c>
      <c r="X175" s="19">
        <v>6102.0569999999998</v>
      </c>
      <c r="Y175" s="19">
        <v>6148.0169999999998</v>
      </c>
      <c r="Z175" s="19">
        <v>6193.1390000000001</v>
      </c>
      <c r="AA175" s="19">
        <v>6237.4110000000001</v>
      </c>
      <c r="AB175" s="19">
        <v>6280.8469999999998</v>
      </c>
      <c r="AC175" s="19">
        <v>6323.5230000000001</v>
      </c>
      <c r="AD175" s="19">
        <v>6365.5330000000004</v>
      </c>
      <c r="AE175" s="19">
        <v>6406.9589999999998</v>
      </c>
      <c r="AF175" s="19">
        <v>6447.8190000000004</v>
      </c>
      <c r="AG175" s="19">
        <v>6488.1379999999999</v>
      </c>
      <c r="AH175" s="19">
        <v>6528.0439999999999</v>
      </c>
      <c r="AI175" s="19">
        <v>6567.683</v>
      </c>
      <c r="AJ175" s="19">
        <v>6607.1660000000002</v>
      </c>
      <c r="AK175" s="19">
        <v>6646.5559999999996</v>
      </c>
      <c r="AL175" s="19">
        <v>6685.8090000000002</v>
      </c>
      <c r="AM175" s="19">
        <v>6724.8249999999998</v>
      </c>
      <c r="AN175" s="19">
        <v>6763.4350000000004</v>
      </c>
      <c r="AO175" s="19">
        <v>6801.5150000000003</v>
      </c>
      <c r="AP175" s="19">
        <v>6839.0389999999998</v>
      </c>
      <c r="AQ175" s="19">
        <v>6876.0249999999996</v>
      </c>
      <c r="AR175" s="19">
        <v>6912.4790000000003</v>
      </c>
      <c r="AS175" s="19">
        <v>6948.402</v>
      </c>
      <c r="AT175" s="19">
        <v>6983.7849999999999</v>
      </c>
      <c r="AU175" s="19">
        <v>7018.63</v>
      </c>
      <c r="AV175" s="19">
        <v>7052.9430000000002</v>
      </c>
      <c r="AW175" s="19">
        <v>7086.7309999999998</v>
      </c>
      <c r="AX175" s="19">
        <v>7120.0410000000002</v>
      </c>
      <c r="AY175" s="19">
        <v>7152.8919999999998</v>
      </c>
      <c r="AZ175" s="19">
        <v>7185.2939999999999</v>
      </c>
      <c r="BA175" s="19">
        <v>7217.2489999999998</v>
      </c>
      <c r="BB175" s="19">
        <v>7248.808</v>
      </c>
      <c r="BC175" s="19">
        <v>7280.02</v>
      </c>
      <c r="BD175" s="19">
        <v>7310.9179999999997</v>
      </c>
      <c r="BE175" s="19">
        <v>7341.4939999999997</v>
      </c>
      <c r="BF175" s="19">
        <v>7371.7730000000001</v>
      </c>
      <c r="BG175" s="19">
        <v>7401.7479999999996</v>
      </c>
      <c r="BH175" s="19">
        <v>7431.4219999999996</v>
      </c>
      <c r="BI175" s="19">
        <v>7460.8019999999997</v>
      </c>
      <c r="BJ175" s="19">
        <v>7489.893</v>
      </c>
      <c r="BK175" s="19">
        <v>7518.6540000000005</v>
      </c>
      <c r="BL175" s="19">
        <v>7547.0420000000004</v>
      </c>
      <c r="BM175" s="19">
        <v>7574.9459999999999</v>
      </c>
      <c r="BN175" s="19">
        <v>7602.3069999999998</v>
      </c>
      <c r="BO175" s="19">
        <v>7629.0940000000001</v>
      </c>
      <c r="BP175" s="19">
        <v>7655.31</v>
      </c>
      <c r="BQ175" s="19">
        <v>7680.9390000000003</v>
      </c>
      <c r="BR175" s="19">
        <v>7705.9359999999997</v>
      </c>
      <c r="BS175" s="19">
        <v>7730.3040000000001</v>
      </c>
      <c r="BT175" s="19">
        <v>7754.01</v>
      </c>
      <c r="BU175" s="19">
        <v>7777.0889999999999</v>
      </c>
      <c r="BV175" s="19">
        <v>7799.55</v>
      </c>
      <c r="BW175" s="19">
        <v>7821.4650000000001</v>
      </c>
      <c r="BX175" s="19">
        <v>7842.8620000000001</v>
      </c>
      <c r="BY175" s="19">
        <v>7863.7610000000004</v>
      </c>
      <c r="BZ175" s="19">
        <v>7884.1540000000005</v>
      </c>
      <c r="CA175" s="19">
        <v>7904.0929999999998</v>
      </c>
      <c r="CB175" s="19">
        <v>7923.6189999999997</v>
      </c>
      <c r="CC175" s="19">
        <v>7942.77</v>
      </c>
      <c r="CD175" s="19">
        <v>7961.5609999999997</v>
      </c>
      <c r="CE175" s="19">
        <v>7979.97</v>
      </c>
      <c r="CF175" s="19">
        <v>7998.0119999999997</v>
      </c>
      <c r="CG175" s="19">
        <v>8015.6480000000001</v>
      </c>
      <c r="CH175" s="19">
        <v>8032.8590000000004</v>
      </c>
      <c r="CI175" s="19">
        <v>8049.63</v>
      </c>
      <c r="CJ175" s="19">
        <v>8065.9409999999998</v>
      </c>
      <c r="CK175" s="19">
        <v>8081.8059999999996</v>
      </c>
      <c r="CL175" s="19">
        <v>8097.19</v>
      </c>
      <c r="CM175" s="19">
        <v>8112.107</v>
      </c>
    </row>
    <row r="176" spans="1:91" ht="11.4" x14ac:dyDescent="0.2">
      <c r="A176" s="16">
        <v>159</v>
      </c>
      <c r="B176" s="17" t="s">
        <v>635</v>
      </c>
      <c r="C176" s="7" t="s">
        <v>220</v>
      </c>
      <c r="D176" s="6"/>
      <c r="E176" s="6">
        <v>752</v>
      </c>
      <c r="F176" s="19">
        <v>9763.5650000000005</v>
      </c>
      <c r="G176" s="19">
        <v>9837.5329999999994</v>
      </c>
      <c r="H176" s="19">
        <v>9910.7009999999991</v>
      </c>
      <c r="I176" s="19">
        <v>9982.7090000000007</v>
      </c>
      <c r="J176" s="19">
        <v>10053.135</v>
      </c>
      <c r="K176" s="19">
        <v>10121.686</v>
      </c>
      <c r="L176" s="19">
        <v>10188.119000000001</v>
      </c>
      <c r="M176" s="19">
        <v>10252.422</v>
      </c>
      <c r="N176" s="19">
        <v>10314.825000000001</v>
      </c>
      <c r="O176" s="19">
        <v>10375.709999999999</v>
      </c>
      <c r="P176" s="19">
        <v>10435.342000000001</v>
      </c>
      <c r="Q176" s="19">
        <v>10493.844999999999</v>
      </c>
      <c r="R176" s="19">
        <v>10551.107</v>
      </c>
      <c r="S176" s="19">
        <v>10606.81</v>
      </c>
      <c r="T176" s="19">
        <v>10660.539000000001</v>
      </c>
      <c r="U176" s="19">
        <v>10712.040999999999</v>
      </c>
      <c r="V176" s="19">
        <v>10761.290999999999</v>
      </c>
      <c r="W176" s="19">
        <v>10808.531999999999</v>
      </c>
      <c r="X176" s="19">
        <v>10854.142</v>
      </c>
      <c r="Y176" s="19">
        <v>10898.63</v>
      </c>
      <c r="Z176" s="19">
        <v>10942.47</v>
      </c>
      <c r="AA176" s="19">
        <v>10985.788</v>
      </c>
      <c r="AB176" s="19">
        <v>11028.687</v>
      </c>
      <c r="AC176" s="19">
        <v>11071.464</v>
      </c>
      <c r="AD176" s="19">
        <v>11114.442999999999</v>
      </c>
      <c r="AE176" s="19">
        <v>11157.892</v>
      </c>
      <c r="AF176" s="19">
        <v>11201.901</v>
      </c>
      <c r="AG176" s="19">
        <v>11246.532999999999</v>
      </c>
      <c r="AH176" s="19">
        <v>11291.859</v>
      </c>
      <c r="AI176" s="19">
        <v>11337.945</v>
      </c>
      <c r="AJ176" s="19">
        <v>11384.781000000001</v>
      </c>
      <c r="AK176" s="19">
        <v>11432.414000000001</v>
      </c>
      <c r="AL176" s="19">
        <v>11480.746999999999</v>
      </c>
      <c r="AM176" s="19">
        <v>11529.447</v>
      </c>
      <c r="AN176" s="19">
        <v>11578.083000000001</v>
      </c>
      <c r="AO176" s="19">
        <v>11626.300999999999</v>
      </c>
      <c r="AP176" s="19">
        <v>11673.975</v>
      </c>
      <c r="AQ176" s="19">
        <v>11721.089</v>
      </c>
      <c r="AR176" s="19">
        <v>11767.486999999999</v>
      </c>
      <c r="AS176" s="19">
        <v>11813.049000000001</v>
      </c>
      <c r="AT176" s="19">
        <v>11857.677</v>
      </c>
      <c r="AU176" s="19">
        <v>11901.302</v>
      </c>
      <c r="AV176" s="19">
        <v>11943.914000000001</v>
      </c>
      <c r="AW176" s="19">
        <v>11985.571</v>
      </c>
      <c r="AX176" s="19">
        <v>12026.368</v>
      </c>
      <c r="AY176" s="19">
        <v>12066.397000000001</v>
      </c>
      <c r="AZ176" s="19">
        <v>12105.657999999999</v>
      </c>
      <c r="BA176" s="19">
        <v>12144.207</v>
      </c>
      <c r="BB176" s="19">
        <v>12182.207</v>
      </c>
      <c r="BC176" s="19">
        <v>12219.897000000001</v>
      </c>
      <c r="BD176" s="19">
        <v>12257.433999999999</v>
      </c>
      <c r="BE176" s="19">
        <v>12294.888999999999</v>
      </c>
      <c r="BF176" s="19">
        <v>12332.237999999999</v>
      </c>
      <c r="BG176" s="19">
        <v>12369.556</v>
      </c>
      <c r="BH176" s="19">
        <v>12406.865</v>
      </c>
      <c r="BI176" s="19">
        <v>12444.178</v>
      </c>
      <c r="BJ176" s="19">
        <v>12481.527</v>
      </c>
      <c r="BK176" s="19">
        <v>12518.871999999999</v>
      </c>
      <c r="BL176" s="19">
        <v>12556.066000000001</v>
      </c>
      <c r="BM176" s="19">
        <v>12592.922</v>
      </c>
      <c r="BN176" s="19">
        <v>12629.266</v>
      </c>
      <c r="BO176" s="19">
        <v>12665.087</v>
      </c>
      <c r="BP176" s="19">
        <v>12700.376</v>
      </c>
      <c r="BQ176" s="19">
        <v>12735.043</v>
      </c>
      <c r="BR176" s="19">
        <v>12768.994000000001</v>
      </c>
      <c r="BS176" s="19">
        <v>12802.156000000001</v>
      </c>
      <c r="BT176" s="19">
        <v>12834.529</v>
      </c>
      <c r="BU176" s="19">
        <v>12866.162</v>
      </c>
      <c r="BV176" s="19">
        <v>12897.159</v>
      </c>
      <c r="BW176" s="19">
        <v>12927.68</v>
      </c>
      <c r="BX176" s="19">
        <v>12957.86</v>
      </c>
      <c r="BY176" s="19">
        <v>12987.701999999999</v>
      </c>
      <c r="BZ176" s="19">
        <v>13017.276</v>
      </c>
      <c r="CA176" s="19">
        <v>13046.796</v>
      </c>
      <c r="CB176" s="19">
        <v>13076.576999999999</v>
      </c>
      <c r="CC176" s="19">
        <v>13106.790999999999</v>
      </c>
      <c r="CD176" s="19">
        <v>13137.505999999999</v>
      </c>
      <c r="CE176" s="19">
        <v>13168.668</v>
      </c>
      <c r="CF176" s="19">
        <v>13200.112999999999</v>
      </c>
      <c r="CG176" s="19">
        <v>13231.666999999999</v>
      </c>
      <c r="CH176" s="19">
        <v>13263.151</v>
      </c>
      <c r="CI176" s="19">
        <v>13294.431</v>
      </c>
      <c r="CJ176" s="19">
        <v>13325.373</v>
      </c>
      <c r="CK176" s="19">
        <v>13355.895</v>
      </c>
      <c r="CL176" s="19">
        <v>13385.966</v>
      </c>
      <c r="CM176" s="19">
        <v>13415.547</v>
      </c>
    </row>
    <row r="177" spans="1:91" ht="11.4" x14ac:dyDescent="0.2">
      <c r="A177" s="16">
        <v>160</v>
      </c>
      <c r="B177" s="17" t="s">
        <v>635</v>
      </c>
      <c r="C177" s="7" t="s">
        <v>221</v>
      </c>
      <c r="D177" s="6"/>
      <c r="E177" s="6">
        <v>826</v>
      </c>
      <c r="F177" s="19">
        <v>65397.08</v>
      </c>
      <c r="G177" s="19">
        <v>65788.573999999993</v>
      </c>
      <c r="H177" s="19">
        <v>66181.585000000006</v>
      </c>
      <c r="I177" s="19">
        <v>66573.504000000001</v>
      </c>
      <c r="J177" s="19">
        <v>66959.016000000003</v>
      </c>
      <c r="K177" s="19">
        <v>67334.207999999999</v>
      </c>
      <c r="L177" s="19">
        <v>67699.482999999993</v>
      </c>
      <c r="M177" s="19">
        <v>68056.781000000003</v>
      </c>
      <c r="N177" s="19">
        <v>68405.45</v>
      </c>
      <c r="O177" s="19">
        <v>68744.697</v>
      </c>
      <c r="P177" s="19">
        <v>69074.024999999994</v>
      </c>
      <c r="Q177" s="19">
        <v>69393.332999999999</v>
      </c>
      <c r="R177" s="19">
        <v>69702.92</v>
      </c>
      <c r="S177" s="19">
        <v>70003.244000000006</v>
      </c>
      <c r="T177" s="19">
        <v>70294.922000000006</v>
      </c>
      <c r="U177" s="19">
        <v>70578.614000000001</v>
      </c>
      <c r="V177" s="19">
        <v>70854.542000000001</v>
      </c>
      <c r="W177" s="19">
        <v>71123.164999999994</v>
      </c>
      <c r="X177" s="19">
        <v>71385.607000000004</v>
      </c>
      <c r="Y177" s="19">
        <v>71643.248999999996</v>
      </c>
      <c r="Z177" s="19">
        <v>71897.214999999997</v>
      </c>
      <c r="AA177" s="19">
        <v>72147.951000000001</v>
      </c>
      <c r="AB177" s="19">
        <v>72395.653000000006</v>
      </c>
      <c r="AC177" s="19">
        <v>72640.822</v>
      </c>
      <c r="AD177" s="19">
        <v>72883.918999999994</v>
      </c>
      <c r="AE177" s="19">
        <v>73125.232999999993</v>
      </c>
      <c r="AF177" s="19">
        <v>73364.864000000001</v>
      </c>
      <c r="AG177" s="19">
        <v>73602.69</v>
      </c>
      <c r="AH177" s="19">
        <v>73838.354000000007</v>
      </c>
      <c r="AI177" s="19">
        <v>74071.328999999998</v>
      </c>
      <c r="AJ177" s="19">
        <v>74301.028999999995</v>
      </c>
      <c r="AK177" s="19">
        <v>74527.369000000006</v>
      </c>
      <c r="AL177" s="19">
        <v>74749.915999999997</v>
      </c>
      <c r="AM177" s="19">
        <v>74967.402000000002</v>
      </c>
      <c r="AN177" s="19">
        <v>75178.214000000007</v>
      </c>
      <c r="AO177" s="19">
        <v>75381.137000000002</v>
      </c>
      <c r="AP177" s="19">
        <v>75575.846999999994</v>
      </c>
      <c r="AQ177" s="19">
        <v>75762.441000000006</v>
      </c>
      <c r="AR177" s="19">
        <v>75940.679000000004</v>
      </c>
      <c r="AS177" s="19">
        <v>76110.433000000005</v>
      </c>
      <c r="AT177" s="19">
        <v>76271.777000000002</v>
      </c>
      <c r="AU177" s="19">
        <v>76424.717999999993</v>
      </c>
      <c r="AV177" s="19">
        <v>76569.726999999999</v>
      </c>
      <c r="AW177" s="19">
        <v>76708.104000000007</v>
      </c>
      <c r="AX177" s="19">
        <v>76841.536999999997</v>
      </c>
      <c r="AY177" s="19">
        <v>76971.437999999995</v>
      </c>
      <c r="AZ177" s="19">
        <v>77098.324999999997</v>
      </c>
      <c r="BA177" s="19">
        <v>77222.528000000006</v>
      </c>
      <c r="BB177" s="19">
        <v>77345.123999999996</v>
      </c>
      <c r="BC177" s="19">
        <v>77467.244000000006</v>
      </c>
      <c r="BD177" s="19">
        <v>77589.760999999999</v>
      </c>
      <c r="BE177" s="19">
        <v>77713.17</v>
      </c>
      <c r="BF177" s="19">
        <v>77837.476999999999</v>
      </c>
      <c r="BG177" s="19">
        <v>77962.373000000007</v>
      </c>
      <c r="BH177" s="19">
        <v>78087.28</v>
      </c>
      <c r="BI177" s="19">
        <v>78211.698000000004</v>
      </c>
      <c r="BJ177" s="19">
        <v>78335.584000000003</v>
      </c>
      <c r="BK177" s="19">
        <v>78458.89</v>
      </c>
      <c r="BL177" s="19">
        <v>78580.976999999999</v>
      </c>
      <c r="BM177" s="19">
        <v>78701.034</v>
      </c>
      <c r="BN177" s="19">
        <v>78818.438999999998</v>
      </c>
      <c r="BO177" s="19">
        <v>78932.974000000002</v>
      </c>
      <c r="BP177" s="19">
        <v>79044.600999999995</v>
      </c>
      <c r="BQ177" s="19">
        <v>79153.167000000001</v>
      </c>
      <c r="BR177" s="19">
        <v>79258.539000000004</v>
      </c>
      <c r="BS177" s="19">
        <v>79360.698000000004</v>
      </c>
      <c r="BT177" s="19">
        <v>79459.519</v>
      </c>
      <c r="BU177" s="19">
        <v>79555.100000000006</v>
      </c>
      <c r="BV177" s="19">
        <v>79647.865999999995</v>
      </c>
      <c r="BW177" s="19">
        <v>79738.414999999994</v>
      </c>
      <c r="BX177" s="19">
        <v>79827.235000000001</v>
      </c>
      <c r="BY177" s="19">
        <v>79914.414999999994</v>
      </c>
      <c r="BZ177" s="19">
        <v>79999.933999999994</v>
      </c>
      <c r="CA177" s="19">
        <v>80084.066000000006</v>
      </c>
      <c r="CB177" s="19">
        <v>80167.111999999994</v>
      </c>
      <c r="CC177" s="19">
        <v>80249.247000000003</v>
      </c>
      <c r="CD177" s="19">
        <v>80330.463000000003</v>
      </c>
      <c r="CE177" s="19">
        <v>80410.616999999998</v>
      </c>
      <c r="CF177" s="19">
        <v>80489.45</v>
      </c>
      <c r="CG177" s="19">
        <v>80566.638000000006</v>
      </c>
      <c r="CH177" s="19">
        <v>80641.838000000003</v>
      </c>
      <c r="CI177" s="19">
        <v>80714.684999999998</v>
      </c>
      <c r="CJ177" s="19">
        <v>80784.826000000001</v>
      </c>
      <c r="CK177" s="19">
        <v>80851.911999999997</v>
      </c>
      <c r="CL177" s="19">
        <v>80915.58</v>
      </c>
      <c r="CM177" s="19">
        <v>80975.490999999995</v>
      </c>
    </row>
    <row r="178" spans="1:91" ht="12" x14ac:dyDescent="0.25">
      <c r="A178" s="16">
        <v>161</v>
      </c>
      <c r="B178" s="17" t="s">
        <v>635</v>
      </c>
      <c r="C178" s="21" t="s">
        <v>222</v>
      </c>
      <c r="D178" s="6"/>
      <c r="E178" s="6">
        <v>925</v>
      </c>
      <c r="F178" s="19">
        <v>152440.65299999999</v>
      </c>
      <c r="G178" s="19">
        <v>152172.10699999999</v>
      </c>
      <c r="H178" s="19">
        <v>151989.29</v>
      </c>
      <c r="I178" s="19">
        <v>151860.16800000001</v>
      </c>
      <c r="J178" s="19">
        <v>151728.253</v>
      </c>
      <c r="K178" s="19">
        <v>151553.054</v>
      </c>
      <c r="L178" s="19">
        <v>151330.68</v>
      </c>
      <c r="M178" s="19">
        <v>151079.84700000001</v>
      </c>
      <c r="N178" s="19">
        <v>150808.239</v>
      </c>
      <c r="O178" s="19">
        <v>150528.48000000001</v>
      </c>
      <c r="P178" s="19">
        <v>150249.77499999999</v>
      </c>
      <c r="Q178" s="19">
        <v>149973.38399999999</v>
      </c>
      <c r="R178" s="19">
        <v>149695.33799999999</v>
      </c>
      <c r="S178" s="19">
        <v>149413.497</v>
      </c>
      <c r="T178" s="19">
        <v>149124.28</v>
      </c>
      <c r="U178" s="19">
        <v>148824.91500000001</v>
      </c>
      <c r="V178" s="19">
        <v>148514.742</v>
      </c>
      <c r="W178" s="19">
        <v>148194.348</v>
      </c>
      <c r="X178" s="19">
        <v>147863.79999999999</v>
      </c>
      <c r="Y178" s="19">
        <v>147523.60399999999</v>
      </c>
      <c r="Z178" s="19">
        <v>147173.81700000001</v>
      </c>
      <c r="AA178" s="19">
        <v>146813.989</v>
      </c>
      <c r="AB178" s="19">
        <v>146443.09700000001</v>
      </c>
      <c r="AC178" s="19">
        <v>146059.97700000001</v>
      </c>
      <c r="AD178" s="19">
        <v>145663.258</v>
      </c>
      <c r="AE178" s="19">
        <v>145251.663</v>
      </c>
      <c r="AF178" s="19">
        <v>144824.56400000001</v>
      </c>
      <c r="AG178" s="19">
        <v>144381.22399999999</v>
      </c>
      <c r="AH178" s="19">
        <v>143920.36300000001</v>
      </c>
      <c r="AI178" s="19">
        <v>143440.49799999999</v>
      </c>
      <c r="AJ178" s="19">
        <v>142940.503</v>
      </c>
      <c r="AK178" s="19">
        <v>142420.09</v>
      </c>
      <c r="AL178" s="19">
        <v>141879.03700000001</v>
      </c>
      <c r="AM178" s="19">
        <v>141316.497</v>
      </c>
      <c r="AN178" s="19">
        <v>140731.39000000001</v>
      </c>
      <c r="AO178" s="19">
        <v>140123.32</v>
      </c>
      <c r="AP178" s="19">
        <v>139492.595</v>
      </c>
      <c r="AQ178" s="19">
        <v>138840.32399999999</v>
      </c>
      <c r="AR178" s="19">
        <v>138168.06599999999</v>
      </c>
      <c r="AS178" s="19">
        <v>137477.83799999999</v>
      </c>
      <c r="AT178" s="19">
        <v>136771.769</v>
      </c>
      <c r="AU178" s="19">
        <v>136051.399</v>
      </c>
      <c r="AV178" s="19">
        <v>135318.55900000001</v>
      </c>
      <c r="AW178" s="19">
        <v>134576.185</v>
      </c>
      <c r="AX178" s="19">
        <v>133827.63399999999</v>
      </c>
      <c r="AY178" s="19">
        <v>133076.04199999999</v>
      </c>
      <c r="AZ178" s="19">
        <v>132323.66200000001</v>
      </c>
      <c r="BA178" s="19">
        <v>131572.68799999999</v>
      </c>
      <c r="BB178" s="19">
        <v>130826.194</v>
      </c>
      <c r="BC178" s="19">
        <v>130087.406</v>
      </c>
      <c r="BD178" s="19">
        <v>129359.249</v>
      </c>
      <c r="BE178" s="19">
        <v>128643.80499999999</v>
      </c>
      <c r="BF178" s="19">
        <v>127942.916</v>
      </c>
      <c r="BG178" s="19">
        <v>127258.939</v>
      </c>
      <c r="BH178" s="19">
        <v>126594.19899999999</v>
      </c>
      <c r="BI178" s="19">
        <v>125950.647</v>
      </c>
      <c r="BJ178" s="19">
        <v>125329.40399999999</v>
      </c>
      <c r="BK178" s="19">
        <v>124731.27800000001</v>
      </c>
      <c r="BL178" s="19">
        <v>124157.226</v>
      </c>
      <c r="BM178" s="19">
        <v>123608.00199999999</v>
      </c>
      <c r="BN178" s="19">
        <v>123083.917</v>
      </c>
      <c r="BO178" s="19">
        <v>122585.094</v>
      </c>
      <c r="BP178" s="19">
        <v>122110.966</v>
      </c>
      <c r="BQ178" s="19">
        <v>121659.89599999999</v>
      </c>
      <c r="BR178" s="19">
        <v>121229.833</v>
      </c>
      <c r="BS178" s="19">
        <v>120818.68799999999</v>
      </c>
      <c r="BT178" s="19">
        <v>120425.524</v>
      </c>
      <c r="BU178" s="19">
        <v>120048.988</v>
      </c>
      <c r="BV178" s="19">
        <v>119686.723</v>
      </c>
      <c r="BW178" s="19">
        <v>119335.761</v>
      </c>
      <c r="BX178" s="19">
        <v>118993.60799999999</v>
      </c>
      <c r="BY178" s="19">
        <v>118658.787</v>
      </c>
      <c r="BZ178" s="19">
        <v>118330.155</v>
      </c>
      <c r="CA178" s="19">
        <v>118006.107</v>
      </c>
      <c r="CB178" s="19">
        <v>117685.058</v>
      </c>
      <c r="CC178" s="19">
        <v>117365.656</v>
      </c>
      <c r="CD178" s="19">
        <v>117046.993</v>
      </c>
      <c r="CE178" s="19">
        <v>116728.238</v>
      </c>
      <c r="CF178" s="19">
        <v>116408.936</v>
      </c>
      <c r="CG178" s="19">
        <v>116088.732</v>
      </c>
      <c r="CH178" s="19">
        <v>115767.45600000001</v>
      </c>
      <c r="CI178" s="19">
        <v>115444.98299999999</v>
      </c>
      <c r="CJ178" s="19">
        <v>115121.29300000001</v>
      </c>
      <c r="CK178" s="19">
        <v>114796.43700000001</v>
      </c>
      <c r="CL178" s="19">
        <v>114470.564</v>
      </c>
      <c r="CM178" s="19">
        <v>114143.943</v>
      </c>
    </row>
    <row r="179" spans="1:91" ht="11.4" x14ac:dyDescent="0.2">
      <c r="A179" s="16">
        <v>162</v>
      </c>
      <c r="B179" s="17" t="s">
        <v>635</v>
      </c>
      <c r="C179" s="7" t="s">
        <v>223</v>
      </c>
      <c r="D179" s="6"/>
      <c r="E179" s="6">
        <v>8</v>
      </c>
      <c r="F179" s="19">
        <v>2923.3519999999999</v>
      </c>
      <c r="G179" s="19">
        <v>2926.348</v>
      </c>
      <c r="H179" s="19">
        <v>2930.1869999999999</v>
      </c>
      <c r="I179" s="19">
        <v>2934.3629999999998</v>
      </c>
      <c r="J179" s="19">
        <v>2938.4279999999999</v>
      </c>
      <c r="K179" s="19">
        <v>2942.0340000000001</v>
      </c>
      <c r="L179" s="19">
        <v>2944.8040000000001</v>
      </c>
      <c r="M179" s="19">
        <v>2946.54</v>
      </c>
      <c r="N179" s="19">
        <v>2947.3409999999999</v>
      </c>
      <c r="O179" s="19">
        <v>2947.4360000000001</v>
      </c>
      <c r="P179" s="19">
        <v>2946.9920000000002</v>
      </c>
      <c r="Q179" s="19">
        <v>2945.9520000000002</v>
      </c>
      <c r="R179" s="19">
        <v>2944.1480000000001</v>
      </c>
      <c r="S179" s="19">
        <v>2941.5140000000001</v>
      </c>
      <c r="T179" s="19">
        <v>2937.9609999999998</v>
      </c>
      <c r="U179" s="19">
        <v>2933.4189999999999</v>
      </c>
      <c r="V179" s="19">
        <v>2927.864</v>
      </c>
      <c r="W179" s="19">
        <v>2921.2959999999998</v>
      </c>
      <c r="X179" s="19">
        <v>2913.7159999999999</v>
      </c>
      <c r="Y179" s="19">
        <v>2905.0949999999998</v>
      </c>
      <c r="Z179" s="19">
        <v>2895.451</v>
      </c>
      <c r="AA179" s="19">
        <v>2884.7820000000002</v>
      </c>
      <c r="AB179" s="19">
        <v>2873.1329999999998</v>
      </c>
      <c r="AC179" s="19">
        <v>2860.5720000000001</v>
      </c>
      <c r="AD179" s="19">
        <v>2847.18</v>
      </c>
      <c r="AE179" s="19">
        <v>2833.058</v>
      </c>
      <c r="AF179" s="19">
        <v>2818.259</v>
      </c>
      <c r="AG179" s="19">
        <v>2802.8119999999999</v>
      </c>
      <c r="AH179" s="19">
        <v>2786.7779999999998</v>
      </c>
      <c r="AI179" s="19">
        <v>2770.248</v>
      </c>
      <c r="AJ179" s="19">
        <v>2753.2750000000001</v>
      </c>
      <c r="AK179" s="19">
        <v>2735.9050000000002</v>
      </c>
      <c r="AL179" s="19">
        <v>2718.1880000000001</v>
      </c>
      <c r="AM179" s="19">
        <v>2700.1790000000001</v>
      </c>
      <c r="AN179" s="19">
        <v>2681.9609999999998</v>
      </c>
      <c r="AO179" s="19">
        <v>2663.5909999999999</v>
      </c>
      <c r="AP179" s="19">
        <v>2645.0909999999999</v>
      </c>
      <c r="AQ179" s="19">
        <v>2626.4960000000001</v>
      </c>
      <c r="AR179" s="19">
        <v>2607.7950000000001</v>
      </c>
      <c r="AS179" s="19">
        <v>2588.991</v>
      </c>
      <c r="AT179" s="19">
        <v>2570.056</v>
      </c>
      <c r="AU179" s="19">
        <v>2551.0160000000001</v>
      </c>
      <c r="AV179" s="19">
        <v>2531.8679999999999</v>
      </c>
      <c r="AW179" s="19">
        <v>2512.6039999999998</v>
      </c>
      <c r="AX179" s="19">
        <v>2493.1999999999998</v>
      </c>
      <c r="AY179" s="19">
        <v>2473.665</v>
      </c>
      <c r="AZ179" s="19">
        <v>2453.9679999999998</v>
      </c>
      <c r="BA179" s="19">
        <v>2434.127</v>
      </c>
      <c r="BB179" s="19">
        <v>2414.12</v>
      </c>
      <c r="BC179" s="19">
        <v>2393.9169999999999</v>
      </c>
      <c r="BD179" s="19">
        <v>2373.5059999999999</v>
      </c>
      <c r="BE179" s="19">
        <v>2352.8850000000002</v>
      </c>
      <c r="BF179" s="19">
        <v>2332.0569999999998</v>
      </c>
      <c r="BG179" s="19">
        <v>2311.0300000000002</v>
      </c>
      <c r="BH179" s="19">
        <v>2289.799</v>
      </c>
      <c r="BI179" s="19">
        <v>2268.3850000000002</v>
      </c>
      <c r="BJ179" s="19">
        <v>2246.7710000000002</v>
      </c>
      <c r="BK179" s="19">
        <v>2224.9929999999999</v>
      </c>
      <c r="BL179" s="19">
        <v>2203.0889999999999</v>
      </c>
      <c r="BM179" s="19">
        <v>2181.0920000000001</v>
      </c>
      <c r="BN179" s="19">
        <v>2159.04</v>
      </c>
      <c r="BO179" s="19">
        <v>2136.9560000000001</v>
      </c>
      <c r="BP179" s="19">
        <v>2114.8809999999999</v>
      </c>
      <c r="BQ179" s="19">
        <v>2092.8130000000001</v>
      </c>
      <c r="BR179" s="19">
        <v>2070.7779999999998</v>
      </c>
      <c r="BS179" s="19">
        <v>2048.7930000000001</v>
      </c>
      <c r="BT179" s="19">
        <v>2026.8879999999999</v>
      </c>
      <c r="BU179" s="19">
        <v>2005.0909999999999</v>
      </c>
      <c r="BV179" s="19">
        <v>1983.421</v>
      </c>
      <c r="BW179" s="19">
        <v>1961.896</v>
      </c>
      <c r="BX179" s="19">
        <v>1940.549</v>
      </c>
      <c r="BY179" s="19">
        <v>1919.4</v>
      </c>
      <c r="BZ179" s="19">
        <v>1898.482</v>
      </c>
      <c r="CA179" s="19">
        <v>1877.8030000000001</v>
      </c>
      <c r="CB179" s="19">
        <v>1857.396</v>
      </c>
      <c r="CC179" s="19">
        <v>1837.28</v>
      </c>
      <c r="CD179" s="19">
        <v>1817.4949999999999</v>
      </c>
      <c r="CE179" s="19">
        <v>1798.0309999999999</v>
      </c>
      <c r="CF179" s="19">
        <v>1778.9380000000001</v>
      </c>
      <c r="CG179" s="19">
        <v>1760.231</v>
      </c>
      <c r="CH179" s="19">
        <v>1741.9349999999999</v>
      </c>
      <c r="CI179" s="19">
        <v>1724.057</v>
      </c>
      <c r="CJ179" s="19">
        <v>1706.6379999999999</v>
      </c>
      <c r="CK179" s="19">
        <v>1689.6890000000001</v>
      </c>
      <c r="CL179" s="19">
        <v>1673.241</v>
      </c>
      <c r="CM179" s="19">
        <v>1657.307</v>
      </c>
    </row>
    <row r="180" spans="1:91" ht="11.4" x14ac:dyDescent="0.2">
      <c r="A180" s="16">
        <v>163</v>
      </c>
      <c r="B180" s="17" t="s">
        <v>635</v>
      </c>
      <c r="C180" s="7" t="s">
        <v>224</v>
      </c>
      <c r="D180" s="6"/>
      <c r="E180" s="6">
        <v>20</v>
      </c>
      <c r="F180" s="19">
        <v>78.013999999999996</v>
      </c>
      <c r="G180" s="19">
        <v>77.281000000000006</v>
      </c>
      <c r="H180" s="19">
        <v>76.965000000000003</v>
      </c>
      <c r="I180" s="19">
        <v>76.953000000000003</v>
      </c>
      <c r="J180" s="19">
        <v>77.072000000000003</v>
      </c>
      <c r="K180" s="19">
        <v>77.183999999999997</v>
      </c>
      <c r="L180" s="19">
        <v>77.275999999999996</v>
      </c>
      <c r="M180" s="19">
        <v>77.391999999999996</v>
      </c>
      <c r="N180" s="19">
        <v>77.521000000000001</v>
      </c>
      <c r="O180" s="19">
        <v>77.649000000000001</v>
      </c>
      <c r="P180" s="19">
        <v>77.775000000000006</v>
      </c>
      <c r="Q180" s="19">
        <v>77.887</v>
      </c>
      <c r="R180" s="19">
        <v>77.971000000000004</v>
      </c>
      <c r="S180" s="19">
        <v>78.037000000000006</v>
      </c>
      <c r="T180" s="19">
        <v>78.088999999999999</v>
      </c>
      <c r="U180" s="19">
        <v>78.153999999999996</v>
      </c>
      <c r="V180" s="19">
        <v>78.22</v>
      </c>
      <c r="W180" s="19">
        <v>78.284000000000006</v>
      </c>
      <c r="X180" s="19">
        <v>78.341999999999999</v>
      </c>
      <c r="Y180" s="19">
        <v>78.397000000000006</v>
      </c>
      <c r="Z180" s="19">
        <v>78.444000000000003</v>
      </c>
      <c r="AA180" s="19">
        <v>78.486000000000004</v>
      </c>
      <c r="AB180" s="19">
        <v>78.516999999999996</v>
      </c>
      <c r="AC180" s="19">
        <v>78.546000000000006</v>
      </c>
      <c r="AD180" s="19">
        <v>78.555999999999997</v>
      </c>
      <c r="AE180" s="19">
        <v>78.55</v>
      </c>
      <c r="AF180" s="19">
        <v>78.525000000000006</v>
      </c>
      <c r="AG180" s="19">
        <v>78.477999999999994</v>
      </c>
      <c r="AH180" s="19">
        <v>78.415000000000006</v>
      </c>
      <c r="AI180" s="19">
        <v>78.328999999999994</v>
      </c>
      <c r="AJ180" s="19">
        <v>78.204999999999998</v>
      </c>
      <c r="AK180" s="19">
        <v>78.06</v>
      </c>
      <c r="AL180" s="19">
        <v>77.891999999999996</v>
      </c>
      <c r="AM180" s="19">
        <v>77.683999999999997</v>
      </c>
      <c r="AN180" s="19">
        <v>77.445999999999998</v>
      </c>
      <c r="AO180" s="19">
        <v>77.186999999999998</v>
      </c>
      <c r="AP180" s="19">
        <v>76.897000000000006</v>
      </c>
      <c r="AQ180" s="19">
        <v>76.578000000000003</v>
      </c>
      <c r="AR180" s="19">
        <v>76.231999999999999</v>
      </c>
      <c r="AS180" s="19">
        <v>75.855999999999995</v>
      </c>
      <c r="AT180" s="19">
        <v>75.466999999999999</v>
      </c>
      <c r="AU180" s="19">
        <v>75.054000000000002</v>
      </c>
      <c r="AV180" s="19">
        <v>74.620999999999995</v>
      </c>
      <c r="AW180" s="19">
        <v>74.177000000000007</v>
      </c>
      <c r="AX180" s="19">
        <v>73.722999999999999</v>
      </c>
      <c r="AY180" s="19">
        <v>73.260999999999996</v>
      </c>
      <c r="AZ180" s="19">
        <v>72.792000000000002</v>
      </c>
      <c r="BA180" s="19">
        <v>72.328000000000003</v>
      </c>
      <c r="BB180" s="19">
        <v>71.861000000000004</v>
      </c>
      <c r="BC180" s="19">
        <v>71.397999999999996</v>
      </c>
      <c r="BD180" s="19">
        <v>70.941999999999993</v>
      </c>
      <c r="BE180" s="19">
        <v>70.498000000000005</v>
      </c>
      <c r="BF180" s="19">
        <v>70.066000000000003</v>
      </c>
      <c r="BG180" s="19">
        <v>69.649000000000001</v>
      </c>
      <c r="BH180" s="19">
        <v>69.244</v>
      </c>
      <c r="BI180" s="19">
        <v>68.853999999999999</v>
      </c>
      <c r="BJ180" s="19">
        <v>68.474999999999994</v>
      </c>
      <c r="BK180" s="19">
        <v>68.120999999999995</v>
      </c>
      <c r="BL180" s="19">
        <v>67.781000000000006</v>
      </c>
      <c r="BM180" s="19">
        <v>67.466999999999999</v>
      </c>
      <c r="BN180" s="19">
        <v>67.171000000000006</v>
      </c>
      <c r="BO180" s="19">
        <v>66.891999999999996</v>
      </c>
      <c r="BP180" s="19">
        <v>66.634</v>
      </c>
      <c r="BQ180" s="19">
        <v>66.391000000000005</v>
      </c>
      <c r="BR180" s="19">
        <v>66.162999999999997</v>
      </c>
      <c r="BS180" s="19">
        <v>65.954999999999998</v>
      </c>
      <c r="BT180" s="19">
        <v>65.763999999999996</v>
      </c>
      <c r="BU180" s="19">
        <v>65.585999999999999</v>
      </c>
      <c r="BV180" s="19">
        <v>65.412999999999997</v>
      </c>
      <c r="BW180" s="19">
        <v>65.262</v>
      </c>
      <c r="BX180" s="19">
        <v>65.111000000000004</v>
      </c>
      <c r="BY180" s="19">
        <v>64.971999999999994</v>
      </c>
      <c r="BZ180" s="19">
        <v>64.835999999999999</v>
      </c>
      <c r="CA180" s="19">
        <v>64.703000000000003</v>
      </c>
      <c r="CB180" s="19">
        <v>64.578000000000003</v>
      </c>
      <c r="CC180" s="19">
        <v>64.450999999999993</v>
      </c>
      <c r="CD180" s="19">
        <v>64.332999999999998</v>
      </c>
      <c r="CE180" s="19">
        <v>64.197000000000003</v>
      </c>
      <c r="CF180" s="19">
        <v>64.070999999999998</v>
      </c>
      <c r="CG180" s="19">
        <v>63.94</v>
      </c>
      <c r="CH180" s="19">
        <v>63.808999999999997</v>
      </c>
      <c r="CI180" s="19">
        <v>63.679000000000002</v>
      </c>
      <c r="CJ180" s="19">
        <v>63.543999999999997</v>
      </c>
      <c r="CK180" s="19">
        <v>63.41</v>
      </c>
      <c r="CL180" s="19">
        <v>63.267000000000003</v>
      </c>
      <c r="CM180" s="19">
        <v>63.125</v>
      </c>
    </row>
    <row r="181" spans="1:91" ht="11.4" x14ac:dyDescent="0.2">
      <c r="A181" s="16">
        <v>164</v>
      </c>
      <c r="B181" s="17" t="s">
        <v>635</v>
      </c>
      <c r="C181" s="7" t="s">
        <v>225</v>
      </c>
      <c r="D181" s="6"/>
      <c r="E181" s="6">
        <v>70</v>
      </c>
      <c r="F181" s="19">
        <v>3535.9609999999998</v>
      </c>
      <c r="G181" s="19">
        <v>3516.8159999999998</v>
      </c>
      <c r="H181" s="19">
        <v>3507.0169999999998</v>
      </c>
      <c r="I181" s="19">
        <v>3503.5540000000001</v>
      </c>
      <c r="J181" s="19">
        <v>3501.7739999999999</v>
      </c>
      <c r="K181" s="19">
        <v>3498.21</v>
      </c>
      <c r="L181" s="19">
        <v>3492.0680000000002</v>
      </c>
      <c r="M181" s="19">
        <v>3484.2719999999999</v>
      </c>
      <c r="N181" s="19">
        <v>3475.2089999999998</v>
      </c>
      <c r="O181" s="19">
        <v>3465.71</v>
      </c>
      <c r="P181" s="19">
        <v>3456.355</v>
      </c>
      <c r="Q181" s="19">
        <v>3447.047</v>
      </c>
      <c r="R181" s="19">
        <v>3437.33</v>
      </c>
      <c r="S181" s="19">
        <v>3427.1129999999998</v>
      </c>
      <c r="T181" s="19">
        <v>3416.2939999999999</v>
      </c>
      <c r="U181" s="19">
        <v>3404.7809999999999</v>
      </c>
      <c r="V181" s="19">
        <v>3392.547</v>
      </c>
      <c r="W181" s="19">
        <v>3379.6019999999999</v>
      </c>
      <c r="X181" s="19">
        <v>3365.9180000000001</v>
      </c>
      <c r="Y181" s="19">
        <v>3351.518</v>
      </c>
      <c r="Z181" s="19">
        <v>3336.402</v>
      </c>
      <c r="AA181" s="19">
        <v>3320.576</v>
      </c>
      <c r="AB181" s="19">
        <v>3304.067</v>
      </c>
      <c r="AC181" s="19">
        <v>3286.9389999999999</v>
      </c>
      <c r="AD181" s="19">
        <v>3269.2849999999999</v>
      </c>
      <c r="AE181" s="19">
        <v>3251.17</v>
      </c>
      <c r="AF181" s="19">
        <v>3232.6550000000002</v>
      </c>
      <c r="AG181" s="19">
        <v>3213.7570000000001</v>
      </c>
      <c r="AH181" s="19">
        <v>3194.5830000000001</v>
      </c>
      <c r="AI181" s="19">
        <v>3175.21</v>
      </c>
      <c r="AJ181" s="19">
        <v>3155.712</v>
      </c>
      <c r="AK181" s="19">
        <v>3136.1469999999999</v>
      </c>
      <c r="AL181" s="19">
        <v>3116.5369999999998</v>
      </c>
      <c r="AM181" s="19">
        <v>3096.9690000000001</v>
      </c>
      <c r="AN181" s="19">
        <v>3077.4859999999999</v>
      </c>
      <c r="AO181" s="19">
        <v>3058.143</v>
      </c>
      <c r="AP181" s="19">
        <v>3038.9720000000002</v>
      </c>
      <c r="AQ181" s="19">
        <v>3019.9859999999999</v>
      </c>
      <c r="AR181" s="19">
        <v>3001.1790000000001</v>
      </c>
      <c r="AS181" s="19">
        <v>2982.5259999999998</v>
      </c>
      <c r="AT181" s="19">
        <v>2964.0340000000001</v>
      </c>
      <c r="AU181" s="19">
        <v>2945.69</v>
      </c>
      <c r="AV181" s="19">
        <v>2927.489</v>
      </c>
      <c r="AW181" s="19">
        <v>2909.373</v>
      </c>
      <c r="AX181" s="19">
        <v>2891.2860000000001</v>
      </c>
      <c r="AY181" s="19">
        <v>2873.1529999999998</v>
      </c>
      <c r="AZ181" s="19">
        <v>2854.98</v>
      </c>
      <c r="BA181" s="19">
        <v>2836.7469999999998</v>
      </c>
      <c r="BB181" s="19">
        <v>2818.4290000000001</v>
      </c>
      <c r="BC181" s="19">
        <v>2800.0320000000002</v>
      </c>
      <c r="BD181" s="19">
        <v>2781.5210000000002</v>
      </c>
      <c r="BE181" s="19">
        <v>2762.9119999999998</v>
      </c>
      <c r="BF181" s="19">
        <v>2744.2</v>
      </c>
      <c r="BG181" s="19">
        <v>2725.3980000000001</v>
      </c>
      <c r="BH181" s="19">
        <v>2706.5250000000001</v>
      </c>
      <c r="BI181" s="19">
        <v>2687.5949999999998</v>
      </c>
      <c r="BJ181" s="19">
        <v>2668.6309999999999</v>
      </c>
      <c r="BK181" s="19">
        <v>2649.643</v>
      </c>
      <c r="BL181" s="19">
        <v>2630.6689999999999</v>
      </c>
      <c r="BM181" s="19">
        <v>2611.7620000000002</v>
      </c>
      <c r="BN181" s="19">
        <v>2592.9720000000002</v>
      </c>
      <c r="BO181" s="19">
        <v>2574.3110000000001</v>
      </c>
      <c r="BP181" s="19">
        <v>2555.8159999999998</v>
      </c>
      <c r="BQ181" s="19">
        <v>2537.5039999999999</v>
      </c>
      <c r="BR181" s="19">
        <v>2519.4140000000002</v>
      </c>
      <c r="BS181" s="19">
        <v>2501.5729999999999</v>
      </c>
      <c r="BT181" s="19">
        <v>2484</v>
      </c>
      <c r="BU181" s="19">
        <v>2466.7199999999998</v>
      </c>
      <c r="BV181" s="19">
        <v>2449.7539999999999</v>
      </c>
      <c r="BW181" s="19">
        <v>2433.1109999999999</v>
      </c>
      <c r="BX181" s="19">
        <v>2416.819</v>
      </c>
      <c r="BY181" s="19">
        <v>2400.877</v>
      </c>
      <c r="BZ181" s="19">
        <v>2385.3029999999999</v>
      </c>
      <c r="CA181" s="19">
        <v>2370.123</v>
      </c>
      <c r="CB181" s="19">
        <v>2355.3240000000001</v>
      </c>
      <c r="CC181" s="19">
        <v>2340.9319999999998</v>
      </c>
      <c r="CD181" s="19">
        <v>2326.9360000000001</v>
      </c>
      <c r="CE181" s="19">
        <v>2313.346</v>
      </c>
      <c r="CF181" s="19">
        <v>2300.14</v>
      </c>
      <c r="CG181" s="19">
        <v>2287.297</v>
      </c>
      <c r="CH181" s="19">
        <v>2274.8150000000001</v>
      </c>
      <c r="CI181" s="19">
        <v>2262.6660000000002</v>
      </c>
      <c r="CJ181" s="19">
        <v>2250.8359999999998</v>
      </c>
      <c r="CK181" s="19">
        <v>2239.3009999999999</v>
      </c>
      <c r="CL181" s="19">
        <v>2228.038</v>
      </c>
      <c r="CM181" s="19">
        <v>2217.029</v>
      </c>
    </row>
    <row r="182" spans="1:91" ht="11.4" x14ac:dyDescent="0.2">
      <c r="A182" s="16">
        <v>165</v>
      </c>
      <c r="B182" s="17" t="s">
        <v>635</v>
      </c>
      <c r="C182" s="7" t="s">
        <v>226</v>
      </c>
      <c r="D182" s="6"/>
      <c r="E182" s="6">
        <v>191</v>
      </c>
      <c r="F182" s="19">
        <v>4236.0159999999996</v>
      </c>
      <c r="G182" s="19">
        <v>4213.2650000000003</v>
      </c>
      <c r="H182" s="19">
        <v>4189.3530000000001</v>
      </c>
      <c r="I182" s="19">
        <v>4164.7830000000004</v>
      </c>
      <c r="J182" s="19">
        <v>4140.1480000000001</v>
      </c>
      <c r="K182" s="19">
        <v>4115.9470000000001</v>
      </c>
      <c r="L182" s="19">
        <v>4092.3780000000002</v>
      </c>
      <c r="M182" s="19">
        <v>4069.4209999999998</v>
      </c>
      <c r="N182" s="19">
        <v>4046.9830000000002</v>
      </c>
      <c r="O182" s="19">
        <v>4024.8519999999999</v>
      </c>
      <c r="P182" s="19">
        <v>4002.8850000000002</v>
      </c>
      <c r="Q182" s="19">
        <v>3981.0970000000002</v>
      </c>
      <c r="R182" s="19">
        <v>3959.5369999999998</v>
      </c>
      <c r="S182" s="19">
        <v>3938.1680000000001</v>
      </c>
      <c r="T182" s="19">
        <v>3916.9380000000001</v>
      </c>
      <c r="U182" s="19">
        <v>3895.7840000000001</v>
      </c>
      <c r="V182" s="19">
        <v>3874.6909999999998</v>
      </c>
      <c r="W182" s="19">
        <v>3853.6469999999999</v>
      </c>
      <c r="X182" s="19">
        <v>3832.5819999999999</v>
      </c>
      <c r="Y182" s="19">
        <v>3811.4259999999999</v>
      </c>
      <c r="Z182" s="19">
        <v>3790.127</v>
      </c>
      <c r="AA182" s="19">
        <v>3768.66</v>
      </c>
      <c r="AB182" s="19">
        <v>3747.0210000000002</v>
      </c>
      <c r="AC182" s="19">
        <v>3725.2510000000002</v>
      </c>
      <c r="AD182" s="19">
        <v>3703.422</v>
      </c>
      <c r="AE182" s="19">
        <v>3681.556</v>
      </c>
      <c r="AF182" s="19">
        <v>3659.6930000000002</v>
      </c>
      <c r="AG182" s="19">
        <v>3637.797</v>
      </c>
      <c r="AH182" s="19">
        <v>3615.8710000000001</v>
      </c>
      <c r="AI182" s="19">
        <v>3593.893</v>
      </c>
      <c r="AJ182" s="19">
        <v>3571.86</v>
      </c>
      <c r="AK182" s="19">
        <v>3549.7620000000002</v>
      </c>
      <c r="AL182" s="19">
        <v>3527.6239999999998</v>
      </c>
      <c r="AM182" s="19">
        <v>3505.433</v>
      </c>
      <c r="AN182" s="19">
        <v>3483.1889999999999</v>
      </c>
      <c r="AO182" s="19">
        <v>3460.9009999999998</v>
      </c>
      <c r="AP182" s="19">
        <v>3438.5740000000001</v>
      </c>
      <c r="AQ182" s="19">
        <v>3416.2080000000001</v>
      </c>
      <c r="AR182" s="19">
        <v>3393.8150000000001</v>
      </c>
      <c r="AS182" s="19">
        <v>3371.4050000000002</v>
      </c>
      <c r="AT182" s="19">
        <v>3348.9879999999998</v>
      </c>
      <c r="AU182" s="19">
        <v>3326.58</v>
      </c>
      <c r="AV182" s="19">
        <v>3304.18</v>
      </c>
      <c r="AW182" s="19">
        <v>3281.8020000000001</v>
      </c>
      <c r="AX182" s="19">
        <v>3259.4740000000002</v>
      </c>
      <c r="AY182" s="19">
        <v>3237.2049999999999</v>
      </c>
      <c r="AZ182" s="19">
        <v>3215.0050000000001</v>
      </c>
      <c r="BA182" s="19">
        <v>3192.895</v>
      </c>
      <c r="BB182" s="19">
        <v>3170.8809999999999</v>
      </c>
      <c r="BC182" s="19">
        <v>3148.9609999999998</v>
      </c>
      <c r="BD182" s="19">
        <v>3127.15</v>
      </c>
      <c r="BE182" s="19">
        <v>3105.4560000000001</v>
      </c>
      <c r="BF182" s="19">
        <v>3083.9059999999999</v>
      </c>
      <c r="BG182" s="19">
        <v>3062.5</v>
      </c>
      <c r="BH182" s="19">
        <v>3041.28</v>
      </c>
      <c r="BI182" s="19">
        <v>3020.2530000000002</v>
      </c>
      <c r="BJ182" s="19">
        <v>2999.4259999999999</v>
      </c>
      <c r="BK182" s="19">
        <v>2978.835</v>
      </c>
      <c r="BL182" s="19">
        <v>2958.482</v>
      </c>
      <c r="BM182" s="19">
        <v>2938.4009999999998</v>
      </c>
      <c r="BN182" s="19">
        <v>2918.6149999999998</v>
      </c>
      <c r="BO182" s="19">
        <v>2899.143</v>
      </c>
      <c r="BP182" s="19">
        <v>2879.982</v>
      </c>
      <c r="BQ182" s="19">
        <v>2861.13</v>
      </c>
      <c r="BR182" s="19">
        <v>2842.5880000000002</v>
      </c>
      <c r="BS182" s="19">
        <v>2824.3519999999999</v>
      </c>
      <c r="BT182" s="19">
        <v>2806.4189999999999</v>
      </c>
      <c r="BU182" s="19">
        <v>2788.7829999999999</v>
      </c>
      <c r="BV182" s="19">
        <v>2771.4609999999998</v>
      </c>
      <c r="BW182" s="19">
        <v>2754.4349999999999</v>
      </c>
      <c r="BX182" s="19">
        <v>2737.703</v>
      </c>
      <c r="BY182" s="19">
        <v>2721.268</v>
      </c>
      <c r="BZ182" s="19">
        <v>2705.114</v>
      </c>
      <c r="CA182" s="19">
        <v>2689.2449999999999</v>
      </c>
      <c r="CB182" s="19">
        <v>2673.6469999999999</v>
      </c>
      <c r="CC182" s="19">
        <v>2658.317</v>
      </c>
      <c r="CD182" s="19">
        <v>2643.241</v>
      </c>
      <c r="CE182" s="19">
        <v>2628.4180000000001</v>
      </c>
      <c r="CF182" s="19">
        <v>2613.828</v>
      </c>
      <c r="CG182" s="19">
        <v>2599.4769999999999</v>
      </c>
      <c r="CH182" s="19">
        <v>2585.3389999999999</v>
      </c>
      <c r="CI182" s="19">
        <v>2571.4180000000001</v>
      </c>
      <c r="CJ182" s="19">
        <v>2557.6930000000002</v>
      </c>
      <c r="CK182" s="19">
        <v>2544.1579999999999</v>
      </c>
      <c r="CL182" s="19">
        <v>2530.7950000000001</v>
      </c>
      <c r="CM182" s="19">
        <v>2517.5909999999999</v>
      </c>
    </row>
    <row r="183" spans="1:91" ht="11.4" x14ac:dyDescent="0.2">
      <c r="A183" s="16">
        <v>166</v>
      </c>
      <c r="B183" s="17" t="s">
        <v>635</v>
      </c>
      <c r="C183" s="7" t="s">
        <v>227</v>
      </c>
      <c r="D183" s="6"/>
      <c r="E183" s="6">
        <v>292</v>
      </c>
      <c r="F183" s="19">
        <v>34.228000000000002</v>
      </c>
      <c r="G183" s="19">
        <v>34.408000000000001</v>
      </c>
      <c r="H183" s="19">
        <v>34.570999999999998</v>
      </c>
      <c r="I183" s="19">
        <v>34.732999999999997</v>
      </c>
      <c r="J183" s="19">
        <v>34.878999999999998</v>
      </c>
      <c r="K183" s="19">
        <v>35</v>
      </c>
      <c r="L183" s="19">
        <v>35.124000000000002</v>
      </c>
      <c r="M183" s="19">
        <v>35.232999999999997</v>
      </c>
      <c r="N183" s="19">
        <v>35.326999999999998</v>
      </c>
      <c r="O183" s="19">
        <v>35.417000000000002</v>
      </c>
      <c r="P183" s="19">
        <v>35.500999999999998</v>
      </c>
      <c r="Q183" s="19">
        <v>35.588000000000001</v>
      </c>
      <c r="R183" s="19">
        <v>35.670999999999999</v>
      </c>
      <c r="S183" s="19">
        <v>35.747999999999998</v>
      </c>
      <c r="T183" s="19">
        <v>35.820999999999998</v>
      </c>
      <c r="U183" s="19">
        <v>35.896999999999998</v>
      </c>
      <c r="V183" s="19">
        <v>35.963999999999999</v>
      </c>
      <c r="W183" s="19">
        <v>36.033000000000001</v>
      </c>
      <c r="X183" s="19">
        <v>36.098999999999997</v>
      </c>
      <c r="Y183" s="19">
        <v>36.165999999999997</v>
      </c>
      <c r="Z183" s="19">
        <v>36.228999999999999</v>
      </c>
      <c r="AA183" s="19">
        <v>36.283000000000001</v>
      </c>
      <c r="AB183" s="19">
        <v>36.347000000000001</v>
      </c>
      <c r="AC183" s="19">
        <v>36.409999999999997</v>
      </c>
      <c r="AD183" s="19">
        <v>36.466000000000001</v>
      </c>
      <c r="AE183" s="19">
        <v>36.526000000000003</v>
      </c>
      <c r="AF183" s="19">
        <v>36.591000000000001</v>
      </c>
      <c r="AG183" s="19">
        <v>36.65</v>
      </c>
      <c r="AH183" s="19">
        <v>36.707000000000001</v>
      </c>
      <c r="AI183" s="19">
        <v>36.76</v>
      </c>
      <c r="AJ183" s="19">
        <v>36.819000000000003</v>
      </c>
      <c r="AK183" s="19">
        <v>36.874000000000002</v>
      </c>
      <c r="AL183" s="19">
        <v>36.917999999999999</v>
      </c>
      <c r="AM183" s="19">
        <v>36.975000000000001</v>
      </c>
      <c r="AN183" s="19">
        <v>37.017000000000003</v>
      </c>
      <c r="AO183" s="19">
        <v>37.052999999999997</v>
      </c>
      <c r="AP183" s="19">
        <v>37.090000000000003</v>
      </c>
      <c r="AQ183" s="19">
        <v>37.130000000000003</v>
      </c>
      <c r="AR183" s="19">
        <v>37.164000000000001</v>
      </c>
      <c r="AS183" s="19">
        <v>37.192</v>
      </c>
      <c r="AT183" s="19">
        <v>37.216000000000001</v>
      </c>
      <c r="AU183" s="19">
        <v>37.232999999999997</v>
      </c>
      <c r="AV183" s="19">
        <v>37.255000000000003</v>
      </c>
      <c r="AW183" s="19">
        <v>37.258000000000003</v>
      </c>
      <c r="AX183" s="19">
        <v>37.267000000000003</v>
      </c>
      <c r="AY183" s="19">
        <v>37.283000000000001</v>
      </c>
      <c r="AZ183" s="19">
        <v>37.283000000000001</v>
      </c>
      <c r="BA183" s="19">
        <v>37.286999999999999</v>
      </c>
      <c r="BB183" s="19">
        <v>37.295999999999999</v>
      </c>
      <c r="BC183" s="19">
        <v>37.292999999999999</v>
      </c>
      <c r="BD183" s="19">
        <v>37.290999999999997</v>
      </c>
      <c r="BE183" s="19">
        <v>37.286000000000001</v>
      </c>
      <c r="BF183" s="19">
        <v>37.287999999999997</v>
      </c>
      <c r="BG183" s="19">
        <v>37.284999999999997</v>
      </c>
      <c r="BH183" s="19">
        <v>37.283000000000001</v>
      </c>
      <c r="BI183" s="19">
        <v>37.281999999999996</v>
      </c>
      <c r="BJ183" s="19">
        <v>37.280999999999999</v>
      </c>
      <c r="BK183" s="19">
        <v>37.286999999999999</v>
      </c>
      <c r="BL183" s="19">
        <v>37.289000000000001</v>
      </c>
      <c r="BM183" s="19">
        <v>37.29</v>
      </c>
      <c r="BN183" s="19">
        <v>37.290999999999997</v>
      </c>
      <c r="BO183" s="19">
        <v>37.299999999999997</v>
      </c>
      <c r="BP183" s="19">
        <v>37.298000000000002</v>
      </c>
      <c r="BQ183" s="19">
        <v>37.307000000000002</v>
      </c>
      <c r="BR183" s="19">
        <v>37.302999999999997</v>
      </c>
      <c r="BS183" s="19">
        <v>37.305999999999997</v>
      </c>
      <c r="BT183" s="19">
        <v>37.316000000000003</v>
      </c>
      <c r="BU183" s="19">
        <v>37.319000000000003</v>
      </c>
      <c r="BV183" s="19">
        <v>37.323</v>
      </c>
      <c r="BW183" s="19">
        <v>37.323</v>
      </c>
      <c r="BX183" s="19">
        <v>37.325000000000003</v>
      </c>
      <c r="BY183" s="19">
        <v>37.329000000000001</v>
      </c>
      <c r="BZ183" s="19">
        <v>37.334000000000003</v>
      </c>
      <c r="CA183" s="19">
        <v>37.334000000000003</v>
      </c>
      <c r="CB183" s="19">
        <v>37.338000000000001</v>
      </c>
      <c r="CC183" s="19">
        <v>37.335999999999999</v>
      </c>
      <c r="CD183" s="19">
        <v>37.332000000000001</v>
      </c>
      <c r="CE183" s="19">
        <v>37.335999999999999</v>
      </c>
      <c r="CF183" s="19">
        <v>37.323</v>
      </c>
      <c r="CG183" s="19">
        <v>37.320999999999998</v>
      </c>
      <c r="CH183" s="19">
        <v>37.316000000000003</v>
      </c>
      <c r="CI183" s="19">
        <v>37.31</v>
      </c>
      <c r="CJ183" s="19">
        <v>37.298999999999999</v>
      </c>
      <c r="CK183" s="19">
        <v>37.295000000000002</v>
      </c>
      <c r="CL183" s="19">
        <v>37.279000000000003</v>
      </c>
      <c r="CM183" s="19">
        <v>37.271999999999998</v>
      </c>
    </row>
    <row r="184" spans="1:91" ht="11.4" x14ac:dyDescent="0.2">
      <c r="A184" s="16">
        <v>167</v>
      </c>
      <c r="B184" s="17" t="s">
        <v>635</v>
      </c>
      <c r="C184" s="7" t="s">
        <v>228</v>
      </c>
      <c r="D184" s="6"/>
      <c r="E184" s="6">
        <v>300</v>
      </c>
      <c r="F184" s="19">
        <v>11217.8</v>
      </c>
      <c r="G184" s="19">
        <v>11183.716</v>
      </c>
      <c r="H184" s="19">
        <v>11159.772999999999</v>
      </c>
      <c r="I184" s="19">
        <v>11142.161</v>
      </c>
      <c r="J184" s="19">
        <v>11124.602999999999</v>
      </c>
      <c r="K184" s="19">
        <v>11102.572</v>
      </c>
      <c r="L184" s="19">
        <v>11075.319</v>
      </c>
      <c r="M184" s="19">
        <v>11044.663</v>
      </c>
      <c r="N184" s="19">
        <v>11011.602000000001</v>
      </c>
      <c r="O184" s="19">
        <v>10977.842000000001</v>
      </c>
      <c r="P184" s="19">
        <v>10944.624</v>
      </c>
      <c r="Q184" s="19">
        <v>10912.058000000001</v>
      </c>
      <c r="R184" s="19">
        <v>10879.691999999999</v>
      </c>
      <c r="S184" s="19">
        <v>10847.537</v>
      </c>
      <c r="T184" s="19">
        <v>10815.536</v>
      </c>
      <c r="U184" s="19">
        <v>10783.625</v>
      </c>
      <c r="V184" s="19">
        <v>10751.812</v>
      </c>
      <c r="W184" s="19">
        <v>10720.084000000001</v>
      </c>
      <c r="X184" s="19">
        <v>10688.329</v>
      </c>
      <c r="Y184" s="19">
        <v>10656.384</v>
      </c>
      <c r="Z184" s="19">
        <v>10624.074000000001</v>
      </c>
      <c r="AA184" s="19">
        <v>10591.302</v>
      </c>
      <c r="AB184" s="19">
        <v>10557.941999999999</v>
      </c>
      <c r="AC184" s="19">
        <v>10523.758</v>
      </c>
      <c r="AD184" s="19">
        <v>10488.486999999999</v>
      </c>
      <c r="AE184" s="19">
        <v>10451.869000000001</v>
      </c>
      <c r="AF184" s="19">
        <v>10413.781000000001</v>
      </c>
      <c r="AG184" s="19">
        <v>10374.132</v>
      </c>
      <c r="AH184" s="19">
        <v>10332.689</v>
      </c>
      <c r="AI184" s="19">
        <v>10289.221</v>
      </c>
      <c r="AJ184" s="19">
        <v>10243.564</v>
      </c>
      <c r="AK184" s="19">
        <v>10195.638000000001</v>
      </c>
      <c r="AL184" s="19">
        <v>10145.434999999999</v>
      </c>
      <c r="AM184" s="19">
        <v>10092.986000000001</v>
      </c>
      <c r="AN184" s="19">
        <v>10038.342000000001</v>
      </c>
      <c r="AO184" s="19">
        <v>9981.5679999999993</v>
      </c>
      <c r="AP184" s="19">
        <v>9922.741</v>
      </c>
      <c r="AQ184" s="19">
        <v>9861.9490000000005</v>
      </c>
      <c r="AR184" s="19">
        <v>9799.3819999999996</v>
      </c>
      <c r="AS184" s="19">
        <v>9735.2420000000002</v>
      </c>
      <c r="AT184" s="19">
        <v>9669.7759999999998</v>
      </c>
      <c r="AU184" s="19">
        <v>9603.125</v>
      </c>
      <c r="AV184" s="19">
        <v>9535.4449999999997</v>
      </c>
      <c r="AW184" s="19">
        <v>9467.0390000000007</v>
      </c>
      <c r="AX184" s="19">
        <v>9398.232</v>
      </c>
      <c r="AY184" s="19">
        <v>9329.2950000000001</v>
      </c>
      <c r="AZ184" s="19">
        <v>9260.4539999999997</v>
      </c>
      <c r="BA184" s="19">
        <v>9191.8469999999998</v>
      </c>
      <c r="BB184" s="19">
        <v>9123.6489999999994</v>
      </c>
      <c r="BC184" s="19">
        <v>9056.0069999999996</v>
      </c>
      <c r="BD184" s="19">
        <v>8989.0580000000009</v>
      </c>
      <c r="BE184" s="19">
        <v>8922.9380000000001</v>
      </c>
      <c r="BF184" s="19">
        <v>8857.8080000000009</v>
      </c>
      <c r="BG184" s="19">
        <v>8793.8590000000004</v>
      </c>
      <c r="BH184" s="19">
        <v>8731.3369999999995</v>
      </c>
      <c r="BI184" s="19">
        <v>8670.3989999999994</v>
      </c>
      <c r="BJ184" s="19">
        <v>8611.1620000000003</v>
      </c>
      <c r="BK184" s="19">
        <v>8553.6630000000005</v>
      </c>
      <c r="BL184" s="19">
        <v>8497.902</v>
      </c>
      <c r="BM184" s="19">
        <v>8443.8330000000005</v>
      </c>
      <c r="BN184" s="19">
        <v>8391.4290000000001</v>
      </c>
      <c r="BO184" s="19">
        <v>8340.6849999999995</v>
      </c>
      <c r="BP184" s="19">
        <v>8291.5949999999993</v>
      </c>
      <c r="BQ184" s="19">
        <v>8244.1110000000008</v>
      </c>
      <c r="BR184" s="19">
        <v>8198.15</v>
      </c>
      <c r="BS184" s="19">
        <v>8153.652</v>
      </c>
      <c r="BT184" s="19">
        <v>8110.5559999999996</v>
      </c>
      <c r="BU184" s="19">
        <v>8068.7830000000004</v>
      </c>
      <c r="BV184" s="19">
        <v>8028.1989999999996</v>
      </c>
      <c r="BW184" s="19">
        <v>7988.6469999999999</v>
      </c>
      <c r="BX184" s="19">
        <v>7949.9859999999999</v>
      </c>
      <c r="BY184" s="19">
        <v>7912.1369999999997</v>
      </c>
      <c r="BZ184" s="19">
        <v>7875.0559999999996</v>
      </c>
      <c r="CA184" s="19">
        <v>7838.5450000000001</v>
      </c>
      <c r="CB184" s="19">
        <v>7802.4269999999997</v>
      </c>
      <c r="CC184" s="19">
        <v>7766.5640000000003</v>
      </c>
      <c r="CD184" s="19">
        <v>7730.9049999999997</v>
      </c>
      <c r="CE184" s="19">
        <v>7695.415</v>
      </c>
      <c r="CF184" s="19">
        <v>7660.1440000000002</v>
      </c>
      <c r="CG184" s="19">
        <v>7625.1239999999998</v>
      </c>
      <c r="CH184" s="19">
        <v>7590.424</v>
      </c>
      <c r="CI184" s="19">
        <v>7556.0820000000003</v>
      </c>
      <c r="CJ184" s="19">
        <v>7522.134</v>
      </c>
      <c r="CK184" s="19">
        <v>7488.5929999999998</v>
      </c>
      <c r="CL184" s="19">
        <v>7455.49</v>
      </c>
      <c r="CM184" s="19">
        <v>7422.817</v>
      </c>
    </row>
    <row r="185" spans="1:91" ht="11.4" x14ac:dyDescent="0.2">
      <c r="A185" s="16">
        <v>168</v>
      </c>
      <c r="B185" s="17" t="s">
        <v>635</v>
      </c>
      <c r="C185" s="7" t="s">
        <v>229</v>
      </c>
      <c r="D185" s="6">
        <v>18</v>
      </c>
      <c r="E185" s="6">
        <v>336</v>
      </c>
      <c r="F185" s="19">
        <v>0.80300000000000005</v>
      </c>
      <c r="G185" s="19">
        <v>0.80100000000000005</v>
      </c>
      <c r="H185" s="19">
        <v>0.79200000000000004</v>
      </c>
      <c r="I185" s="19">
        <v>0.80100000000000005</v>
      </c>
      <c r="J185" s="19">
        <v>0.79900000000000004</v>
      </c>
      <c r="K185" s="19">
        <v>0.80100000000000005</v>
      </c>
      <c r="L185" s="19">
        <v>0.8</v>
      </c>
      <c r="M185" s="19">
        <v>0.79900000000000004</v>
      </c>
      <c r="N185" s="19">
        <v>0.79900000000000004</v>
      </c>
      <c r="O185" s="19">
        <v>0.80700000000000005</v>
      </c>
      <c r="P185" s="19">
        <v>0.80100000000000005</v>
      </c>
      <c r="Q185" s="19">
        <v>0.79800000000000004</v>
      </c>
      <c r="R185" s="19">
        <v>0.8</v>
      </c>
      <c r="S185" s="19">
        <v>0.8</v>
      </c>
      <c r="T185" s="19">
        <v>0.79900000000000004</v>
      </c>
      <c r="U185" s="19">
        <v>0.79700000000000004</v>
      </c>
      <c r="V185" s="19">
        <v>0.80300000000000005</v>
      </c>
      <c r="W185" s="19">
        <v>0.80400000000000005</v>
      </c>
      <c r="X185" s="19">
        <v>0.8</v>
      </c>
      <c r="Y185" s="19">
        <v>0.79900000000000004</v>
      </c>
      <c r="Z185" s="19">
        <v>0.79500000000000004</v>
      </c>
      <c r="AA185" s="19">
        <v>0.79300000000000004</v>
      </c>
      <c r="AB185" s="19">
        <v>0.80400000000000005</v>
      </c>
      <c r="AC185" s="19">
        <v>0.79900000000000004</v>
      </c>
      <c r="AD185" s="19">
        <v>0.80200000000000005</v>
      </c>
      <c r="AE185" s="19">
        <v>0.79800000000000004</v>
      </c>
      <c r="AF185" s="19">
        <v>0.8</v>
      </c>
      <c r="AG185" s="19">
        <v>0.80600000000000005</v>
      </c>
      <c r="AH185" s="19">
        <v>0.81100000000000005</v>
      </c>
      <c r="AI185" s="19">
        <v>0.80900000000000005</v>
      </c>
      <c r="AJ185" s="19">
        <v>0.80800000000000005</v>
      </c>
      <c r="AK185" s="19">
        <v>0.80700000000000005</v>
      </c>
      <c r="AL185" s="19">
        <v>0.80500000000000005</v>
      </c>
      <c r="AM185" s="19">
        <v>0.80200000000000005</v>
      </c>
      <c r="AN185" s="19">
        <v>0.80200000000000005</v>
      </c>
      <c r="AO185" s="19">
        <v>0.80600000000000005</v>
      </c>
      <c r="AP185" s="19">
        <v>0.80800000000000005</v>
      </c>
      <c r="AQ185" s="19">
        <v>0.80400000000000005</v>
      </c>
      <c r="AR185" s="19">
        <v>0.81</v>
      </c>
      <c r="AS185" s="19">
        <v>0.81799999999999995</v>
      </c>
      <c r="AT185" s="19">
        <v>0.81499999999999995</v>
      </c>
      <c r="AU185" s="19">
        <v>0.82099999999999995</v>
      </c>
      <c r="AV185" s="19">
        <v>0.81699999999999995</v>
      </c>
      <c r="AW185" s="19">
        <v>0.81599999999999995</v>
      </c>
      <c r="AX185" s="19">
        <v>0.81100000000000005</v>
      </c>
      <c r="AY185" s="19">
        <v>0.80900000000000005</v>
      </c>
      <c r="AZ185" s="19">
        <v>0.80900000000000005</v>
      </c>
      <c r="BA185" s="19">
        <v>0.81299999999999994</v>
      </c>
      <c r="BB185" s="19">
        <v>0.81399999999999995</v>
      </c>
      <c r="BC185" s="19">
        <v>0.81</v>
      </c>
      <c r="BD185" s="19">
        <v>0.81</v>
      </c>
      <c r="BE185" s="19">
        <v>0.80700000000000005</v>
      </c>
      <c r="BF185" s="19">
        <v>0.80400000000000005</v>
      </c>
      <c r="BG185" s="19">
        <v>0.81299999999999994</v>
      </c>
      <c r="BH185" s="19">
        <v>0.81100000000000005</v>
      </c>
      <c r="BI185" s="19">
        <v>0.81399999999999995</v>
      </c>
      <c r="BJ185" s="19">
        <v>0.81200000000000006</v>
      </c>
      <c r="BK185" s="19">
        <v>0.81100000000000005</v>
      </c>
      <c r="BL185" s="19">
        <v>0.80900000000000005</v>
      </c>
      <c r="BM185" s="19">
        <v>0.80800000000000005</v>
      </c>
      <c r="BN185" s="19">
        <v>0.80500000000000005</v>
      </c>
      <c r="BO185" s="19">
        <v>0.80700000000000005</v>
      </c>
      <c r="BP185" s="19">
        <v>0.81200000000000006</v>
      </c>
      <c r="BQ185" s="19">
        <v>0.80900000000000005</v>
      </c>
      <c r="BR185" s="19">
        <v>0.80600000000000005</v>
      </c>
      <c r="BS185" s="19">
        <v>0.80300000000000005</v>
      </c>
      <c r="BT185" s="19">
        <v>0.80300000000000005</v>
      </c>
      <c r="BU185" s="19">
        <v>0.80700000000000005</v>
      </c>
      <c r="BV185" s="19">
        <v>0.80700000000000005</v>
      </c>
      <c r="BW185" s="19">
        <v>0.80700000000000005</v>
      </c>
      <c r="BX185" s="19">
        <v>0.80400000000000005</v>
      </c>
      <c r="BY185" s="19">
        <v>0.80400000000000005</v>
      </c>
      <c r="BZ185" s="19">
        <v>0.80200000000000005</v>
      </c>
      <c r="CA185" s="19">
        <v>0.80500000000000005</v>
      </c>
      <c r="CB185" s="19">
        <v>0.80100000000000005</v>
      </c>
      <c r="CC185" s="19">
        <v>0.80400000000000005</v>
      </c>
      <c r="CD185" s="19">
        <v>0.80600000000000005</v>
      </c>
      <c r="CE185" s="19">
        <v>0.80500000000000005</v>
      </c>
      <c r="CF185" s="19">
        <v>0.80600000000000005</v>
      </c>
      <c r="CG185" s="19">
        <v>0.80200000000000005</v>
      </c>
      <c r="CH185" s="19">
        <v>0.80300000000000005</v>
      </c>
      <c r="CI185" s="19">
        <v>0.80400000000000005</v>
      </c>
      <c r="CJ185" s="19">
        <v>0.80200000000000005</v>
      </c>
      <c r="CK185" s="19">
        <v>0.79900000000000004</v>
      </c>
      <c r="CL185" s="19">
        <v>0.8</v>
      </c>
      <c r="CM185" s="19">
        <v>0.79800000000000004</v>
      </c>
    </row>
    <row r="186" spans="1:91" ht="11.4" x14ac:dyDescent="0.2">
      <c r="A186" s="16">
        <v>169</v>
      </c>
      <c r="B186" s="17" t="s">
        <v>635</v>
      </c>
      <c r="C186" s="7" t="s">
        <v>230</v>
      </c>
      <c r="D186" s="6"/>
      <c r="E186" s="6">
        <v>380</v>
      </c>
      <c r="F186" s="19">
        <v>59504.212</v>
      </c>
      <c r="G186" s="19">
        <v>59429.938000000002</v>
      </c>
      <c r="H186" s="19">
        <v>59359.9</v>
      </c>
      <c r="I186" s="19">
        <v>59290.968999999997</v>
      </c>
      <c r="J186" s="19">
        <v>59216.525000000001</v>
      </c>
      <c r="K186" s="19">
        <v>59132.072999999997</v>
      </c>
      <c r="L186" s="19">
        <v>59037.892999999996</v>
      </c>
      <c r="M186" s="19">
        <v>58937.472999999998</v>
      </c>
      <c r="N186" s="19">
        <v>58833.036</v>
      </c>
      <c r="O186" s="19">
        <v>58727.51</v>
      </c>
      <c r="P186" s="19">
        <v>58623.031999999999</v>
      </c>
      <c r="Q186" s="19">
        <v>58520.455000000002</v>
      </c>
      <c r="R186" s="19">
        <v>58419.22</v>
      </c>
      <c r="S186" s="19">
        <v>58318.194000000003</v>
      </c>
      <c r="T186" s="19">
        <v>58215.557000000001</v>
      </c>
      <c r="U186" s="19">
        <v>58109.917999999998</v>
      </c>
      <c r="V186" s="19">
        <v>58000.902999999998</v>
      </c>
      <c r="W186" s="19">
        <v>57888.773999999998</v>
      </c>
      <c r="X186" s="19">
        <v>57773.546000000002</v>
      </c>
      <c r="Y186" s="19">
        <v>57655.4</v>
      </c>
      <c r="Z186" s="19">
        <v>57534.36</v>
      </c>
      <c r="AA186" s="19">
        <v>57410.228000000003</v>
      </c>
      <c r="AB186" s="19">
        <v>57282.52</v>
      </c>
      <c r="AC186" s="19">
        <v>57150.705999999998</v>
      </c>
      <c r="AD186" s="19">
        <v>57014.108999999997</v>
      </c>
      <c r="AE186" s="19">
        <v>56872.173999999999</v>
      </c>
      <c r="AF186" s="19">
        <v>56724.593000000001</v>
      </c>
      <c r="AG186" s="19">
        <v>56571.152999999998</v>
      </c>
      <c r="AH186" s="19">
        <v>56411.417999999998</v>
      </c>
      <c r="AI186" s="19">
        <v>56244.946000000004</v>
      </c>
      <c r="AJ186" s="19">
        <v>56071.394</v>
      </c>
      <c r="AK186" s="19">
        <v>55890.762000000002</v>
      </c>
      <c r="AL186" s="19">
        <v>55702.97</v>
      </c>
      <c r="AM186" s="19">
        <v>55507.686000000002</v>
      </c>
      <c r="AN186" s="19">
        <v>55304.47</v>
      </c>
      <c r="AO186" s="19">
        <v>55093.194000000003</v>
      </c>
      <c r="AP186" s="19">
        <v>54874.065000000002</v>
      </c>
      <c r="AQ186" s="19">
        <v>54647.680999999997</v>
      </c>
      <c r="AR186" s="19">
        <v>54414.77</v>
      </c>
      <c r="AS186" s="19">
        <v>54176.315000000002</v>
      </c>
      <c r="AT186" s="19">
        <v>53933.322</v>
      </c>
      <c r="AU186" s="19">
        <v>53686.504000000001</v>
      </c>
      <c r="AV186" s="19">
        <v>53436.75</v>
      </c>
      <c r="AW186" s="19">
        <v>53185.561000000002</v>
      </c>
      <c r="AX186" s="19">
        <v>52934.646000000001</v>
      </c>
      <c r="AY186" s="19">
        <v>52685.582000000002</v>
      </c>
      <c r="AZ186" s="19">
        <v>52439.311000000002</v>
      </c>
      <c r="BA186" s="19">
        <v>52196.756999999998</v>
      </c>
      <c r="BB186" s="19">
        <v>51959.337</v>
      </c>
      <c r="BC186" s="19">
        <v>51728.589</v>
      </c>
      <c r="BD186" s="19">
        <v>51505.783000000003</v>
      </c>
      <c r="BE186" s="19">
        <v>51291.678999999996</v>
      </c>
      <c r="BF186" s="19">
        <v>51086.77</v>
      </c>
      <c r="BG186" s="19">
        <v>50891.705999999998</v>
      </c>
      <c r="BH186" s="19">
        <v>50706.976999999999</v>
      </c>
      <c r="BI186" s="19">
        <v>50532.917999999998</v>
      </c>
      <c r="BJ186" s="19">
        <v>50369.722999999998</v>
      </c>
      <c r="BK186" s="19">
        <v>50217.328000000001</v>
      </c>
      <c r="BL186" s="19">
        <v>50075.417000000001</v>
      </c>
      <c r="BM186" s="19">
        <v>49943.423999999999</v>
      </c>
      <c r="BN186" s="19">
        <v>49820.74</v>
      </c>
      <c r="BO186" s="19">
        <v>49707.093000000001</v>
      </c>
      <c r="BP186" s="19">
        <v>49601.95</v>
      </c>
      <c r="BQ186" s="19">
        <v>49504.142999999996</v>
      </c>
      <c r="BR186" s="19">
        <v>49412.248</v>
      </c>
      <c r="BS186" s="19">
        <v>49325.036999999997</v>
      </c>
      <c r="BT186" s="19">
        <v>49241.832000000002</v>
      </c>
      <c r="BU186" s="19">
        <v>49162.148000000001</v>
      </c>
      <c r="BV186" s="19">
        <v>49085.23</v>
      </c>
      <c r="BW186" s="19">
        <v>49010.303999999996</v>
      </c>
      <c r="BX186" s="19">
        <v>48936.726999999999</v>
      </c>
      <c r="BY186" s="19">
        <v>48863.938999999998</v>
      </c>
      <c r="BZ186" s="19">
        <v>48791.567000000003</v>
      </c>
      <c r="CA186" s="19">
        <v>48719.351000000002</v>
      </c>
      <c r="CB186" s="19">
        <v>48647.148999999998</v>
      </c>
      <c r="CC186" s="19">
        <v>48574.826000000001</v>
      </c>
      <c r="CD186" s="19">
        <v>48502.21</v>
      </c>
      <c r="CE186" s="19">
        <v>48429.107000000004</v>
      </c>
      <c r="CF186" s="19">
        <v>48355.328999999998</v>
      </c>
      <c r="CG186" s="19">
        <v>48280.748</v>
      </c>
      <c r="CH186" s="19">
        <v>48205.300999999999</v>
      </c>
      <c r="CI186" s="19">
        <v>48129.008999999998</v>
      </c>
      <c r="CJ186" s="19">
        <v>48051.999000000003</v>
      </c>
      <c r="CK186" s="19">
        <v>47974.493000000002</v>
      </c>
      <c r="CL186" s="19">
        <v>47896.798999999999</v>
      </c>
      <c r="CM186" s="19">
        <v>47819.324000000001</v>
      </c>
    </row>
    <row r="187" spans="1:91" ht="11.4" x14ac:dyDescent="0.2">
      <c r="A187" s="16">
        <v>170</v>
      </c>
      <c r="B187" s="17" t="s">
        <v>635</v>
      </c>
      <c r="C187" s="7" t="s">
        <v>231</v>
      </c>
      <c r="D187" s="6"/>
      <c r="E187" s="6">
        <v>470</v>
      </c>
      <c r="F187" s="19">
        <v>427.61599999999999</v>
      </c>
      <c r="G187" s="19">
        <v>429.36200000000002</v>
      </c>
      <c r="H187" s="19">
        <v>430.83499999999998</v>
      </c>
      <c r="I187" s="19">
        <v>432.089</v>
      </c>
      <c r="J187" s="19">
        <v>433.245</v>
      </c>
      <c r="K187" s="19">
        <v>434.363</v>
      </c>
      <c r="L187" s="19">
        <v>435.46899999999999</v>
      </c>
      <c r="M187" s="19">
        <v>436.53300000000002</v>
      </c>
      <c r="N187" s="19">
        <v>437.50900000000001</v>
      </c>
      <c r="O187" s="19">
        <v>438.35199999999998</v>
      </c>
      <c r="P187" s="19">
        <v>439.036</v>
      </c>
      <c r="Q187" s="19">
        <v>439.55500000000001</v>
      </c>
      <c r="R187" s="19">
        <v>439.92</v>
      </c>
      <c r="S187" s="19">
        <v>440.10700000000003</v>
      </c>
      <c r="T187" s="19">
        <v>440.12900000000002</v>
      </c>
      <c r="U187" s="19">
        <v>439.96300000000002</v>
      </c>
      <c r="V187" s="19">
        <v>439.613</v>
      </c>
      <c r="W187" s="19">
        <v>439.08499999999998</v>
      </c>
      <c r="X187" s="19">
        <v>438.40600000000001</v>
      </c>
      <c r="Y187" s="19">
        <v>437.59899999999999</v>
      </c>
      <c r="Z187" s="19">
        <v>436.69499999999999</v>
      </c>
      <c r="AA187" s="19">
        <v>435.714</v>
      </c>
      <c r="AB187" s="19">
        <v>434.65100000000001</v>
      </c>
      <c r="AC187" s="19">
        <v>433.51900000000001</v>
      </c>
      <c r="AD187" s="19">
        <v>432.34500000000003</v>
      </c>
      <c r="AE187" s="19">
        <v>431.149</v>
      </c>
      <c r="AF187" s="19">
        <v>429.91899999999998</v>
      </c>
      <c r="AG187" s="19">
        <v>428.67099999999999</v>
      </c>
      <c r="AH187" s="19">
        <v>427.423</v>
      </c>
      <c r="AI187" s="19">
        <v>426.185</v>
      </c>
      <c r="AJ187" s="19">
        <v>424.96600000000001</v>
      </c>
      <c r="AK187" s="19">
        <v>423.774</v>
      </c>
      <c r="AL187" s="19">
        <v>422.60300000000001</v>
      </c>
      <c r="AM187" s="19">
        <v>421.464</v>
      </c>
      <c r="AN187" s="19">
        <v>420.33600000000001</v>
      </c>
      <c r="AO187" s="19">
        <v>419.24700000000001</v>
      </c>
      <c r="AP187" s="19">
        <v>418.166</v>
      </c>
      <c r="AQ187" s="19">
        <v>417.10300000000001</v>
      </c>
      <c r="AR187" s="19">
        <v>416.05700000000002</v>
      </c>
      <c r="AS187" s="19">
        <v>415.01499999999999</v>
      </c>
      <c r="AT187" s="19">
        <v>413.96800000000002</v>
      </c>
      <c r="AU187" s="19">
        <v>412.90499999999997</v>
      </c>
      <c r="AV187" s="19">
        <v>411.84199999999998</v>
      </c>
      <c r="AW187" s="19">
        <v>410.755</v>
      </c>
      <c r="AX187" s="19">
        <v>409.642</v>
      </c>
      <c r="AY187" s="19">
        <v>408.48599999999999</v>
      </c>
      <c r="AZ187" s="19">
        <v>407.30399999999997</v>
      </c>
      <c r="BA187" s="19">
        <v>406.06700000000001</v>
      </c>
      <c r="BB187" s="19">
        <v>404.77800000000002</v>
      </c>
      <c r="BC187" s="19">
        <v>403.44799999999998</v>
      </c>
      <c r="BD187" s="19">
        <v>402.04899999999998</v>
      </c>
      <c r="BE187" s="19">
        <v>400.59800000000001</v>
      </c>
      <c r="BF187" s="19">
        <v>399.08800000000002</v>
      </c>
      <c r="BG187" s="19">
        <v>397.524</v>
      </c>
      <c r="BH187" s="19">
        <v>395.90899999999999</v>
      </c>
      <c r="BI187" s="19">
        <v>394.24400000000003</v>
      </c>
      <c r="BJ187" s="19">
        <v>392.541</v>
      </c>
      <c r="BK187" s="19">
        <v>390.79700000000003</v>
      </c>
      <c r="BL187" s="19">
        <v>389.02499999999998</v>
      </c>
      <c r="BM187" s="19">
        <v>387.23399999999998</v>
      </c>
      <c r="BN187" s="19">
        <v>385.45400000000001</v>
      </c>
      <c r="BO187" s="19">
        <v>383.661</v>
      </c>
      <c r="BP187" s="19">
        <v>381.88799999999998</v>
      </c>
      <c r="BQ187" s="19">
        <v>380.12299999999999</v>
      </c>
      <c r="BR187" s="19">
        <v>378.39</v>
      </c>
      <c r="BS187" s="19">
        <v>376.678</v>
      </c>
      <c r="BT187" s="19">
        <v>374.99900000000002</v>
      </c>
      <c r="BU187" s="19">
        <v>373.36700000000002</v>
      </c>
      <c r="BV187" s="19">
        <v>371.78500000000003</v>
      </c>
      <c r="BW187" s="19">
        <v>370.23</v>
      </c>
      <c r="BX187" s="19">
        <v>368.74200000000002</v>
      </c>
      <c r="BY187" s="19">
        <v>367.30200000000002</v>
      </c>
      <c r="BZ187" s="19">
        <v>365.92099999999999</v>
      </c>
      <c r="CA187" s="19">
        <v>364.584</v>
      </c>
      <c r="CB187" s="19">
        <v>363.31400000000002</v>
      </c>
      <c r="CC187" s="19">
        <v>362.084</v>
      </c>
      <c r="CD187" s="19">
        <v>360.91500000000002</v>
      </c>
      <c r="CE187" s="19">
        <v>359.79700000000003</v>
      </c>
      <c r="CF187" s="19">
        <v>358.71699999999998</v>
      </c>
      <c r="CG187" s="19">
        <v>357.68599999999998</v>
      </c>
      <c r="CH187" s="19">
        <v>356.697</v>
      </c>
      <c r="CI187" s="19">
        <v>355.74599999999998</v>
      </c>
      <c r="CJ187" s="19">
        <v>354.82799999999997</v>
      </c>
      <c r="CK187" s="19">
        <v>353.93400000000003</v>
      </c>
      <c r="CL187" s="19">
        <v>353.06099999999998</v>
      </c>
      <c r="CM187" s="19">
        <v>352.19900000000001</v>
      </c>
    </row>
    <row r="188" spans="1:91" ht="11.4" x14ac:dyDescent="0.2">
      <c r="A188" s="16">
        <v>171</v>
      </c>
      <c r="B188" s="17" t="s">
        <v>635</v>
      </c>
      <c r="C188" s="7" t="s">
        <v>232</v>
      </c>
      <c r="D188" s="6"/>
      <c r="E188" s="6">
        <v>499</v>
      </c>
      <c r="F188" s="19">
        <v>628.178</v>
      </c>
      <c r="G188" s="19">
        <v>628.61500000000001</v>
      </c>
      <c r="H188" s="19">
        <v>628.96</v>
      </c>
      <c r="I188" s="19">
        <v>629.21900000000005</v>
      </c>
      <c r="J188" s="19">
        <v>629.35500000000002</v>
      </c>
      <c r="K188" s="19">
        <v>629.39700000000005</v>
      </c>
      <c r="L188" s="19">
        <v>629.33299999999997</v>
      </c>
      <c r="M188" s="19">
        <v>629.16099999999994</v>
      </c>
      <c r="N188" s="19">
        <v>628.89300000000003</v>
      </c>
      <c r="O188" s="19">
        <v>628.53800000000001</v>
      </c>
      <c r="P188" s="19">
        <v>628.10900000000004</v>
      </c>
      <c r="Q188" s="19">
        <v>627.60400000000004</v>
      </c>
      <c r="R188" s="19">
        <v>627.00699999999995</v>
      </c>
      <c r="S188" s="19">
        <v>626.33600000000001</v>
      </c>
      <c r="T188" s="19">
        <v>625.56700000000001</v>
      </c>
      <c r="U188" s="19">
        <v>624.702</v>
      </c>
      <c r="V188" s="19">
        <v>623.74</v>
      </c>
      <c r="W188" s="19">
        <v>622.68399999999997</v>
      </c>
      <c r="X188" s="19">
        <v>621.529</v>
      </c>
      <c r="Y188" s="19">
        <v>620.26800000000003</v>
      </c>
      <c r="Z188" s="19">
        <v>618.89499999999998</v>
      </c>
      <c r="AA188" s="19">
        <v>617.41499999999996</v>
      </c>
      <c r="AB188" s="19">
        <v>615.82600000000002</v>
      </c>
      <c r="AC188" s="19">
        <v>614.14</v>
      </c>
      <c r="AD188" s="19">
        <v>612.35199999999998</v>
      </c>
      <c r="AE188" s="19">
        <v>610.46500000000003</v>
      </c>
      <c r="AF188" s="19">
        <v>608.495</v>
      </c>
      <c r="AG188" s="19">
        <v>606.43600000000004</v>
      </c>
      <c r="AH188" s="19">
        <v>604.29600000000005</v>
      </c>
      <c r="AI188" s="19">
        <v>602.09199999999998</v>
      </c>
      <c r="AJ188" s="19">
        <v>599.83199999999999</v>
      </c>
      <c r="AK188" s="19">
        <v>597.51900000000001</v>
      </c>
      <c r="AL188" s="19">
        <v>595.15599999999995</v>
      </c>
      <c r="AM188" s="19">
        <v>592.76700000000005</v>
      </c>
      <c r="AN188" s="19">
        <v>590.346</v>
      </c>
      <c r="AO188" s="19">
        <v>587.899</v>
      </c>
      <c r="AP188" s="19">
        <v>585.44500000000005</v>
      </c>
      <c r="AQ188" s="19">
        <v>582.97</v>
      </c>
      <c r="AR188" s="19">
        <v>580.47900000000004</v>
      </c>
      <c r="AS188" s="19">
        <v>577.98199999999997</v>
      </c>
      <c r="AT188" s="19">
        <v>575.46600000000001</v>
      </c>
      <c r="AU188" s="19">
        <v>572.93700000000001</v>
      </c>
      <c r="AV188" s="19">
        <v>570.38900000000001</v>
      </c>
      <c r="AW188" s="19">
        <v>567.83399999999995</v>
      </c>
      <c r="AX188" s="19">
        <v>565.24900000000002</v>
      </c>
      <c r="AY188" s="19">
        <v>562.63900000000001</v>
      </c>
      <c r="AZ188" s="19">
        <v>560.00099999999998</v>
      </c>
      <c r="BA188" s="19">
        <v>557.32100000000003</v>
      </c>
      <c r="BB188" s="19">
        <v>554.62199999999996</v>
      </c>
      <c r="BC188" s="19">
        <v>551.875</v>
      </c>
      <c r="BD188" s="19">
        <v>549.09799999999996</v>
      </c>
      <c r="BE188" s="19">
        <v>546.28499999999997</v>
      </c>
      <c r="BF188" s="19">
        <v>543.43100000000004</v>
      </c>
      <c r="BG188" s="19">
        <v>540.54600000000005</v>
      </c>
      <c r="BH188" s="19">
        <v>537.62599999999998</v>
      </c>
      <c r="BI188" s="19">
        <v>534.678</v>
      </c>
      <c r="BJ188" s="19">
        <v>531.71299999999997</v>
      </c>
      <c r="BK188" s="19">
        <v>528.72500000000002</v>
      </c>
      <c r="BL188" s="19">
        <v>525.71799999999996</v>
      </c>
      <c r="BM188" s="19">
        <v>522.697</v>
      </c>
      <c r="BN188" s="19">
        <v>519.65899999999999</v>
      </c>
      <c r="BO188" s="19">
        <v>516.63099999999997</v>
      </c>
      <c r="BP188" s="19">
        <v>513.59699999999998</v>
      </c>
      <c r="BQ188" s="19">
        <v>510.56200000000001</v>
      </c>
      <c r="BR188" s="19">
        <v>507.53800000000001</v>
      </c>
      <c r="BS188" s="19">
        <v>504.50700000000001</v>
      </c>
      <c r="BT188" s="19">
        <v>501.49599999999998</v>
      </c>
      <c r="BU188" s="19">
        <v>498.49</v>
      </c>
      <c r="BV188" s="19">
        <v>495.50599999999997</v>
      </c>
      <c r="BW188" s="19">
        <v>492.54</v>
      </c>
      <c r="BX188" s="19">
        <v>489.58800000000002</v>
      </c>
      <c r="BY188" s="19">
        <v>486.673</v>
      </c>
      <c r="BZ188" s="19">
        <v>483.78399999999999</v>
      </c>
      <c r="CA188" s="19">
        <v>480.91899999999998</v>
      </c>
      <c r="CB188" s="19">
        <v>478.08499999999998</v>
      </c>
      <c r="CC188" s="19">
        <v>475.26400000000001</v>
      </c>
      <c r="CD188" s="19">
        <v>472.47399999999999</v>
      </c>
      <c r="CE188" s="19">
        <v>469.71100000000001</v>
      </c>
      <c r="CF188" s="19">
        <v>466.98500000000001</v>
      </c>
      <c r="CG188" s="19">
        <v>464.28699999999998</v>
      </c>
      <c r="CH188" s="19">
        <v>461.62799999999999</v>
      </c>
      <c r="CI188" s="19">
        <v>459.00400000000002</v>
      </c>
      <c r="CJ188" s="19">
        <v>456.43099999999998</v>
      </c>
      <c r="CK188" s="19">
        <v>453.89</v>
      </c>
      <c r="CL188" s="19">
        <v>451.404</v>
      </c>
      <c r="CM188" s="19">
        <v>448.94600000000003</v>
      </c>
    </row>
    <row r="189" spans="1:91" ht="11.4" x14ac:dyDescent="0.2">
      <c r="A189" s="16">
        <v>172</v>
      </c>
      <c r="B189" s="17" t="s">
        <v>635</v>
      </c>
      <c r="C189" s="7" t="s">
        <v>233</v>
      </c>
      <c r="D189" s="6"/>
      <c r="E189" s="6">
        <v>620</v>
      </c>
      <c r="F189" s="19">
        <v>10418.473</v>
      </c>
      <c r="G189" s="19">
        <v>10371.627</v>
      </c>
      <c r="H189" s="19">
        <v>10329.505999999999</v>
      </c>
      <c r="I189" s="19">
        <v>10291.196</v>
      </c>
      <c r="J189" s="19">
        <v>10254.665999999999</v>
      </c>
      <c r="K189" s="19">
        <v>10218.413</v>
      </c>
      <c r="L189" s="19">
        <v>10182.638999999999</v>
      </c>
      <c r="M189" s="19">
        <v>10148.119000000001</v>
      </c>
      <c r="N189" s="19">
        <v>10114.464</v>
      </c>
      <c r="O189" s="19">
        <v>10081.154</v>
      </c>
      <c r="P189" s="19">
        <v>10047.807000000001</v>
      </c>
      <c r="Q189" s="19">
        <v>10014.210999999999</v>
      </c>
      <c r="R189" s="19">
        <v>9980.3379999999997</v>
      </c>
      <c r="S189" s="19">
        <v>9946.1689999999999</v>
      </c>
      <c r="T189" s="19">
        <v>9911.7420000000002</v>
      </c>
      <c r="U189" s="19">
        <v>9877.0560000000005</v>
      </c>
      <c r="V189" s="19">
        <v>9842.0319999999992</v>
      </c>
      <c r="W189" s="19">
        <v>9806.5239999999994</v>
      </c>
      <c r="X189" s="19">
        <v>9770.4609999999993</v>
      </c>
      <c r="Y189" s="19">
        <v>9733.7479999999996</v>
      </c>
      <c r="Z189" s="19">
        <v>9696.3179999999993</v>
      </c>
      <c r="AA189" s="19">
        <v>9658.1010000000006</v>
      </c>
      <c r="AB189" s="19">
        <v>9619.0229999999992</v>
      </c>
      <c r="AC189" s="19">
        <v>9578.9359999999997</v>
      </c>
      <c r="AD189" s="19">
        <v>9537.6980000000003</v>
      </c>
      <c r="AE189" s="19">
        <v>9495.1689999999999</v>
      </c>
      <c r="AF189" s="19">
        <v>9451.2960000000003</v>
      </c>
      <c r="AG189" s="19">
        <v>9406.0439999999999</v>
      </c>
      <c r="AH189" s="19">
        <v>9359.4110000000001</v>
      </c>
      <c r="AI189" s="19">
        <v>9311.3979999999992</v>
      </c>
      <c r="AJ189" s="19">
        <v>9262.0059999999994</v>
      </c>
      <c r="AK189" s="19">
        <v>9211.2569999999996</v>
      </c>
      <c r="AL189" s="19">
        <v>9159.152</v>
      </c>
      <c r="AM189" s="19">
        <v>9105.6769999999997</v>
      </c>
      <c r="AN189" s="19">
        <v>9050.8240000000005</v>
      </c>
      <c r="AO189" s="19">
        <v>8994.5939999999991</v>
      </c>
      <c r="AP189" s="19">
        <v>8937.0339999999997</v>
      </c>
      <c r="AQ189" s="19">
        <v>8878.2469999999994</v>
      </c>
      <c r="AR189" s="19">
        <v>8818.4159999999993</v>
      </c>
      <c r="AS189" s="19">
        <v>8757.7309999999998</v>
      </c>
      <c r="AT189" s="19">
        <v>8696.3940000000002</v>
      </c>
      <c r="AU189" s="19">
        <v>8634.5220000000008</v>
      </c>
      <c r="AV189" s="19">
        <v>8572.2279999999992</v>
      </c>
      <c r="AW189" s="19">
        <v>8509.6640000000007</v>
      </c>
      <c r="AX189" s="19">
        <v>8446.9840000000004</v>
      </c>
      <c r="AY189" s="19">
        <v>8384.3490000000002</v>
      </c>
      <c r="AZ189" s="19">
        <v>8321.8919999999998</v>
      </c>
      <c r="BA189" s="19">
        <v>8259.7260000000006</v>
      </c>
      <c r="BB189" s="19">
        <v>8198.009</v>
      </c>
      <c r="BC189" s="19">
        <v>8136.8890000000001</v>
      </c>
      <c r="BD189" s="19">
        <v>8076.5079999999998</v>
      </c>
      <c r="BE189" s="19">
        <v>8016.9549999999999</v>
      </c>
      <c r="BF189" s="19">
        <v>7958.3509999999997</v>
      </c>
      <c r="BG189" s="19">
        <v>7900.8019999999997</v>
      </c>
      <c r="BH189" s="19">
        <v>7844.4309999999996</v>
      </c>
      <c r="BI189" s="19">
        <v>7789.3379999999997</v>
      </c>
      <c r="BJ189" s="19">
        <v>7735.5680000000002</v>
      </c>
      <c r="BK189" s="19">
        <v>7683.1760000000004</v>
      </c>
      <c r="BL189" s="19">
        <v>7632.2089999999998</v>
      </c>
      <c r="BM189" s="19">
        <v>7582.7439999999997</v>
      </c>
      <c r="BN189" s="19">
        <v>7534.799</v>
      </c>
      <c r="BO189" s="19">
        <v>7488.3869999999997</v>
      </c>
      <c r="BP189" s="19">
        <v>7443.4719999999998</v>
      </c>
      <c r="BQ189" s="19">
        <v>7399.9250000000002</v>
      </c>
      <c r="BR189" s="19">
        <v>7357.6360000000004</v>
      </c>
      <c r="BS189" s="19">
        <v>7316.4470000000001</v>
      </c>
      <c r="BT189" s="19">
        <v>7276.3249999999998</v>
      </c>
      <c r="BU189" s="19">
        <v>7237.1689999999999</v>
      </c>
      <c r="BV189" s="19">
        <v>7198.8630000000003</v>
      </c>
      <c r="BW189" s="19">
        <v>7161.2110000000002</v>
      </c>
      <c r="BX189" s="19">
        <v>7124.0569999999998</v>
      </c>
      <c r="BY189" s="19">
        <v>7087.3310000000001</v>
      </c>
      <c r="BZ189" s="19">
        <v>7050.9970000000003</v>
      </c>
      <c r="CA189" s="19">
        <v>7014.9719999999998</v>
      </c>
      <c r="CB189" s="19">
        <v>6979.1869999999999</v>
      </c>
      <c r="CC189" s="19">
        <v>6943.5889999999999</v>
      </c>
      <c r="CD189" s="19">
        <v>6908.1629999999996</v>
      </c>
      <c r="CE189" s="19">
        <v>6872.9120000000003</v>
      </c>
      <c r="CF189" s="19">
        <v>6837.8770000000004</v>
      </c>
      <c r="CG189" s="19">
        <v>6803.0889999999999</v>
      </c>
      <c r="CH189" s="19">
        <v>6768.6279999999997</v>
      </c>
      <c r="CI189" s="19">
        <v>6734.5569999999998</v>
      </c>
      <c r="CJ189" s="19">
        <v>6700.9620000000004</v>
      </c>
      <c r="CK189" s="19">
        <v>6667.9260000000004</v>
      </c>
      <c r="CL189" s="19">
        <v>6635.5339999999997</v>
      </c>
      <c r="CM189" s="19">
        <v>6603.9129999999996</v>
      </c>
    </row>
    <row r="190" spans="1:91" ht="11.4" x14ac:dyDescent="0.2">
      <c r="A190" s="16">
        <v>173</v>
      </c>
      <c r="B190" s="17" t="s">
        <v>635</v>
      </c>
      <c r="C190" s="7" t="s">
        <v>234</v>
      </c>
      <c r="D190" s="6"/>
      <c r="E190" s="6">
        <v>674</v>
      </c>
      <c r="F190" s="19">
        <v>32.96</v>
      </c>
      <c r="G190" s="19">
        <v>33.203000000000003</v>
      </c>
      <c r="H190" s="19">
        <v>33.4</v>
      </c>
      <c r="I190" s="19">
        <v>33.557000000000002</v>
      </c>
      <c r="J190" s="19">
        <v>33.683</v>
      </c>
      <c r="K190" s="19">
        <v>33.808999999999997</v>
      </c>
      <c r="L190" s="19">
        <v>33.923999999999999</v>
      </c>
      <c r="M190" s="19">
        <v>34.036999999999999</v>
      </c>
      <c r="N190" s="19">
        <v>34.137999999999998</v>
      </c>
      <c r="O190" s="19">
        <v>34.238</v>
      </c>
      <c r="P190" s="19">
        <v>34.326999999999998</v>
      </c>
      <c r="Q190" s="19">
        <v>34.409999999999997</v>
      </c>
      <c r="R190" s="19">
        <v>34.493000000000002</v>
      </c>
      <c r="S190" s="19">
        <v>34.567999999999998</v>
      </c>
      <c r="T190" s="19">
        <v>34.631999999999998</v>
      </c>
      <c r="U190" s="19">
        <v>34.688000000000002</v>
      </c>
      <c r="V190" s="19">
        <v>34.75</v>
      </c>
      <c r="W190" s="19">
        <v>34.799999999999997</v>
      </c>
      <c r="X190" s="19">
        <v>34.838000000000001</v>
      </c>
      <c r="Y190" s="19">
        <v>34.869999999999997</v>
      </c>
      <c r="Z190" s="19">
        <v>34.902000000000001</v>
      </c>
      <c r="AA190" s="19">
        <v>34.927</v>
      </c>
      <c r="AB190" s="19">
        <v>34.945</v>
      </c>
      <c r="AC190" s="19">
        <v>34.959000000000003</v>
      </c>
      <c r="AD190" s="19">
        <v>34.968000000000004</v>
      </c>
      <c r="AE190" s="19">
        <v>34.965000000000003</v>
      </c>
      <c r="AF190" s="19">
        <v>34.963999999999999</v>
      </c>
      <c r="AG190" s="19">
        <v>34.951999999999998</v>
      </c>
      <c r="AH190" s="19">
        <v>34.94</v>
      </c>
      <c r="AI190" s="19">
        <v>34.918999999999997</v>
      </c>
      <c r="AJ190" s="19">
        <v>34.895000000000003</v>
      </c>
      <c r="AK190" s="19">
        <v>34.862000000000002</v>
      </c>
      <c r="AL190" s="19">
        <v>34.83</v>
      </c>
      <c r="AM190" s="19">
        <v>34.790999999999997</v>
      </c>
      <c r="AN190" s="19">
        <v>34.753</v>
      </c>
      <c r="AO190" s="19">
        <v>34.704000000000001</v>
      </c>
      <c r="AP190" s="19">
        <v>34.651000000000003</v>
      </c>
      <c r="AQ190" s="19">
        <v>34.595999999999997</v>
      </c>
      <c r="AR190" s="19">
        <v>34.536999999999999</v>
      </c>
      <c r="AS190" s="19">
        <v>34.473999999999997</v>
      </c>
      <c r="AT190" s="19">
        <v>34.409999999999997</v>
      </c>
      <c r="AU190" s="19">
        <v>34.350999999999999</v>
      </c>
      <c r="AV190" s="19">
        <v>34.286999999999999</v>
      </c>
      <c r="AW190" s="19">
        <v>34.22</v>
      </c>
      <c r="AX190" s="19">
        <v>34.154000000000003</v>
      </c>
      <c r="AY190" s="19">
        <v>34.088000000000001</v>
      </c>
      <c r="AZ190" s="19">
        <v>34.017000000000003</v>
      </c>
      <c r="BA190" s="19">
        <v>33.953000000000003</v>
      </c>
      <c r="BB190" s="19">
        <v>33.881</v>
      </c>
      <c r="BC190" s="19">
        <v>33.814999999999998</v>
      </c>
      <c r="BD190" s="19">
        <v>33.741</v>
      </c>
      <c r="BE190" s="19">
        <v>33.67</v>
      </c>
      <c r="BF190" s="19">
        <v>33.604999999999997</v>
      </c>
      <c r="BG190" s="19">
        <v>33.536000000000001</v>
      </c>
      <c r="BH190" s="19">
        <v>33.466999999999999</v>
      </c>
      <c r="BI190" s="19">
        <v>33.396000000000001</v>
      </c>
      <c r="BJ190" s="19">
        <v>33.338999999999999</v>
      </c>
      <c r="BK190" s="19">
        <v>33.265000000000001</v>
      </c>
      <c r="BL190" s="19">
        <v>33.198999999999998</v>
      </c>
      <c r="BM190" s="19">
        <v>33.148000000000003</v>
      </c>
      <c r="BN190" s="19">
        <v>33.081000000000003</v>
      </c>
      <c r="BO190" s="19">
        <v>33.021999999999998</v>
      </c>
      <c r="BP190" s="19">
        <v>32.957999999999998</v>
      </c>
      <c r="BQ190" s="19">
        <v>32.902999999999999</v>
      </c>
      <c r="BR190" s="19">
        <v>32.853000000000002</v>
      </c>
      <c r="BS190" s="19">
        <v>32.802</v>
      </c>
      <c r="BT190" s="19">
        <v>32.756</v>
      </c>
      <c r="BU190" s="19">
        <v>32.713999999999999</v>
      </c>
      <c r="BV190" s="19">
        <v>32.664000000000001</v>
      </c>
      <c r="BW190" s="19">
        <v>32.630000000000003</v>
      </c>
      <c r="BX190" s="19">
        <v>32.598999999999997</v>
      </c>
      <c r="BY190" s="19">
        <v>32.557000000000002</v>
      </c>
      <c r="BZ190" s="19">
        <v>32.526000000000003</v>
      </c>
      <c r="CA190" s="19">
        <v>32.496000000000002</v>
      </c>
      <c r="CB190" s="19">
        <v>32.463999999999999</v>
      </c>
      <c r="CC190" s="19">
        <v>32.433999999999997</v>
      </c>
      <c r="CD190" s="19">
        <v>32.408000000000001</v>
      </c>
      <c r="CE190" s="19">
        <v>32.384999999999998</v>
      </c>
      <c r="CF190" s="19">
        <v>32.36</v>
      </c>
      <c r="CG190" s="19">
        <v>32.335999999999999</v>
      </c>
      <c r="CH190" s="19">
        <v>32.313000000000002</v>
      </c>
      <c r="CI190" s="19">
        <v>32.292999999999999</v>
      </c>
      <c r="CJ190" s="19">
        <v>32.274000000000001</v>
      </c>
      <c r="CK190" s="19">
        <v>32.26</v>
      </c>
      <c r="CL190" s="19">
        <v>32.238</v>
      </c>
      <c r="CM190" s="19">
        <v>32.232999999999997</v>
      </c>
    </row>
    <row r="191" spans="1:91" ht="11.4" x14ac:dyDescent="0.2">
      <c r="A191" s="16">
        <v>174</v>
      </c>
      <c r="B191" s="17" t="s">
        <v>635</v>
      </c>
      <c r="C191" s="7" t="s">
        <v>235</v>
      </c>
      <c r="D191" s="6">
        <v>19</v>
      </c>
      <c r="E191" s="6">
        <v>688</v>
      </c>
      <c r="F191" s="19">
        <v>8851.2800000000007</v>
      </c>
      <c r="G191" s="19">
        <v>8820.0830000000005</v>
      </c>
      <c r="H191" s="19">
        <v>8790.5740000000005</v>
      </c>
      <c r="I191" s="19">
        <v>8762.027</v>
      </c>
      <c r="J191" s="19">
        <v>8733.4069999999992</v>
      </c>
      <c r="K191" s="19">
        <v>8703.9419999999991</v>
      </c>
      <c r="L191" s="19">
        <v>8673.3590000000004</v>
      </c>
      <c r="M191" s="19">
        <v>8641.7350000000006</v>
      </c>
      <c r="N191" s="19">
        <v>8609.107</v>
      </c>
      <c r="O191" s="19">
        <v>8575.5930000000008</v>
      </c>
      <c r="P191" s="19">
        <v>8541.2929999999997</v>
      </c>
      <c r="Q191" s="19">
        <v>8506.1450000000004</v>
      </c>
      <c r="R191" s="19">
        <v>8470.018</v>
      </c>
      <c r="S191" s="19">
        <v>8432.884</v>
      </c>
      <c r="T191" s="19">
        <v>8394.7000000000007</v>
      </c>
      <c r="U191" s="19">
        <v>8355.4449999999997</v>
      </c>
      <c r="V191" s="19">
        <v>8315.1319999999996</v>
      </c>
      <c r="W191" s="19">
        <v>8273.7880000000005</v>
      </c>
      <c r="X191" s="19">
        <v>8231.4439999999995</v>
      </c>
      <c r="Y191" s="19">
        <v>8188.1480000000001</v>
      </c>
      <c r="Z191" s="19">
        <v>8143.9719999999998</v>
      </c>
      <c r="AA191" s="19">
        <v>8098.94</v>
      </c>
      <c r="AB191" s="19">
        <v>8053.1540000000005</v>
      </c>
      <c r="AC191" s="19">
        <v>8006.7539999999999</v>
      </c>
      <c r="AD191" s="19">
        <v>7959.9229999999998</v>
      </c>
      <c r="AE191" s="19">
        <v>7912.8239999999996</v>
      </c>
      <c r="AF191" s="19">
        <v>7865.5389999999998</v>
      </c>
      <c r="AG191" s="19">
        <v>7818.1239999999998</v>
      </c>
      <c r="AH191" s="19">
        <v>7770.73</v>
      </c>
      <c r="AI191" s="19">
        <v>7723.4880000000003</v>
      </c>
      <c r="AJ191" s="19">
        <v>7676.5219999999999</v>
      </c>
      <c r="AK191" s="19">
        <v>7629.8649999999998</v>
      </c>
      <c r="AL191" s="19">
        <v>7583.5730000000003</v>
      </c>
      <c r="AM191" s="19">
        <v>7537.6620000000003</v>
      </c>
      <c r="AN191" s="19">
        <v>7492.1459999999997</v>
      </c>
      <c r="AO191" s="19">
        <v>7447.0230000000001</v>
      </c>
      <c r="AP191" s="19">
        <v>7402.3109999999997</v>
      </c>
      <c r="AQ191" s="19">
        <v>7357.991</v>
      </c>
      <c r="AR191" s="19">
        <v>7313.9639999999999</v>
      </c>
      <c r="AS191" s="19">
        <v>7270.0969999999998</v>
      </c>
      <c r="AT191" s="19">
        <v>7226.2820000000002</v>
      </c>
      <c r="AU191" s="19">
        <v>7182.4740000000002</v>
      </c>
      <c r="AV191" s="19">
        <v>7138.6840000000002</v>
      </c>
      <c r="AW191" s="19">
        <v>7094.8549999999996</v>
      </c>
      <c r="AX191" s="19">
        <v>7050.9459999999999</v>
      </c>
      <c r="AY191" s="19">
        <v>7006.9070000000002</v>
      </c>
      <c r="AZ191" s="19">
        <v>6962.741</v>
      </c>
      <c r="BA191" s="19">
        <v>6918.4390000000003</v>
      </c>
      <c r="BB191" s="19">
        <v>6874.0450000000001</v>
      </c>
      <c r="BC191" s="19">
        <v>6829.5789999999997</v>
      </c>
      <c r="BD191" s="19">
        <v>6785.1080000000002</v>
      </c>
      <c r="BE191" s="19">
        <v>6740.6480000000001</v>
      </c>
      <c r="BF191" s="19">
        <v>6696.2209999999995</v>
      </c>
      <c r="BG191" s="19">
        <v>6651.8869999999997</v>
      </c>
      <c r="BH191" s="19">
        <v>6607.7039999999997</v>
      </c>
      <c r="BI191" s="19">
        <v>6563.7510000000002</v>
      </c>
      <c r="BJ191" s="19">
        <v>6520.0590000000002</v>
      </c>
      <c r="BK191" s="19">
        <v>6476.6570000000002</v>
      </c>
      <c r="BL191" s="19">
        <v>6433.5950000000003</v>
      </c>
      <c r="BM191" s="19">
        <v>6390.893</v>
      </c>
      <c r="BN191" s="19">
        <v>6348.6120000000001</v>
      </c>
      <c r="BO191" s="19">
        <v>6306.7460000000001</v>
      </c>
      <c r="BP191" s="19">
        <v>6265.3649999999998</v>
      </c>
      <c r="BQ191" s="19">
        <v>6224.4790000000003</v>
      </c>
      <c r="BR191" s="19">
        <v>6184.1390000000001</v>
      </c>
      <c r="BS191" s="19">
        <v>6144.3720000000003</v>
      </c>
      <c r="BT191" s="19">
        <v>6105.2079999999996</v>
      </c>
      <c r="BU191" s="19">
        <v>6066.643</v>
      </c>
      <c r="BV191" s="19">
        <v>6028.6710000000003</v>
      </c>
      <c r="BW191" s="19">
        <v>5991.2830000000004</v>
      </c>
      <c r="BX191" s="19">
        <v>5954.4589999999998</v>
      </c>
      <c r="BY191" s="19">
        <v>5918.1949999999997</v>
      </c>
      <c r="BZ191" s="19">
        <v>5882.4970000000003</v>
      </c>
      <c r="CA191" s="19">
        <v>5847.3549999999996</v>
      </c>
      <c r="CB191" s="19">
        <v>5812.7420000000002</v>
      </c>
      <c r="CC191" s="19">
        <v>5778.6329999999998</v>
      </c>
      <c r="CD191" s="19">
        <v>5745.0129999999999</v>
      </c>
      <c r="CE191" s="19">
        <v>5711.9040000000005</v>
      </c>
      <c r="CF191" s="19">
        <v>5679.2730000000001</v>
      </c>
      <c r="CG191" s="19">
        <v>5647.1390000000001</v>
      </c>
      <c r="CH191" s="19">
        <v>5615.4849999999997</v>
      </c>
      <c r="CI191" s="19">
        <v>5584.3270000000002</v>
      </c>
      <c r="CJ191" s="19">
        <v>5553.6409999999996</v>
      </c>
      <c r="CK191" s="19">
        <v>5523.4170000000004</v>
      </c>
      <c r="CL191" s="19">
        <v>5493.6350000000002</v>
      </c>
      <c r="CM191" s="19">
        <v>5464.2839999999997</v>
      </c>
    </row>
    <row r="192" spans="1:91" ht="11.4" x14ac:dyDescent="0.2">
      <c r="A192" s="16">
        <v>175</v>
      </c>
      <c r="B192" s="17" t="s">
        <v>635</v>
      </c>
      <c r="C192" s="7" t="s">
        <v>236</v>
      </c>
      <c r="D192" s="6"/>
      <c r="E192" s="6">
        <v>705</v>
      </c>
      <c r="F192" s="19">
        <v>2074.788</v>
      </c>
      <c r="G192" s="19">
        <v>2077.8620000000001</v>
      </c>
      <c r="H192" s="19">
        <v>2079.9760000000001</v>
      </c>
      <c r="I192" s="19">
        <v>2081.2600000000002</v>
      </c>
      <c r="J192" s="19">
        <v>2081.9</v>
      </c>
      <c r="K192" s="19">
        <v>2082.0549999999998</v>
      </c>
      <c r="L192" s="19">
        <v>2081.7649999999999</v>
      </c>
      <c r="M192" s="19">
        <v>2081.0419999999999</v>
      </c>
      <c r="N192" s="19">
        <v>2079.87</v>
      </c>
      <c r="O192" s="19">
        <v>2078.221</v>
      </c>
      <c r="P192" s="19">
        <v>2076.0819999999999</v>
      </c>
      <c r="Q192" s="19">
        <v>2073.482</v>
      </c>
      <c r="R192" s="19">
        <v>2070.4540000000002</v>
      </c>
      <c r="S192" s="19">
        <v>2067.0390000000002</v>
      </c>
      <c r="T192" s="19">
        <v>2063.2809999999999</v>
      </c>
      <c r="U192" s="19">
        <v>2059.2109999999998</v>
      </c>
      <c r="V192" s="19">
        <v>2054.8620000000001</v>
      </c>
      <c r="W192" s="19">
        <v>2050.2469999999998</v>
      </c>
      <c r="X192" s="19">
        <v>2045.396</v>
      </c>
      <c r="Y192" s="19">
        <v>2040.3630000000001</v>
      </c>
      <c r="Z192" s="19">
        <v>2035.1679999999999</v>
      </c>
      <c r="AA192" s="19">
        <v>2029.8520000000001</v>
      </c>
      <c r="AB192" s="19">
        <v>2024.4</v>
      </c>
      <c r="AC192" s="19">
        <v>2018.83</v>
      </c>
      <c r="AD192" s="19">
        <v>2013.1469999999999</v>
      </c>
      <c r="AE192" s="19">
        <v>2007.34</v>
      </c>
      <c r="AF192" s="19">
        <v>2001.4280000000001</v>
      </c>
      <c r="AG192" s="19">
        <v>1995.413</v>
      </c>
      <c r="AH192" s="19">
        <v>1989.269</v>
      </c>
      <c r="AI192" s="19">
        <v>1982.9749999999999</v>
      </c>
      <c r="AJ192" s="19">
        <v>1976.54</v>
      </c>
      <c r="AK192" s="19">
        <v>1969.9459999999999</v>
      </c>
      <c r="AL192" s="19">
        <v>1963.19</v>
      </c>
      <c r="AM192" s="19">
        <v>1956.2739999999999</v>
      </c>
      <c r="AN192" s="19">
        <v>1949.163</v>
      </c>
      <c r="AO192" s="19">
        <v>1941.8510000000001</v>
      </c>
      <c r="AP192" s="19">
        <v>1934.3530000000001</v>
      </c>
      <c r="AQ192" s="19">
        <v>1926.6489999999999</v>
      </c>
      <c r="AR192" s="19">
        <v>1918.78</v>
      </c>
      <c r="AS192" s="19">
        <v>1910.751</v>
      </c>
      <c r="AT192" s="19">
        <v>1902.579</v>
      </c>
      <c r="AU192" s="19">
        <v>1894.2809999999999</v>
      </c>
      <c r="AV192" s="19">
        <v>1885.8710000000001</v>
      </c>
      <c r="AW192" s="19">
        <v>1877.37</v>
      </c>
      <c r="AX192" s="19">
        <v>1868.7929999999999</v>
      </c>
      <c r="AY192" s="19">
        <v>1860.175</v>
      </c>
      <c r="AZ192" s="19">
        <v>1851.52</v>
      </c>
      <c r="BA192" s="19">
        <v>1842.867</v>
      </c>
      <c r="BB192" s="19">
        <v>1834.2360000000001</v>
      </c>
      <c r="BC192" s="19">
        <v>1825.6579999999999</v>
      </c>
      <c r="BD192" s="19">
        <v>1817.165</v>
      </c>
      <c r="BE192" s="19">
        <v>1808.777</v>
      </c>
      <c r="BF192" s="19">
        <v>1800.5160000000001</v>
      </c>
      <c r="BG192" s="19">
        <v>1792.414</v>
      </c>
      <c r="BH192" s="19">
        <v>1784.491</v>
      </c>
      <c r="BI192" s="19">
        <v>1776.7829999999999</v>
      </c>
      <c r="BJ192" s="19">
        <v>1769.296</v>
      </c>
      <c r="BK192" s="19">
        <v>1762.058</v>
      </c>
      <c r="BL192" s="19">
        <v>1755.0809999999999</v>
      </c>
      <c r="BM192" s="19">
        <v>1748.3920000000001</v>
      </c>
      <c r="BN192" s="19">
        <v>1742.008</v>
      </c>
      <c r="BO192" s="19">
        <v>1735.934</v>
      </c>
      <c r="BP192" s="19">
        <v>1730.183</v>
      </c>
      <c r="BQ192" s="19">
        <v>1724.75</v>
      </c>
      <c r="BR192" s="19">
        <v>1719.6590000000001</v>
      </c>
      <c r="BS192" s="19">
        <v>1714.8989999999999</v>
      </c>
      <c r="BT192" s="19">
        <v>1710.4760000000001</v>
      </c>
      <c r="BU192" s="19">
        <v>1706.3820000000001</v>
      </c>
      <c r="BV192" s="19">
        <v>1702.5840000000001</v>
      </c>
      <c r="BW192" s="19">
        <v>1699.085</v>
      </c>
      <c r="BX192" s="19">
        <v>1695.8389999999999</v>
      </c>
      <c r="BY192" s="19">
        <v>1692.8589999999999</v>
      </c>
      <c r="BZ192" s="19">
        <v>1690.088</v>
      </c>
      <c r="CA192" s="19">
        <v>1687.54</v>
      </c>
      <c r="CB192" s="19">
        <v>1685.1420000000001</v>
      </c>
      <c r="CC192" s="19">
        <v>1682.873</v>
      </c>
      <c r="CD192" s="19">
        <v>1680.7080000000001</v>
      </c>
      <c r="CE192" s="19">
        <v>1678.623</v>
      </c>
      <c r="CF192" s="19">
        <v>1676.5989999999999</v>
      </c>
      <c r="CG192" s="19">
        <v>1674.6010000000001</v>
      </c>
      <c r="CH192" s="19">
        <v>1672.6220000000001</v>
      </c>
      <c r="CI192" s="19">
        <v>1670.625</v>
      </c>
      <c r="CJ192" s="19">
        <v>1668.5830000000001</v>
      </c>
      <c r="CK192" s="19">
        <v>1666.453</v>
      </c>
      <c r="CL192" s="19">
        <v>1664.2059999999999</v>
      </c>
      <c r="CM192" s="19">
        <v>1661.8040000000001</v>
      </c>
    </row>
    <row r="193" spans="1:91" ht="11.4" x14ac:dyDescent="0.2">
      <c r="A193" s="16">
        <v>176</v>
      </c>
      <c r="B193" s="17" t="s">
        <v>635</v>
      </c>
      <c r="C193" s="7" t="s">
        <v>237</v>
      </c>
      <c r="D193" s="6">
        <v>20</v>
      </c>
      <c r="E193" s="6">
        <v>724</v>
      </c>
      <c r="F193" s="19">
        <v>46397.663999999997</v>
      </c>
      <c r="G193" s="19">
        <v>46347.576000000001</v>
      </c>
      <c r="H193" s="19">
        <v>46354.321000000004</v>
      </c>
      <c r="I193" s="19">
        <v>46397.451999999997</v>
      </c>
      <c r="J193" s="19">
        <v>46441.048999999999</v>
      </c>
      <c r="K193" s="19">
        <v>46459.218999999997</v>
      </c>
      <c r="L193" s="19">
        <v>46449.574000000001</v>
      </c>
      <c r="M193" s="19">
        <v>46423.955000000002</v>
      </c>
      <c r="N193" s="19">
        <v>46386.885000000002</v>
      </c>
      <c r="O193" s="19">
        <v>46345.985999999997</v>
      </c>
      <c r="P193" s="19">
        <v>46306.82</v>
      </c>
      <c r="Q193" s="19">
        <v>46270.108999999997</v>
      </c>
      <c r="R193" s="19">
        <v>46233.608999999997</v>
      </c>
      <c r="S193" s="19">
        <v>46196.536</v>
      </c>
      <c r="T193" s="19">
        <v>46157.408000000003</v>
      </c>
      <c r="U193" s="19">
        <v>46115.125</v>
      </c>
      <c r="V193" s="19">
        <v>46069.476999999999</v>
      </c>
      <c r="W193" s="19">
        <v>46020.92</v>
      </c>
      <c r="X193" s="19">
        <v>45969.682000000001</v>
      </c>
      <c r="Y193" s="19">
        <v>45916.256999999998</v>
      </c>
      <c r="Z193" s="19">
        <v>45860.815000000002</v>
      </c>
      <c r="AA193" s="19">
        <v>45803.186999999998</v>
      </c>
      <c r="AB193" s="19">
        <v>45742.834000000003</v>
      </c>
      <c r="AC193" s="19">
        <v>45679.133000000002</v>
      </c>
      <c r="AD193" s="19">
        <v>45611.267</v>
      </c>
      <c r="AE193" s="19">
        <v>45538.502</v>
      </c>
      <c r="AF193" s="19">
        <v>45460.396999999997</v>
      </c>
      <c r="AG193" s="19">
        <v>45376.470999999998</v>
      </c>
      <c r="AH193" s="19">
        <v>45285.752999999997</v>
      </c>
      <c r="AI193" s="19">
        <v>45187.13</v>
      </c>
      <c r="AJ193" s="19">
        <v>45079.682999999997</v>
      </c>
      <c r="AK193" s="19">
        <v>44963.042999999998</v>
      </c>
      <c r="AL193" s="19">
        <v>44836.913</v>
      </c>
      <c r="AM193" s="19">
        <v>44700.584000000003</v>
      </c>
      <c r="AN193" s="19">
        <v>44553.29</v>
      </c>
      <c r="AO193" s="19">
        <v>44394.557999999997</v>
      </c>
      <c r="AP193" s="19">
        <v>44224.267999999996</v>
      </c>
      <c r="AQ193" s="19">
        <v>44042.750999999997</v>
      </c>
      <c r="AR193" s="19">
        <v>43850.54</v>
      </c>
      <c r="AS193" s="19">
        <v>43648.447</v>
      </c>
      <c r="AT193" s="19">
        <v>43437.294000000002</v>
      </c>
      <c r="AU193" s="19">
        <v>43217.65</v>
      </c>
      <c r="AV193" s="19">
        <v>42990.175999999999</v>
      </c>
      <c r="AW193" s="19">
        <v>42755.95</v>
      </c>
      <c r="AX193" s="19">
        <v>42516.226999999999</v>
      </c>
      <c r="AY193" s="19">
        <v>42272.216999999997</v>
      </c>
      <c r="AZ193" s="19">
        <v>42024.887000000002</v>
      </c>
      <c r="BA193" s="19">
        <v>41775.201999999997</v>
      </c>
      <c r="BB193" s="19">
        <v>41524.455000000002</v>
      </c>
      <c r="BC193" s="19">
        <v>41274.023000000001</v>
      </c>
      <c r="BD193" s="19">
        <v>41025.211000000003</v>
      </c>
      <c r="BE193" s="19">
        <v>40779.019</v>
      </c>
      <c r="BF193" s="19">
        <v>40536.428</v>
      </c>
      <c r="BG193" s="19">
        <v>40298.705000000002</v>
      </c>
      <c r="BH193" s="19">
        <v>40067.160000000003</v>
      </c>
      <c r="BI193" s="19">
        <v>39842.942000000003</v>
      </c>
      <c r="BJ193" s="19">
        <v>39626.720000000001</v>
      </c>
      <c r="BK193" s="19">
        <v>39419.133000000002</v>
      </c>
      <c r="BL193" s="19">
        <v>39221.201999999997</v>
      </c>
      <c r="BM193" s="19">
        <v>39033.983</v>
      </c>
      <c r="BN193" s="19">
        <v>38858.203000000001</v>
      </c>
      <c r="BO193" s="19">
        <v>38694.133000000002</v>
      </c>
      <c r="BP193" s="19">
        <v>38541.620999999999</v>
      </c>
      <c r="BQ193" s="19">
        <v>38400.321000000004</v>
      </c>
      <c r="BR193" s="19">
        <v>38269.635999999999</v>
      </c>
      <c r="BS193" s="19">
        <v>38148.864999999998</v>
      </c>
      <c r="BT193" s="19">
        <v>38037.696000000004</v>
      </c>
      <c r="BU193" s="19">
        <v>37935.442999999999</v>
      </c>
      <c r="BV193" s="19">
        <v>37840.690999999999</v>
      </c>
      <c r="BW193" s="19">
        <v>37751.614000000001</v>
      </c>
      <c r="BX193" s="19">
        <v>37666.642999999996</v>
      </c>
      <c r="BY193" s="19">
        <v>37584.961000000003</v>
      </c>
      <c r="BZ193" s="19">
        <v>37505.910000000003</v>
      </c>
      <c r="CA193" s="19">
        <v>37428.413999999997</v>
      </c>
      <c r="CB193" s="19">
        <v>37351.373</v>
      </c>
      <c r="CC193" s="19">
        <v>37273.830999999998</v>
      </c>
      <c r="CD193" s="19">
        <v>37195.097000000002</v>
      </c>
      <c r="CE193" s="19">
        <v>37114.631999999998</v>
      </c>
      <c r="CF193" s="19">
        <v>37032.116999999998</v>
      </c>
      <c r="CG193" s="19">
        <v>36947.275999999998</v>
      </c>
      <c r="CH193" s="19">
        <v>36859.887999999999</v>
      </c>
      <c r="CI193" s="19">
        <v>36769.767999999996</v>
      </c>
      <c r="CJ193" s="19">
        <v>36676.712</v>
      </c>
      <c r="CK193" s="19">
        <v>36580.552000000003</v>
      </c>
      <c r="CL193" s="19">
        <v>36481.118000000002</v>
      </c>
      <c r="CM193" s="19">
        <v>36378.241999999998</v>
      </c>
    </row>
    <row r="194" spans="1:91" ht="11.4" x14ac:dyDescent="0.2">
      <c r="A194" s="16">
        <v>177</v>
      </c>
      <c r="B194" s="17" t="s">
        <v>635</v>
      </c>
      <c r="C194" s="7" t="s">
        <v>238</v>
      </c>
      <c r="D194" s="6">
        <v>21</v>
      </c>
      <c r="E194" s="6">
        <v>807</v>
      </c>
      <c r="F194" s="19">
        <v>2079.308</v>
      </c>
      <c r="G194" s="19">
        <v>2081.2060000000001</v>
      </c>
      <c r="H194" s="19">
        <v>2083.16</v>
      </c>
      <c r="I194" s="19">
        <v>2085.0509999999999</v>
      </c>
      <c r="J194" s="19">
        <v>2086.7199999999998</v>
      </c>
      <c r="K194" s="19">
        <v>2088.0349999999999</v>
      </c>
      <c r="L194" s="19">
        <v>2088.9549999999999</v>
      </c>
      <c r="M194" s="19">
        <v>2089.4720000000002</v>
      </c>
      <c r="N194" s="19">
        <v>2089.5549999999998</v>
      </c>
      <c r="O194" s="19">
        <v>2089.1750000000002</v>
      </c>
      <c r="P194" s="19">
        <v>2088.3359999999998</v>
      </c>
      <c r="Q194" s="19">
        <v>2086.9859999999999</v>
      </c>
      <c r="R194" s="19">
        <v>2085.13</v>
      </c>
      <c r="S194" s="19">
        <v>2082.7469999999998</v>
      </c>
      <c r="T194" s="19">
        <v>2079.826</v>
      </c>
      <c r="U194" s="19">
        <v>2076.35</v>
      </c>
      <c r="V194" s="19">
        <v>2072.3319999999999</v>
      </c>
      <c r="W194" s="19">
        <v>2067.7759999999998</v>
      </c>
      <c r="X194" s="19">
        <v>2062.712</v>
      </c>
      <c r="Y194" s="19">
        <v>2057.1660000000002</v>
      </c>
      <c r="Z194" s="19">
        <v>2051.17</v>
      </c>
      <c r="AA194" s="19">
        <v>2044.7429999999999</v>
      </c>
      <c r="AB194" s="19">
        <v>2037.913</v>
      </c>
      <c r="AC194" s="19">
        <v>2030.7249999999999</v>
      </c>
      <c r="AD194" s="19">
        <v>2023.251</v>
      </c>
      <c r="AE194" s="19">
        <v>2015.548</v>
      </c>
      <c r="AF194" s="19">
        <v>2007.6289999999999</v>
      </c>
      <c r="AG194" s="19">
        <v>1999.528</v>
      </c>
      <c r="AH194" s="19">
        <v>1991.269</v>
      </c>
      <c r="AI194" s="19">
        <v>1982.895</v>
      </c>
      <c r="AJ194" s="19">
        <v>1974.422</v>
      </c>
      <c r="AK194" s="19">
        <v>1965.8689999999999</v>
      </c>
      <c r="AL194" s="19">
        <v>1957.251</v>
      </c>
      <c r="AM194" s="19">
        <v>1948.5640000000001</v>
      </c>
      <c r="AN194" s="19">
        <v>1939.819</v>
      </c>
      <c r="AO194" s="19">
        <v>1931.001</v>
      </c>
      <c r="AP194" s="19">
        <v>1922.1289999999999</v>
      </c>
      <c r="AQ194" s="19">
        <v>1913.1849999999999</v>
      </c>
      <c r="AR194" s="19">
        <v>1904.146</v>
      </c>
      <c r="AS194" s="19">
        <v>1894.9960000000001</v>
      </c>
      <c r="AT194" s="19">
        <v>1885.702</v>
      </c>
      <c r="AU194" s="19">
        <v>1876.2560000000001</v>
      </c>
      <c r="AV194" s="19">
        <v>1866.6569999999999</v>
      </c>
      <c r="AW194" s="19">
        <v>1856.9069999999999</v>
      </c>
      <c r="AX194" s="19">
        <v>1847</v>
      </c>
      <c r="AY194" s="19">
        <v>1836.9280000000001</v>
      </c>
      <c r="AZ194" s="19">
        <v>1826.6980000000001</v>
      </c>
      <c r="BA194" s="19">
        <v>1816.3119999999999</v>
      </c>
      <c r="BB194" s="19">
        <v>1805.7809999999999</v>
      </c>
      <c r="BC194" s="19">
        <v>1795.1120000000001</v>
      </c>
      <c r="BD194" s="19">
        <v>1784.308</v>
      </c>
      <c r="BE194" s="19">
        <v>1773.3920000000001</v>
      </c>
      <c r="BF194" s="19">
        <v>1762.377</v>
      </c>
      <c r="BG194" s="19">
        <v>1751.2850000000001</v>
      </c>
      <c r="BH194" s="19">
        <v>1740.155</v>
      </c>
      <c r="BI194" s="19">
        <v>1729.0150000000001</v>
      </c>
      <c r="BJ194" s="19">
        <v>1717.8869999999999</v>
      </c>
      <c r="BK194" s="19">
        <v>1706.7860000000001</v>
      </c>
      <c r="BL194" s="19">
        <v>1695.759</v>
      </c>
      <c r="BM194" s="19">
        <v>1684.8340000000001</v>
      </c>
      <c r="BN194" s="19">
        <v>1674.038</v>
      </c>
      <c r="BO194" s="19">
        <v>1663.393</v>
      </c>
      <c r="BP194" s="19">
        <v>1652.914</v>
      </c>
      <c r="BQ194" s="19">
        <v>1642.625</v>
      </c>
      <c r="BR194" s="19">
        <v>1632.5319999999999</v>
      </c>
      <c r="BS194" s="19">
        <v>1622.6469999999999</v>
      </c>
      <c r="BT194" s="19">
        <v>1612.99</v>
      </c>
      <c r="BU194" s="19">
        <v>1603.5429999999999</v>
      </c>
      <c r="BV194" s="19">
        <v>1594.3510000000001</v>
      </c>
      <c r="BW194" s="19">
        <v>1585.383</v>
      </c>
      <c r="BX194" s="19">
        <v>1576.6569999999999</v>
      </c>
      <c r="BY194" s="19">
        <v>1568.183</v>
      </c>
      <c r="BZ194" s="19">
        <v>1559.9380000000001</v>
      </c>
      <c r="CA194" s="19">
        <v>1551.9179999999999</v>
      </c>
      <c r="CB194" s="19">
        <v>1544.0909999999999</v>
      </c>
      <c r="CC194" s="19">
        <v>1536.4380000000001</v>
      </c>
      <c r="CD194" s="19">
        <v>1528.9570000000001</v>
      </c>
      <c r="CE194" s="19">
        <v>1521.6189999999999</v>
      </c>
      <c r="CF194" s="19">
        <v>1514.4290000000001</v>
      </c>
      <c r="CG194" s="19">
        <v>1507.3779999999999</v>
      </c>
      <c r="CH194" s="19">
        <v>1500.453</v>
      </c>
      <c r="CI194" s="19">
        <v>1493.6379999999999</v>
      </c>
      <c r="CJ194" s="19">
        <v>1486.9169999999999</v>
      </c>
      <c r="CK194" s="19">
        <v>1480.2670000000001</v>
      </c>
      <c r="CL194" s="19">
        <v>1473.6590000000001</v>
      </c>
      <c r="CM194" s="19">
        <v>1467.059</v>
      </c>
    </row>
    <row r="195" spans="1:91" ht="12" x14ac:dyDescent="0.25">
      <c r="A195" s="16">
        <v>178</v>
      </c>
      <c r="B195" s="17" t="s">
        <v>635</v>
      </c>
      <c r="C195" s="21" t="s">
        <v>239</v>
      </c>
      <c r="D195" s="6"/>
      <c r="E195" s="6">
        <v>926</v>
      </c>
      <c r="F195" s="19">
        <v>192032.30600000001</v>
      </c>
      <c r="G195" s="19">
        <v>192746.859</v>
      </c>
      <c r="H195" s="19">
        <v>193430.576</v>
      </c>
      <c r="I195" s="19">
        <v>194072.93299999999</v>
      </c>
      <c r="J195" s="19">
        <v>194663.99900000001</v>
      </c>
      <c r="K195" s="19">
        <v>195197.46599999999</v>
      </c>
      <c r="L195" s="19">
        <v>195665.81899999999</v>
      </c>
      <c r="M195" s="19">
        <v>196070.88099999999</v>
      </c>
      <c r="N195" s="19">
        <v>196428.397</v>
      </c>
      <c r="O195" s="19">
        <v>196761.122</v>
      </c>
      <c r="P195" s="19">
        <v>197085.92600000001</v>
      </c>
      <c r="Q195" s="19">
        <v>197407.79399999999</v>
      </c>
      <c r="R195" s="19">
        <v>197722.764</v>
      </c>
      <c r="S195" s="19">
        <v>198027.625</v>
      </c>
      <c r="T195" s="19">
        <v>198316.155</v>
      </c>
      <c r="U195" s="19">
        <v>198583.62100000001</v>
      </c>
      <c r="V195" s="19">
        <v>198830.12</v>
      </c>
      <c r="W195" s="19">
        <v>199057.71400000001</v>
      </c>
      <c r="X195" s="19">
        <v>199265.57199999999</v>
      </c>
      <c r="Y195" s="19">
        <v>199452.81099999999</v>
      </c>
      <c r="Z195" s="19">
        <v>199618.67199999999</v>
      </c>
      <c r="AA195" s="19">
        <v>199762.976</v>
      </c>
      <c r="AB195" s="19">
        <v>199885.51300000001</v>
      </c>
      <c r="AC195" s="19">
        <v>199985.53700000001</v>
      </c>
      <c r="AD195" s="19">
        <v>200062.32</v>
      </c>
      <c r="AE195" s="19">
        <v>200115.375</v>
      </c>
      <c r="AF195" s="19">
        <v>200144.73300000001</v>
      </c>
      <c r="AG195" s="19">
        <v>200150.93700000001</v>
      </c>
      <c r="AH195" s="19">
        <v>200134.932</v>
      </c>
      <c r="AI195" s="19">
        <v>200097.98</v>
      </c>
      <c r="AJ195" s="19">
        <v>200041.304</v>
      </c>
      <c r="AK195" s="19">
        <v>199966.01300000001</v>
      </c>
      <c r="AL195" s="19">
        <v>199872.95699999999</v>
      </c>
      <c r="AM195" s="19">
        <v>199762.989</v>
      </c>
      <c r="AN195" s="19">
        <v>199636.88500000001</v>
      </c>
      <c r="AO195" s="19">
        <v>199495.747</v>
      </c>
      <c r="AP195" s="19">
        <v>199340.86900000001</v>
      </c>
      <c r="AQ195" s="19">
        <v>199174.212</v>
      </c>
      <c r="AR195" s="19">
        <v>198998.24299999999</v>
      </c>
      <c r="AS195" s="19">
        <v>198815.73499999999</v>
      </c>
      <c r="AT195" s="19">
        <v>198629.44500000001</v>
      </c>
      <c r="AU195" s="19">
        <v>198440.83900000001</v>
      </c>
      <c r="AV195" s="19">
        <v>198251.64199999999</v>
      </c>
      <c r="AW195" s="19">
        <v>198065.06299999999</v>
      </c>
      <c r="AX195" s="19">
        <v>197884.66200000001</v>
      </c>
      <c r="AY195" s="19">
        <v>197713.30600000001</v>
      </c>
      <c r="AZ195" s="19">
        <v>197552.29399999999</v>
      </c>
      <c r="BA195" s="19">
        <v>197402.12299999999</v>
      </c>
      <c r="BB195" s="19">
        <v>197263.601</v>
      </c>
      <c r="BC195" s="19">
        <v>197137.17300000001</v>
      </c>
      <c r="BD195" s="19">
        <v>197022.951</v>
      </c>
      <c r="BE195" s="19">
        <v>196921.23800000001</v>
      </c>
      <c r="BF195" s="19">
        <v>196831.42600000001</v>
      </c>
      <c r="BG195" s="19">
        <v>196751.21900000001</v>
      </c>
      <c r="BH195" s="19">
        <v>196677.527</v>
      </c>
      <c r="BI195" s="19">
        <v>196607.7</v>
      </c>
      <c r="BJ195" s="19">
        <v>196540.95</v>
      </c>
      <c r="BK195" s="19">
        <v>196476.63800000001</v>
      </c>
      <c r="BL195" s="19">
        <v>196412.742</v>
      </c>
      <c r="BM195" s="19">
        <v>196346.91200000001</v>
      </c>
      <c r="BN195" s="19">
        <v>196277.43700000001</v>
      </c>
      <c r="BO195" s="19">
        <v>196203.55</v>
      </c>
      <c r="BP195" s="19">
        <v>196125.28099999999</v>
      </c>
      <c r="BQ195" s="19">
        <v>196042.75200000001</v>
      </c>
      <c r="BR195" s="19">
        <v>195956.60699999999</v>
      </c>
      <c r="BS195" s="19">
        <v>195867.43100000001</v>
      </c>
      <c r="BT195" s="19">
        <v>195775.14799999999</v>
      </c>
      <c r="BU195" s="19">
        <v>195680.22099999999</v>
      </c>
      <c r="BV195" s="19">
        <v>195584.978</v>
      </c>
      <c r="BW195" s="19">
        <v>195492.36600000001</v>
      </c>
      <c r="BX195" s="19">
        <v>195404.70199999999</v>
      </c>
      <c r="BY195" s="19">
        <v>195322.647</v>
      </c>
      <c r="BZ195" s="19">
        <v>195246.01</v>
      </c>
      <c r="CA195" s="19">
        <v>195174.894</v>
      </c>
      <c r="CB195" s="19">
        <v>195109.11799999999</v>
      </c>
      <c r="CC195" s="19">
        <v>195048.36300000001</v>
      </c>
      <c r="CD195" s="19">
        <v>194992.21900000001</v>
      </c>
      <c r="CE195" s="19">
        <v>194940.33100000001</v>
      </c>
      <c r="CF195" s="19">
        <v>194892.06099999999</v>
      </c>
      <c r="CG195" s="19">
        <v>194846.68799999999</v>
      </c>
      <c r="CH195" s="19">
        <v>194803.182</v>
      </c>
      <c r="CI195" s="19">
        <v>194760.28899999999</v>
      </c>
      <c r="CJ195" s="19">
        <v>194716.448</v>
      </c>
      <c r="CK195" s="19">
        <v>194669.78099999999</v>
      </c>
      <c r="CL195" s="19">
        <v>194618.16800000001</v>
      </c>
      <c r="CM195" s="19">
        <v>194559.19500000001</v>
      </c>
    </row>
    <row r="196" spans="1:91" ht="11.4" x14ac:dyDescent="0.2">
      <c r="A196" s="16">
        <v>179</v>
      </c>
      <c r="B196" s="17" t="s">
        <v>635</v>
      </c>
      <c r="C196" s="7" t="s">
        <v>240</v>
      </c>
      <c r="D196" s="6"/>
      <c r="E196" s="6">
        <v>40</v>
      </c>
      <c r="F196" s="19">
        <v>8678.6569999999992</v>
      </c>
      <c r="G196" s="19">
        <v>8712.1370000000006</v>
      </c>
      <c r="H196" s="19">
        <v>8735.4529999999995</v>
      </c>
      <c r="I196" s="19">
        <v>8751.82</v>
      </c>
      <c r="J196" s="19">
        <v>8766.2009999999991</v>
      </c>
      <c r="K196" s="19">
        <v>8782.2099999999991</v>
      </c>
      <c r="L196" s="19">
        <v>8800.6830000000009</v>
      </c>
      <c r="M196" s="19">
        <v>8820.4670000000006</v>
      </c>
      <c r="N196" s="19">
        <v>8840.866</v>
      </c>
      <c r="O196" s="19">
        <v>8860.5720000000001</v>
      </c>
      <c r="P196" s="19">
        <v>8878.6170000000002</v>
      </c>
      <c r="Q196" s="19">
        <v>8895</v>
      </c>
      <c r="R196" s="19">
        <v>8910.0930000000008</v>
      </c>
      <c r="S196" s="19">
        <v>8923.73</v>
      </c>
      <c r="T196" s="19">
        <v>8935.7070000000003</v>
      </c>
      <c r="U196" s="19">
        <v>8945.8819999999996</v>
      </c>
      <c r="V196" s="19">
        <v>8954.1749999999993</v>
      </c>
      <c r="W196" s="19">
        <v>8960.6200000000008</v>
      </c>
      <c r="X196" s="19">
        <v>8965.35</v>
      </c>
      <c r="Y196" s="19">
        <v>8968.5740000000005</v>
      </c>
      <c r="Z196" s="19">
        <v>8970.4770000000008</v>
      </c>
      <c r="AA196" s="19">
        <v>8971.0969999999998</v>
      </c>
      <c r="AB196" s="19">
        <v>8970.4310000000005</v>
      </c>
      <c r="AC196" s="19">
        <v>8968.6200000000008</v>
      </c>
      <c r="AD196" s="19">
        <v>8965.8119999999999</v>
      </c>
      <c r="AE196" s="19">
        <v>8962.11</v>
      </c>
      <c r="AF196" s="19">
        <v>8957.5720000000001</v>
      </c>
      <c r="AG196" s="19">
        <v>8952.2189999999991</v>
      </c>
      <c r="AH196" s="19">
        <v>8946.0329999999994</v>
      </c>
      <c r="AI196" s="19">
        <v>8938.9920000000002</v>
      </c>
      <c r="AJ196" s="19">
        <v>8931.07</v>
      </c>
      <c r="AK196" s="19">
        <v>8922.32</v>
      </c>
      <c r="AL196" s="19">
        <v>8912.7330000000002</v>
      </c>
      <c r="AM196" s="19">
        <v>8902.223</v>
      </c>
      <c r="AN196" s="19">
        <v>8890.6239999999998</v>
      </c>
      <c r="AO196" s="19">
        <v>8877.857</v>
      </c>
      <c r="AP196" s="19">
        <v>8863.9249999999993</v>
      </c>
      <c r="AQ196" s="19">
        <v>8848.9140000000007</v>
      </c>
      <c r="AR196" s="19">
        <v>8832.9480000000003</v>
      </c>
      <c r="AS196" s="19">
        <v>8816.1530000000002</v>
      </c>
      <c r="AT196" s="19">
        <v>8798.6839999999993</v>
      </c>
      <c r="AU196" s="19">
        <v>8780.5930000000008</v>
      </c>
      <c r="AV196" s="19">
        <v>8761.9770000000008</v>
      </c>
      <c r="AW196" s="19">
        <v>8743.0400000000009</v>
      </c>
      <c r="AX196" s="19">
        <v>8724.0439999999999</v>
      </c>
      <c r="AY196" s="19">
        <v>8705.1929999999993</v>
      </c>
      <c r="AZ196" s="19">
        <v>8686.5859999999993</v>
      </c>
      <c r="BA196" s="19">
        <v>8668.2639999999992</v>
      </c>
      <c r="BB196" s="19">
        <v>8650.2929999999997</v>
      </c>
      <c r="BC196" s="19">
        <v>8632.7289999999994</v>
      </c>
      <c r="BD196" s="19">
        <v>8615.6299999999992</v>
      </c>
      <c r="BE196" s="19">
        <v>8599.0310000000009</v>
      </c>
      <c r="BF196" s="19">
        <v>8582.9249999999993</v>
      </c>
      <c r="BG196" s="19">
        <v>8567.2160000000003</v>
      </c>
      <c r="BH196" s="19">
        <v>8551.7860000000001</v>
      </c>
      <c r="BI196" s="19">
        <v>8536.4930000000004</v>
      </c>
      <c r="BJ196" s="19">
        <v>8521.3469999999998</v>
      </c>
      <c r="BK196" s="19">
        <v>8506.3250000000007</v>
      </c>
      <c r="BL196" s="19">
        <v>8491.3739999999998</v>
      </c>
      <c r="BM196" s="19">
        <v>8476.3670000000002</v>
      </c>
      <c r="BN196" s="19">
        <v>8461.2620000000006</v>
      </c>
      <c r="BO196" s="19">
        <v>8446.0290000000005</v>
      </c>
      <c r="BP196" s="19">
        <v>8430.7170000000006</v>
      </c>
      <c r="BQ196" s="19">
        <v>8415.36</v>
      </c>
      <c r="BR196" s="19">
        <v>8400.0460000000003</v>
      </c>
      <c r="BS196" s="19">
        <v>8384.848</v>
      </c>
      <c r="BT196" s="19">
        <v>8369.7780000000002</v>
      </c>
      <c r="BU196" s="19">
        <v>8354.8970000000008</v>
      </c>
      <c r="BV196" s="19">
        <v>8340.3469999999998</v>
      </c>
      <c r="BW196" s="19">
        <v>8326.2849999999999</v>
      </c>
      <c r="BX196" s="19">
        <v>8312.8770000000004</v>
      </c>
      <c r="BY196" s="19">
        <v>8300.1489999999994</v>
      </c>
      <c r="BZ196" s="19">
        <v>8288.1270000000004</v>
      </c>
      <c r="CA196" s="19">
        <v>8276.8209999999999</v>
      </c>
      <c r="CB196" s="19">
        <v>8266.2790000000005</v>
      </c>
      <c r="CC196" s="19">
        <v>8256.4959999999992</v>
      </c>
      <c r="CD196" s="19">
        <v>8247.4660000000003</v>
      </c>
      <c r="CE196" s="19">
        <v>8239.1470000000008</v>
      </c>
      <c r="CF196" s="19">
        <v>8231.4879999999994</v>
      </c>
      <c r="CG196" s="19">
        <v>8224.44</v>
      </c>
      <c r="CH196" s="19">
        <v>8217.9079999999994</v>
      </c>
      <c r="CI196" s="19">
        <v>8211.8019999999997</v>
      </c>
      <c r="CJ196" s="19">
        <v>8206.0290000000005</v>
      </c>
      <c r="CK196" s="19">
        <v>8200.4480000000003</v>
      </c>
      <c r="CL196" s="19">
        <v>8194.9419999999991</v>
      </c>
      <c r="CM196" s="19">
        <v>8189.3580000000002</v>
      </c>
    </row>
    <row r="197" spans="1:91" ht="11.4" x14ac:dyDescent="0.2">
      <c r="A197" s="16">
        <v>180</v>
      </c>
      <c r="B197" s="17" t="s">
        <v>635</v>
      </c>
      <c r="C197" s="7" t="s">
        <v>241</v>
      </c>
      <c r="D197" s="6"/>
      <c r="E197" s="6">
        <v>56</v>
      </c>
      <c r="F197" s="19">
        <v>11287.94</v>
      </c>
      <c r="G197" s="19">
        <v>11358.379000000001</v>
      </c>
      <c r="H197" s="19">
        <v>11429.335999999999</v>
      </c>
      <c r="I197" s="19">
        <v>11498.519</v>
      </c>
      <c r="J197" s="19">
        <v>11562.784</v>
      </c>
      <c r="K197" s="19">
        <v>11619.972</v>
      </c>
      <c r="L197" s="19">
        <v>11669.155000000001</v>
      </c>
      <c r="M197" s="19">
        <v>11711.335999999999</v>
      </c>
      <c r="N197" s="19">
        <v>11748.557000000001</v>
      </c>
      <c r="O197" s="19">
        <v>11783.859</v>
      </c>
      <c r="P197" s="19">
        <v>11819.486999999999</v>
      </c>
      <c r="Q197" s="19">
        <v>11856.107</v>
      </c>
      <c r="R197" s="19">
        <v>11893.179</v>
      </c>
      <c r="S197" s="19">
        <v>11930.295</v>
      </c>
      <c r="T197" s="19">
        <v>11966.633</v>
      </c>
      <c r="U197" s="19">
        <v>12001.593999999999</v>
      </c>
      <c r="V197" s="19">
        <v>12035.2</v>
      </c>
      <c r="W197" s="19">
        <v>12067.775</v>
      </c>
      <c r="X197" s="19">
        <v>12099.35</v>
      </c>
      <c r="Y197" s="19">
        <v>12129.97</v>
      </c>
      <c r="Z197" s="19">
        <v>12159.663</v>
      </c>
      <c r="AA197" s="19">
        <v>12188.44</v>
      </c>
      <c r="AB197" s="19">
        <v>12216.266</v>
      </c>
      <c r="AC197" s="19">
        <v>12243.125</v>
      </c>
      <c r="AD197" s="19">
        <v>12269.005999999999</v>
      </c>
      <c r="AE197" s="19">
        <v>12293.88</v>
      </c>
      <c r="AF197" s="19">
        <v>12317.742</v>
      </c>
      <c r="AG197" s="19">
        <v>12340.605</v>
      </c>
      <c r="AH197" s="19">
        <v>12362.468999999999</v>
      </c>
      <c r="AI197" s="19">
        <v>12383.341</v>
      </c>
      <c r="AJ197" s="19">
        <v>12403.243</v>
      </c>
      <c r="AK197" s="19">
        <v>12422.194</v>
      </c>
      <c r="AL197" s="19">
        <v>12440.194</v>
      </c>
      <c r="AM197" s="19">
        <v>12457.232</v>
      </c>
      <c r="AN197" s="19">
        <v>12473.248</v>
      </c>
      <c r="AO197" s="19">
        <v>12488.233</v>
      </c>
      <c r="AP197" s="19">
        <v>12502.200999999999</v>
      </c>
      <c r="AQ197" s="19">
        <v>12515.235000000001</v>
      </c>
      <c r="AR197" s="19">
        <v>12527.427</v>
      </c>
      <c r="AS197" s="19">
        <v>12538.866</v>
      </c>
      <c r="AT197" s="19">
        <v>12549.705</v>
      </c>
      <c r="AU197" s="19">
        <v>12559.984</v>
      </c>
      <c r="AV197" s="19">
        <v>12569.767</v>
      </c>
      <c r="AW197" s="19">
        <v>12579.191000000001</v>
      </c>
      <c r="AX197" s="19">
        <v>12588.375</v>
      </c>
      <c r="AY197" s="19">
        <v>12597.441000000001</v>
      </c>
      <c r="AZ197" s="19">
        <v>12606.449000000001</v>
      </c>
      <c r="BA197" s="19">
        <v>12615.468999999999</v>
      </c>
      <c r="BB197" s="19">
        <v>12624.567999999999</v>
      </c>
      <c r="BC197" s="19">
        <v>12633.825999999999</v>
      </c>
      <c r="BD197" s="19">
        <v>12643.295</v>
      </c>
      <c r="BE197" s="19">
        <v>12653.016</v>
      </c>
      <c r="BF197" s="19">
        <v>12663.014999999999</v>
      </c>
      <c r="BG197" s="19">
        <v>12673.268</v>
      </c>
      <c r="BH197" s="19">
        <v>12683.745999999999</v>
      </c>
      <c r="BI197" s="19">
        <v>12694.403</v>
      </c>
      <c r="BJ197" s="19">
        <v>12705.264999999999</v>
      </c>
      <c r="BK197" s="19">
        <v>12716.324000000001</v>
      </c>
      <c r="BL197" s="19">
        <v>12727.512000000001</v>
      </c>
      <c r="BM197" s="19">
        <v>12738.769</v>
      </c>
      <c r="BN197" s="19">
        <v>12750.022000000001</v>
      </c>
      <c r="BO197" s="19">
        <v>12761.26</v>
      </c>
      <c r="BP197" s="19">
        <v>12772.486999999999</v>
      </c>
      <c r="BQ197" s="19">
        <v>12783.703</v>
      </c>
      <c r="BR197" s="19">
        <v>12794.949000000001</v>
      </c>
      <c r="BS197" s="19">
        <v>12806.236000000001</v>
      </c>
      <c r="BT197" s="19">
        <v>12817.566000000001</v>
      </c>
      <c r="BU197" s="19">
        <v>12828.915999999999</v>
      </c>
      <c r="BV197" s="19">
        <v>12840.293</v>
      </c>
      <c r="BW197" s="19">
        <v>12851.691999999999</v>
      </c>
      <c r="BX197" s="19">
        <v>12863.111999999999</v>
      </c>
      <c r="BY197" s="19">
        <v>12874.544</v>
      </c>
      <c r="BZ197" s="19">
        <v>12885.972</v>
      </c>
      <c r="CA197" s="19">
        <v>12897.379000000001</v>
      </c>
      <c r="CB197" s="19">
        <v>12908.76</v>
      </c>
      <c r="CC197" s="19">
        <v>12920.1</v>
      </c>
      <c r="CD197" s="19">
        <v>12931.361999999999</v>
      </c>
      <c r="CE197" s="19">
        <v>12942.529</v>
      </c>
      <c r="CF197" s="19">
        <v>12953.534</v>
      </c>
      <c r="CG197" s="19">
        <v>12964.355</v>
      </c>
      <c r="CH197" s="19">
        <v>12974.911</v>
      </c>
      <c r="CI197" s="19">
        <v>12985.164000000001</v>
      </c>
      <c r="CJ197" s="19">
        <v>12995.064</v>
      </c>
      <c r="CK197" s="19">
        <v>13004.548000000001</v>
      </c>
      <c r="CL197" s="19">
        <v>13013.558999999999</v>
      </c>
      <c r="CM197" s="19">
        <v>13022.032999999999</v>
      </c>
    </row>
    <row r="198" spans="1:91" ht="11.4" x14ac:dyDescent="0.2">
      <c r="A198" s="16">
        <v>181</v>
      </c>
      <c r="B198" s="17" t="s">
        <v>635</v>
      </c>
      <c r="C198" s="7" t="s">
        <v>242</v>
      </c>
      <c r="D198" s="6"/>
      <c r="E198" s="6">
        <v>250</v>
      </c>
      <c r="F198" s="19">
        <v>64457.201000000001</v>
      </c>
      <c r="G198" s="19">
        <v>64720.69</v>
      </c>
      <c r="H198" s="19">
        <v>64979.548000000003</v>
      </c>
      <c r="I198" s="19">
        <v>65233.271000000001</v>
      </c>
      <c r="J198" s="19">
        <v>65480.71</v>
      </c>
      <c r="K198" s="19">
        <v>65721.164999999994</v>
      </c>
      <c r="L198" s="19">
        <v>65954.740999999995</v>
      </c>
      <c r="M198" s="19">
        <v>66182.377999999997</v>
      </c>
      <c r="N198" s="19">
        <v>66405.222999999998</v>
      </c>
      <c r="O198" s="19">
        <v>66624.722999999998</v>
      </c>
      <c r="P198" s="19">
        <v>66841.951000000001</v>
      </c>
      <c r="Q198" s="19">
        <v>67057.171000000002</v>
      </c>
      <c r="R198" s="19">
        <v>67270.163</v>
      </c>
      <c r="S198" s="19">
        <v>67480.850000000006</v>
      </c>
      <c r="T198" s="19">
        <v>67689.001000000004</v>
      </c>
      <c r="U198" s="19">
        <v>67894.270999999993</v>
      </c>
      <c r="V198" s="19">
        <v>68096.620999999999</v>
      </c>
      <c r="W198" s="19">
        <v>68295.672999999995</v>
      </c>
      <c r="X198" s="19">
        <v>68490.278999999995</v>
      </c>
      <c r="Y198" s="19">
        <v>68678.97</v>
      </c>
      <c r="Z198" s="19">
        <v>68860.56</v>
      </c>
      <c r="AA198" s="19">
        <v>69034.687999999995</v>
      </c>
      <c r="AB198" s="19">
        <v>69201.203999999998</v>
      </c>
      <c r="AC198" s="19">
        <v>69359.407999999996</v>
      </c>
      <c r="AD198" s="19">
        <v>69508.593999999997</v>
      </c>
      <c r="AE198" s="19">
        <v>69648.311000000002</v>
      </c>
      <c r="AF198" s="19">
        <v>69778.362999999998</v>
      </c>
      <c r="AG198" s="19">
        <v>69899</v>
      </c>
      <c r="AH198" s="19">
        <v>70010.835000000006</v>
      </c>
      <c r="AI198" s="19">
        <v>70114.774999999994</v>
      </c>
      <c r="AJ198" s="19">
        <v>70211.635999999999</v>
      </c>
      <c r="AK198" s="19">
        <v>70301.774000000005</v>
      </c>
      <c r="AL198" s="19">
        <v>70385.562999999995</v>
      </c>
      <c r="AM198" s="19">
        <v>70463.967999999993</v>
      </c>
      <c r="AN198" s="19">
        <v>70538.131999999998</v>
      </c>
      <c r="AO198" s="19">
        <v>70608.998000000007</v>
      </c>
      <c r="AP198" s="19">
        <v>70677.25</v>
      </c>
      <c r="AQ198" s="19">
        <v>70743.274000000005</v>
      </c>
      <c r="AR198" s="19">
        <v>70807.346000000005</v>
      </c>
      <c r="AS198" s="19">
        <v>70869.589000000007</v>
      </c>
      <c r="AT198" s="19">
        <v>70930.255999999994</v>
      </c>
      <c r="AU198" s="19">
        <v>70989.694000000003</v>
      </c>
      <c r="AV198" s="19">
        <v>71048.444000000003</v>
      </c>
      <c r="AW198" s="19">
        <v>71107.175000000003</v>
      </c>
      <c r="AX198" s="19">
        <v>71166.642000000007</v>
      </c>
      <c r="AY198" s="19">
        <v>71227.445000000007</v>
      </c>
      <c r="AZ198" s="19">
        <v>71289.926000000007</v>
      </c>
      <c r="BA198" s="19">
        <v>71354.275999999998</v>
      </c>
      <c r="BB198" s="19">
        <v>71420.763999999996</v>
      </c>
      <c r="BC198" s="19">
        <v>71489.622000000003</v>
      </c>
      <c r="BD198" s="19">
        <v>71561.002999999997</v>
      </c>
      <c r="BE198" s="19">
        <v>71635.042000000001</v>
      </c>
      <c r="BF198" s="19">
        <v>71711.722999999998</v>
      </c>
      <c r="BG198" s="19">
        <v>71790.922000000006</v>
      </c>
      <c r="BH198" s="19">
        <v>71872.375</v>
      </c>
      <c r="BI198" s="19">
        <v>71955.834000000003</v>
      </c>
      <c r="BJ198" s="19">
        <v>72041.180999999997</v>
      </c>
      <c r="BK198" s="19">
        <v>72128.232999999993</v>
      </c>
      <c r="BL198" s="19">
        <v>72216.703999999998</v>
      </c>
      <c r="BM198" s="19">
        <v>72306.248000000007</v>
      </c>
      <c r="BN198" s="19">
        <v>72396.524999999994</v>
      </c>
      <c r="BO198" s="19">
        <v>72487.375</v>
      </c>
      <c r="BP198" s="19">
        <v>72578.538</v>
      </c>
      <c r="BQ198" s="19">
        <v>72669.438999999998</v>
      </c>
      <c r="BR198" s="19">
        <v>72759.400999999998</v>
      </c>
      <c r="BS198" s="19">
        <v>72847.892000000007</v>
      </c>
      <c r="BT198" s="19">
        <v>72934.559999999998</v>
      </c>
      <c r="BU198" s="19">
        <v>73019.376999999993</v>
      </c>
      <c r="BV198" s="19">
        <v>73102.601999999999</v>
      </c>
      <c r="BW198" s="19">
        <v>73184.667000000001</v>
      </c>
      <c r="BX198" s="19">
        <v>73265.876000000004</v>
      </c>
      <c r="BY198" s="19">
        <v>73346.156000000003</v>
      </c>
      <c r="BZ198" s="19">
        <v>73425.247000000003</v>
      </c>
      <c r="CA198" s="19">
        <v>73502.918999999994</v>
      </c>
      <c r="CB198" s="19">
        <v>73578.862999999998</v>
      </c>
      <c r="CC198" s="19">
        <v>73652.808999999994</v>
      </c>
      <c r="CD198" s="19">
        <v>73724.553</v>
      </c>
      <c r="CE198" s="19">
        <v>73793.938999999998</v>
      </c>
      <c r="CF198" s="19">
        <v>73860.834000000003</v>
      </c>
      <c r="CG198" s="19">
        <v>73925.107000000004</v>
      </c>
      <c r="CH198" s="19">
        <v>73986.578999999998</v>
      </c>
      <c r="CI198" s="19">
        <v>74045.009000000005</v>
      </c>
      <c r="CJ198" s="19">
        <v>74100.111999999994</v>
      </c>
      <c r="CK198" s="19">
        <v>74151.532999999996</v>
      </c>
      <c r="CL198" s="19">
        <v>74198.873999999996</v>
      </c>
      <c r="CM198" s="19">
        <v>74241.659</v>
      </c>
    </row>
    <row r="199" spans="1:91" ht="11.4" x14ac:dyDescent="0.2">
      <c r="A199" s="16">
        <v>182</v>
      </c>
      <c r="B199" s="17" t="s">
        <v>635</v>
      </c>
      <c r="C199" s="7" t="s">
        <v>243</v>
      </c>
      <c r="D199" s="6"/>
      <c r="E199" s="6">
        <v>276</v>
      </c>
      <c r="F199" s="19">
        <v>81707.789000000004</v>
      </c>
      <c r="G199" s="19">
        <v>81914.672000000006</v>
      </c>
      <c r="H199" s="19">
        <v>82114.224000000002</v>
      </c>
      <c r="I199" s="19">
        <v>82293.456999999995</v>
      </c>
      <c r="J199" s="19">
        <v>82438.638999999996</v>
      </c>
      <c r="K199" s="19">
        <v>82540.45</v>
      </c>
      <c r="L199" s="19">
        <v>82590.869000000006</v>
      </c>
      <c r="M199" s="19">
        <v>82591.766000000003</v>
      </c>
      <c r="N199" s="19">
        <v>82556.732000000004</v>
      </c>
      <c r="O199" s="19">
        <v>82506.138999999996</v>
      </c>
      <c r="P199" s="19">
        <v>82455.043999999994</v>
      </c>
      <c r="Q199" s="19">
        <v>82407.573999999993</v>
      </c>
      <c r="R199" s="19">
        <v>82359.998000000007</v>
      </c>
      <c r="S199" s="19">
        <v>82310.176000000007</v>
      </c>
      <c r="T199" s="19">
        <v>82253.517000000007</v>
      </c>
      <c r="U199" s="19">
        <v>82186.736000000004</v>
      </c>
      <c r="V199" s="19">
        <v>82110.138999999996</v>
      </c>
      <c r="W199" s="19">
        <v>82025.793000000005</v>
      </c>
      <c r="X199" s="19">
        <v>81934.057000000001</v>
      </c>
      <c r="Y199" s="19">
        <v>81835.395999999993</v>
      </c>
      <c r="Z199" s="19">
        <v>81730.116999999998</v>
      </c>
      <c r="AA199" s="19">
        <v>81618.342000000004</v>
      </c>
      <c r="AB199" s="19">
        <v>81499.880999999994</v>
      </c>
      <c r="AC199" s="19">
        <v>81374.31</v>
      </c>
      <c r="AD199" s="19">
        <v>81241.016000000003</v>
      </c>
      <c r="AE199" s="19">
        <v>81099.557000000001</v>
      </c>
      <c r="AF199" s="19">
        <v>80949.942999999999</v>
      </c>
      <c r="AG199" s="19">
        <v>80792.259999999995</v>
      </c>
      <c r="AH199" s="19">
        <v>80626.347999999998</v>
      </c>
      <c r="AI199" s="19">
        <v>80452.009999999995</v>
      </c>
      <c r="AJ199" s="19">
        <v>80269.191000000006</v>
      </c>
      <c r="AK199" s="19">
        <v>80078.254000000001</v>
      </c>
      <c r="AL199" s="19">
        <v>79879.592000000004</v>
      </c>
      <c r="AM199" s="19">
        <v>79673.303</v>
      </c>
      <c r="AN199" s="19">
        <v>79459.474000000002</v>
      </c>
      <c r="AO199" s="19">
        <v>79238.486000000004</v>
      </c>
      <c r="AP199" s="19">
        <v>79010.817999999999</v>
      </c>
      <c r="AQ199" s="19">
        <v>78777.563999999998</v>
      </c>
      <c r="AR199" s="19">
        <v>78540.532000000007</v>
      </c>
      <c r="AS199" s="19">
        <v>78301.963000000003</v>
      </c>
      <c r="AT199" s="19">
        <v>78063.808999999994</v>
      </c>
      <c r="AU199" s="19">
        <v>77826.955000000002</v>
      </c>
      <c r="AV199" s="19">
        <v>77592.210999999996</v>
      </c>
      <c r="AW199" s="19">
        <v>77361.376000000004</v>
      </c>
      <c r="AX199" s="19">
        <v>77136.414999999994</v>
      </c>
      <c r="AY199" s="19">
        <v>76918.850000000006</v>
      </c>
      <c r="AZ199" s="19">
        <v>76709.335000000006</v>
      </c>
      <c r="BA199" s="19">
        <v>76507.989000000001</v>
      </c>
      <c r="BB199" s="19">
        <v>76314.982999999993</v>
      </c>
      <c r="BC199" s="19">
        <v>76130.217000000004</v>
      </c>
      <c r="BD199" s="19">
        <v>75953.38</v>
      </c>
      <c r="BE199" s="19">
        <v>75784.532000000007</v>
      </c>
      <c r="BF199" s="19">
        <v>75623.097999999998</v>
      </c>
      <c r="BG199" s="19">
        <v>75467.311000000002</v>
      </c>
      <c r="BH199" s="19">
        <v>75314.850000000006</v>
      </c>
      <c r="BI199" s="19">
        <v>75163.796000000002</v>
      </c>
      <c r="BJ199" s="19">
        <v>75013.548999999999</v>
      </c>
      <c r="BK199" s="19">
        <v>74863.77</v>
      </c>
      <c r="BL199" s="19">
        <v>74713.179000000004</v>
      </c>
      <c r="BM199" s="19">
        <v>74560.400999999998</v>
      </c>
      <c r="BN199" s="19">
        <v>74404.476999999999</v>
      </c>
      <c r="BO199" s="19">
        <v>74244.994000000006</v>
      </c>
      <c r="BP199" s="19">
        <v>74082.154999999999</v>
      </c>
      <c r="BQ199" s="19">
        <v>73916.588000000003</v>
      </c>
      <c r="BR199" s="19">
        <v>73749.313999999998</v>
      </c>
      <c r="BS199" s="19">
        <v>73581.316999999995</v>
      </c>
      <c r="BT199" s="19">
        <v>73412.769</v>
      </c>
      <c r="BU199" s="19">
        <v>73244.157000000007</v>
      </c>
      <c r="BV199" s="19">
        <v>73077.133000000002</v>
      </c>
      <c r="BW199" s="19">
        <v>72913.782999999996</v>
      </c>
      <c r="BX199" s="19">
        <v>72755.691999999995</v>
      </c>
      <c r="BY199" s="19">
        <v>72603.523000000001</v>
      </c>
      <c r="BZ199" s="19">
        <v>72457.323000000004</v>
      </c>
      <c r="CA199" s="19">
        <v>72317.317999999999</v>
      </c>
      <c r="CB199" s="19">
        <v>72183.56</v>
      </c>
      <c r="CC199" s="19">
        <v>72055.948999999993</v>
      </c>
      <c r="CD199" s="19">
        <v>71934.380999999994</v>
      </c>
      <c r="CE199" s="19">
        <v>71818.66</v>
      </c>
      <c r="CF199" s="19">
        <v>71708.493000000002</v>
      </c>
      <c r="CG199" s="19">
        <v>71603.441000000006</v>
      </c>
      <c r="CH199" s="19">
        <v>71502.896999999997</v>
      </c>
      <c r="CI199" s="19">
        <v>71406.080000000002</v>
      </c>
      <c r="CJ199" s="19">
        <v>71311.986000000004</v>
      </c>
      <c r="CK199" s="19">
        <v>71219.433000000005</v>
      </c>
      <c r="CL199" s="19">
        <v>71127.058000000005</v>
      </c>
      <c r="CM199" s="19">
        <v>71033.282999999996</v>
      </c>
    </row>
    <row r="200" spans="1:91" ht="11.4" x14ac:dyDescent="0.2">
      <c r="A200" s="16">
        <v>183</v>
      </c>
      <c r="B200" s="17" t="s">
        <v>635</v>
      </c>
      <c r="C200" s="7" t="s">
        <v>244</v>
      </c>
      <c r="D200" s="6"/>
      <c r="E200" s="6">
        <v>438</v>
      </c>
      <c r="F200" s="19">
        <v>37.402999999999999</v>
      </c>
      <c r="G200" s="19">
        <v>37.665999999999997</v>
      </c>
      <c r="H200" s="19">
        <v>37.921999999999997</v>
      </c>
      <c r="I200" s="19">
        <v>38.155000000000001</v>
      </c>
      <c r="J200" s="19">
        <v>38.404000000000003</v>
      </c>
      <c r="K200" s="19">
        <v>38.645000000000003</v>
      </c>
      <c r="L200" s="19">
        <v>38.887999999999998</v>
      </c>
      <c r="M200" s="19">
        <v>39.134999999999998</v>
      </c>
      <c r="N200" s="19">
        <v>39.368000000000002</v>
      </c>
      <c r="O200" s="19">
        <v>39.603000000000002</v>
      </c>
      <c r="P200" s="19">
        <v>39.844000000000001</v>
      </c>
      <c r="Q200" s="19">
        <v>40.064999999999998</v>
      </c>
      <c r="R200" s="19">
        <v>40.296999999999997</v>
      </c>
      <c r="S200" s="19">
        <v>40.506</v>
      </c>
      <c r="T200" s="19">
        <v>40.722000000000001</v>
      </c>
      <c r="U200" s="19">
        <v>40.917999999999999</v>
      </c>
      <c r="V200" s="19">
        <v>41.109000000000002</v>
      </c>
      <c r="W200" s="19">
        <v>41.293999999999997</v>
      </c>
      <c r="X200" s="19">
        <v>41.460999999999999</v>
      </c>
      <c r="Y200" s="19">
        <v>41.621000000000002</v>
      </c>
      <c r="Z200" s="19">
        <v>41.77</v>
      </c>
      <c r="AA200" s="19">
        <v>41.911000000000001</v>
      </c>
      <c r="AB200" s="19">
        <v>42.048000000000002</v>
      </c>
      <c r="AC200" s="19">
        <v>42.16</v>
      </c>
      <c r="AD200" s="19">
        <v>42.274000000000001</v>
      </c>
      <c r="AE200" s="19">
        <v>42.378</v>
      </c>
      <c r="AF200" s="19">
        <v>42.478000000000002</v>
      </c>
      <c r="AG200" s="19">
        <v>42.561999999999998</v>
      </c>
      <c r="AH200" s="19">
        <v>42.640999999999998</v>
      </c>
      <c r="AI200" s="19">
        <v>42.713999999999999</v>
      </c>
      <c r="AJ200" s="19">
        <v>42.784999999999997</v>
      </c>
      <c r="AK200" s="19">
        <v>42.853999999999999</v>
      </c>
      <c r="AL200" s="19">
        <v>42.918999999999997</v>
      </c>
      <c r="AM200" s="19">
        <v>42.981000000000002</v>
      </c>
      <c r="AN200" s="19">
        <v>43.040999999999997</v>
      </c>
      <c r="AO200" s="19">
        <v>43.095999999999997</v>
      </c>
      <c r="AP200" s="19">
        <v>43.146000000000001</v>
      </c>
      <c r="AQ200" s="19">
        <v>43.197000000000003</v>
      </c>
      <c r="AR200" s="19">
        <v>43.255000000000003</v>
      </c>
      <c r="AS200" s="19">
        <v>43.295999999999999</v>
      </c>
      <c r="AT200" s="19">
        <v>43.341999999999999</v>
      </c>
      <c r="AU200" s="19">
        <v>43.384999999999998</v>
      </c>
      <c r="AV200" s="19">
        <v>43.436</v>
      </c>
      <c r="AW200" s="19">
        <v>43.481000000000002</v>
      </c>
      <c r="AX200" s="19">
        <v>43.524999999999999</v>
      </c>
      <c r="AY200" s="19">
        <v>43.570999999999998</v>
      </c>
      <c r="AZ200" s="19">
        <v>43.619</v>
      </c>
      <c r="BA200" s="19">
        <v>43.673999999999999</v>
      </c>
      <c r="BB200" s="19">
        <v>43.715000000000003</v>
      </c>
      <c r="BC200" s="19">
        <v>43.771999999999998</v>
      </c>
      <c r="BD200" s="19">
        <v>43.831000000000003</v>
      </c>
      <c r="BE200" s="19">
        <v>43.881</v>
      </c>
      <c r="BF200" s="19">
        <v>43.942999999999998</v>
      </c>
      <c r="BG200" s="19">
        <v>44.000999999999998</v>
      </c>
      <c r="BH200" s="19">
        <v>44.06</v>
      </c>
      <c r="BI200" s="19">
        <v>44.125999999999998</v>
      </c>
      <c r="BJ200" s="19">
        <v>44.192999999999998</v>
      </c>
      <c r="BK200" s="19">
        <v>44.261000000000003</v>
      </c>
      <c r="BL200" s="19">
        <v>44.33</v>
      </c>
      <c r="BM200" s="19">
        <v>44.401000000000003</v>
      </c>
      <c r="BN200" s="19">
        <v>44.470999999999997</v>
      </c>
      <c r="BO200" s="19">
        <v>44.540999999999997</v>
      </c>
      <c r="BP200" s="19">
        <v>44.62</v>
      </c>
      <c r="BQ200" s="19">
        <v>44.692</v>
      </c>
      <c r="BR200" s="19">
        <v>44.768000000000001</v>
      </c>
      <c r="BS200" s="19">
        <v>44.841000000000001</v>
      </c>
      <c r="BT200" s="19">
        <v>44.917000000000002</v>
      </c>
      <c r="BU200" s="19">
        <v>44.988</v>
      </c>
      <c r="BV200" s="19">
        <v>45.057000000000002</v>
      </c>
      <c r="BW200" s="19">
        <v>45.131999999999998</v>
      </c>
      <c r="BX200" s="19">
        <v>45.204999999999998</v>
      </c>
      <c r="BY200" s="19">
        <v>45.277000000000001</v>
      </c>
      <c r="BZ200" s="19">
        <v>45.338000000000001</v>
      </c>
      <c r="CA200" s="19">
        <v>45.411000000000001</v>
      </c>
      <c r="CB200" s="19">
        <v>45.472000000000001</v>
      </c>
      <c r="CC200" s="19">
        <v>45.542000000000002</v>
      </c>
      <c r="CD200" s="19">
        <v>45.594000000000001</v>
      </c>
      <c r="CE200" s="19">
        <v>45.656999999999996</v>
      </c>
      <c r="CF200" s="19">
        <v>45.718000000000004</v>
      </c>
      <c r="CG200" s="19">
        <v>45.768000000000001</v>
      </c>
      <c r="CH200" s="19">
        <v>45.820999999999998</v>
      </c>
      <c r="CI200" s="19">
        <v>45.875999999999998</v>
      </c>
      <c r="CJ200" s="19">
        <v>45.933</v>
      </c>
      <c r="CK200" s="19">
        <v>45.981999999999999</v>
      </c>
      <c r="CL200" s="19">
        <v>46.029000000000003</v>
      </c>
      <c r="CM200" s="19">
        <v>46.075000000000003</v>
      </c>
    </row>
    <row r="201" spans="1:91" ht="11.4" x14ac:dyDescent="0.2">
      <c r="A201" s="16">
        <v>184</v>
      </c>
      <c r="B201" s="17" t="s">
        <v>635</v>
      </c>
      <c r="C201" s="7" t="s">
        <v>245</v>
      </c>
      <c r="D201" s="6"/>
      <c r="E201" s="6">
        <v>442</v>
      </c>
      <c r="F201" s="19">
        <v>566.74099999999999</v>
      </c>
      <c r="G201" s="19">
        <v>575.74699999999996</v>
      </c>
      <c r="H201" s="19">
        <v>583.45500000000004</v>
      </c>
      <c r="I201" s="19">
        <v>590.32100000000003</v>
      </c>
      <c r="J201" s="19">
        <v>596.99199999999996</v>
      </c>
      <c r="K201" s="19">
        <v>603.94399999999996</v>
      </c>
      <c r="L201" s="19">
        <v>611.33799999999997</v>
      </c>
      <c r="M201" s="19">
        <v>618.99800000000005</v>
      </c>
      <c r="N201" s="19">
        <v>626.79100000000005</v>
      </c>
      <c r="O201" s="19">
        <v>634.43700000000001</v>
      </c>
      <c r="P201" s="19">
        <v>641.75699999999995</v>
      </c>
      <c r="Q201" s="19">
        <v>648.71799999999996</v>
      </c>
      <c r="R201" s="19">
        <v>655.41800000000001</v>
      </c>
      <c r="S201" s="19">
        <v>661.93200000000002</v>
      </c>
      <c r="T201" s="19">
        <v>668.38699999999994</v>
      </c>
      <c r="U201" s="19">
        <v>674.86400000000003</v>
      </c>
      <c r="V201" s="19">
        <v>681.38499999999999</v>
      </c>
      <c r="W201" s="19">
        <v>687.92899999999997</v>
      </c>
      <c r="X201" s="19">
        <v>694.46600000000001</v>
      </c>
      <c r="Y201" s="19">
        <v>700.95500000000004</v>
      </c>
      <c r="Z201" s="19">
        <v>707.37300000000005</v>
      </c>
      <c r="AA201" s="19">
        <v>713.71299999999997</v>
      </c>
      <c r="AB201" s="19">
        <v>719.995</v>
      </c>
      <c r="AC201" s="19">
        <v>726.20299999999997</v>
      </c>
      <c r="AD201" s="19">
        <v>732.35500000000002</v>
      </c>
      <c r="AE201" s="19">
        <v>738.428</v>
      </c>
      <c r="AF201" s="19">
        <v>744.43100000000004</v>
      </c>
      <c r="AG201" s="19">
        <v>750.35400000000004</v>
      </c>
      <c r="AH201" s="19">
        <v>756.22</v>
      </c>
      <c r="AI201" s="19">
        <v>762.03499999999997</v>
      </c>
      <c r="AJ201" s="19">
        <v>767.80700000000002</v>
      </c>
      <c r="AK201" s="19">
        <v>773.54200000000003</v>
      </c>
      <c r="AL201" s="19">
        <v>779.23800000000006</v>
      </c>
      <c r="AM201" s="19">
        <v>784.87400000000002</v>
      </c>
      <c r="AN201" s="19">
        <v>790.44299999999998</v>
      </c>
      <c r="AO201" s="19">
        <v>795.91600000000005</v>
      </c>
      <c r="AP201" s="19">
        <v>801.298</v>
      </c>
      <c r="AQ201" s="19">
        <v>806.59500000000003</v>
      </c>
      <c r="AR201" s="19">
        <v>811.81500000000005</v>
      </c>
      <c r="AS201" s="19">
        <v>816.95299999999997</v>
      </c>
      <c r="AT201" s="19">
        <v>822.02200000000005</v>
      </c>
      <c r="AU201" s="19">
        <v>827.02700000000004</v>
      </c>
      <c r="AV201" s="19">
        <v>831.95600000000002</v>
      </c>
      <c r="AW201" s="19">
        <v>836.83699999999999</v>
      </c>
      <c r="AX201" s="19">
        <v>841.66899999999998</v>
      </c>
      <c r="AY201" s="19">
        <v>846.45399999999995</v>
      </c>
      <c r="AZ201" s="19">
        <v>851.20699999999999</v>
      </c>
      <c r="BA201" s="19">
        <v>855.92399999999998</v>
      </c>
      <c r="BB201" s="19">
        <v>860.60900000000004</v>
      </c>
      <c r="BC201" s="19">
        <v>865.26</v>
      </c>
      <c r="BD201" s="19">
        <v>869.88800000000003</v>
      </c>
      <c r="BE201" s="19">
        <v>874.47900000000004</v>
      </c>
      <c r="BF201" s="19">
        <v>879.05700000000002</v>
      </c>
      <c r="BG201" s="19">
        <v>883.59900000000005</v>
      </c>
      <c r="BH201" s="19">
        <v>888.09500000000003</v>
      </c>
      <c r="BI201" s="19">
        <v>892.55700000000002</v>
      </c>
      <c r="BJ201" s="19">
        <v>896.976</v>
      </c>
      <c r="BK201" s="19">
        <v>901.34100000000001</v>
      </c>
      <c r="BL201" s="19">
        <v>905.65899999999999</v>
      </c>
      <c r="BM201" s="19">
        <v>909.92700000000002</v>
      </c>
      <c r="BN201" s="19">
        <v>914.12800000000004</v>
      </c>
      <c r="BO201" s="19">
        <v>918.27300000000002</v>
      </c>
      <c r="BP201" s="19">
        <v>922.35699999999997</v>
      </c>
      <c r="BQ201" s="19">
        <v>926.39</v>
      </c>
      <c r="BR201" s="19">
        <v>930.38099999999997</v>
      </c>
      <c r="BS201" s="19">
        <v>934.327</v>
      </c>
      <c r="BT201" s="19">
        <v>938.25099999999998</v>
      </c>
      <c r="BU201" s="19">
        <v>942.13499999999999</v>
      </c>
      <c r="BV201" s="19">
        <v>945.98699999999997</v>
      </c>
      <c r="BW201" s="19">
        <v>949.79899999999998</v>
      </c>
      <c r="BX201" s="19">
        <v>953.58399999999995</v>
      </c>
      <c r="BY201" s="19">
        <v>957.32399999999996</v>
      </c>
      <c r="BZ201" s="19">
        <v>961.024</v>
      </c>
      <c r="CA201" s="19">
        <v>964.68799999999999</v>
      </c>
      <c r="CB201" s="19">
        <v>968.31299999999999</v>
      </c>
      <c r="CC201" s="19">
        <v>971.88900000000001</v>
      </c>
      <c r="CD201" s="19">
        <v>975.41</v>
      </c>
      <c r="CE201" s="19">
        <v>978.88699999999994</v>
      </c>
      <c r="CF201" s="19">
        <v>982.30600000000004</v>
      </c>
      <c r="CG201" s="19">
        <v>985.67600000000004</v>
      </c>
      <c r="CH201" s="19">
        <v>989</v>
      </c>
      <c r="CI201" s="19">
        <v>992.26499999999999</v>
      </c>
      <c r="CJ201" s="19">
        <v>995.47799999999995</v>
      </c>
      <c r="CK201" s="19">
        <v>998.63199999999995</v>
      </c>
      <c r="CL201" s="19">
        <v>1001.716</v>
      </c>
      <c r="CM201" s="19">
        <v>1004.737</v>
      </c>
    </row>
    <row r="202" spans="1:91" ht="11.4" x14ac:dyDescent="0.2">
      <c r="A202" s="16">
        <v>185</v>
      </c>
      <c r="B202" s="17" t="s">
        <v>635</v>
      </c>
      <c r="C202" s="7" t="s">
        <v>246</v>
      </c>
      <c r="D202" s="6"/>
      <c r="E202" s="6">
        <v>492</v>
      </c>
      <c r="F202" s="19">
        <v>38.307000000000002</v>
      </c>
      <c r="G202" s="19">
        <v>38.499000000000002</v>
      </c>
      <c r="H202" s="19">
        <v>38.695</v>
      </c>
      <c r="I202" s="19">
        <v>38.896999999999998</v>
      </c>
      <c r="J202" s="19">
        <v>39.101999999999997</v>
      </c>
      <c r="K202" s="19">
        <v>39.296999999999997</v>
      </c>
      <c r="L202" s="19">
        <v>39.494999999999997</v>
      </c>
      <c r="M202" s="19">
        <v>39.683999999999997</v>
      </c>
      <c r="N202" s="19">
        <v>39.89</v>
      </c>
      <c r="O202" s="19">
        <v>40.085999999999999</v>
      </c>
      <c r="P202" s="19">
        <v>40.293999999999997</v>
      </c>
      <c r="Q202" s="19">
        <v>40.499000000000002</v>
      </c>
      <c r="R202" s="19">
        <v>40.713000000000001</v>
      </c>
      <c r="S202" s="19">
        <v>40.918999999999997</v>
      </c>
      <c r="T202" s="19">
        <v>41.143000000000001</v>
      </c>
      <c r="U202" s="19">
        <v>41.362000000000002</v>
      </c>
      <c r="V202" s="19">
        <v>41.576999999999998</v>
      </c>
      <c r="W202" s="19">
        <v>41.798000000000002</v>
      </c>
      <c r="X202" s="19">
        <v>42.027000000000001</v>
      </c>
      <c r="Y202" s="19">
        <v>42.25</v>
      </c>
      <c r="Z202" s="19">
        <v>42.462000000000003</v>
      </c>
      <c r="AA202" s="19">
        <v>42.674999999999997</v>
      </c>
      <c r="AB202" s="19">
        <v>42.884999999999998</v>
      </c>
      <c r="AC202" s="19">
        <v>43.088999999999999</v>
      </c>
      <c r="AD202" s="19">
        <v>43.289000000000001</v>
      </c>
      <c r="AE202" s="19">
        <v>43.487000000000002</v>
      </c>
      <c r="AF202" s="19">
        <v>43.689</v>
      </c>
      <c r="AG202" s="19">
        <v>43.890999999999998</v>
      </c>
      <c r="AH202" s="19">
        <v>44.094000000000001</v>
      </c>
      <c r="AI202" s="19">
        <v>44.298000000000002</v>
      </c>
      <c r="AJ202" s="19">
        <v>44.512999999999998</v>
      </c>
      <c r="AK202" s="19">
        <v>44.731999999999999</v>
      </c>
      <c r="AL202" s="19">
        <v>44.965000000000003</v>
      </c>
      <c r="AM202" s="19">
        <v>45.198</v>
      </c>
      <c r="AN202" s="19">
        <v>45.44</v>
      </c>
      <c r="AO202" s="19">
        <v>45.685000000000002</v>
      </c>
      <c r="AP202" s="19">
        <v>45.927999999999997</v>
      </c>
      <c r="AQ202" s="19">
        <v>46.174999999999997</v>
      </c>
      <c r="AR202" s="19">
        <v>46.432000000000002</v>
      </c>
      <c r="AS202" s="19">
        <v>46.695999999999998</v>
      </c>
      <c r="AT202" s="19">
        <v>46.948999999999998</v>
      </c>
      <c r="AU202" s="19">
        <v>47.210999999999999</v>
      </c>
      <c r="AV202" s="19">
        <v>47.48</v>
      </c>
      <c r="AW202" s="19">
        <v>47.749000000000002</v>
      </c>
      <c r="AX202" s="19">
        <v>48.01</v>
      </c>
      <c r="AY202" s="19">
        <v>48.280999999999999</v>
      </c>
      <c r="AZ202" s="19">
        <v>48.555</v>
      </c>
      <c r="BA202" s="19">
        <v>48.828000000000003</v>
      </c>
      <c r="BB202" s="19">
        <v>49.112000000000002</v>
      </c>
      <c r="BC202" s="19">
        <v>49.398000000000003</v>
      </c>
      <c r="BD202" s="19">
        <v>49.682000000000002</v>
      </c>
      <c r="BE202" s="19">
        <v>49.978999999999999</v>
      </c>
      <c r="BF202" s="19">
        <v>50.279000000000003</v>
      </c>
      <c r="BG202" s="19">
        <v>50.581000000000003</v>
      </c>
      <c r="BH202" s="19">
        <v>50.889000000000003</v>
      </c>
      <c r="BI202" s="19">
        <v>51.198</v>
      </c>
      <c r="BJ202" s="19">
        <v>51.512999999999998</v>
      </c>
      <c r="BK202" s="19">
        <v>51.823</v>
      </c>
      <c r="BL202" s="19">
        <v>52.148000000000003</v>
      </c>
      <c r="BM202" s="19">
        <v>52.463000000000001</v>
      </c>
      <c r="BN202" s="19">
        <v>52.787999999999997</v>
      </c>
      <c r="BO202" s="19">
        <v>53.113999999999997</v>
      </c>
      <c r="BP202" s="19">
        <v>53.433999999999997</v>
      </c>
      <c r="BQ202" s="19">
        <v>53.756999999999998</v>
      </c>
      <c r="BR202" s="19">
        <v>54.094000000000001</v>
      </c>
      <c r="BS202" s="19">
        <v>54.406999999999996</v>
      </c>
      <c r="BT202" s="19">
        <v>54.731999999999999</v>
      </c>
      <c r="BU202" s="19">
        <v>55.054000000000002</v>
      </c>
      <c r="BV202" s="19">
        <v>55.37</v>
      </c>
      <c r="BW202" s="19">
        <v>55.683</v>
      </c>
      <c r="BX202" s="19">
        <v>55.993000000000002</v>
      </c>
      <c r="BY202" s="19">
        <v>56.298999999999999</v>
      </c>
      <c r="BZ202" s="19">
        <v>56.598999999999997</v>
      </c>
      <c r="CA202" s="19">
        <v>56.898000000000003</v>
      </c>
      <c r="CB202" s="19">
        <v>57.188000000000002</v>
      </c>
      <c r="CC202" s="19">
        <v>57.473999999999997</v>
      </c>
      <c r="CD202" s="19">
        <v>57.752000000000002</v>
      </c>
      <c r="CE202" s="19">
        <v>58.030999999999999</v>
      </c>
      <c r="CF202" s="19">
        <v>58.307000000000002</v>
      </c>
      <c r="CG202" s="19">
        <v>58.569000000000003</v>
      </c>
      <c r="CH202" s="19">
        <v>58.826999999999998</v>
      </c>
      <c r="CI202" s="19">
        <v>59.078000000000003</v>
      </c>
      <c r="CJ202" s="19">
        <v>59.328000000000003</v>
      </c>
      <c r="CK202" s="19">
        <v>59.575000000000003</v>
      </c>
      <c r="CL202" s="19">
        <v>59.819000000000003</v>
      </c>
      <c r="CM202" s="19">
        <v>60.055</v>
      </c>
    </row>
    <row r="203" spans="1:91" ht="11.4" x14ac:dyDescent="0.2">
      <c r="A203" s="16">
        <v>186</v>
      </c>
      <c r="B203" s="17" t="s">
        <v>635</v>
      </c>
      <c r="C203" s="7" t="s">
        <v>247</v>
      </c>
      <c r="D203" s="6"/>
      <c r="E203" s="6">
        <v>528</v>
      </c>
      <c r="F203" s="19">
        <v>16938.499</v>
      </c>
      <c r="G203" s="19">
        <v>16987.330000000002</v>
      </c>
      <c r="H203" s="19">
        <v>17035.937999999998</v>
      </c>
      <c r="I203" s="19">
        <v>17084.458999999999</v>
      </c>
      <c r="J203" s="19">
        <v>17132.907999999999</v>
      </c>
      <c r="K203" s="19">
        <v>17181.248</v>
      </c>
      <c r="L203" s="19">
        <v>17229.539000000001</v>
      </c>
      <c r="M203" s="19">
        <v>17277.608</v>
      </c>
      <c r="N203" s="19">
        <v>17324.898000000001</v>
      </c>
      <c r="O203" s="19">
        <v>17370.682000000001</v>
      </c>
      <c r="P203" s="19">
        <v>17414.353999999999</v>
      </c>
      <c r="Q203" s="19">
        <v>17455.642</v>
      </c>
      <c r="R203" s="19">
        <v>17494.467000000001</v>
      </c>
      <c r="S203" s="19">
        <v>17530.599999999999</v>
      </c>
      <c r="T203" s="19">
        <v>17563.86</v>
      </c>
      <c r="U203" s="19">
        <v>17594.085999999999</v>
      </c>
      <c r="V203" s="19">
        <v>17621.144</v>
      </c>
      <c r="W203" s="19">
        <v>17644.901999999998</v>
      </c>
      <c r="X203" s="19">
        <v>17665.116000000002</v>
      </c>
      <c r="Y203" s="19">
        <v>17681.582999999999</v>
      </c>
      <c r="Z203" s="19">
        <v>17694.134999999998</v>
      </c>
      <c r="AA203" s="19">
        <v>17702.745999999999</v>
      </c>
      <c r="AB203" s="19">
        <v>17707.499</v>
      </c>
      <c r="AC203" s="19">
        <v>17708.528999999999</v>
      </c>
      <c r="AD203" s="19">
        <v>17706.05</v>
      </c>
      <c r="AE203" s="19">
        <v>17700.286</v>
      </c>
      <c r="AF203" s="19">
        <v>17691.337</v>
      </c>
      <c r="AG203" s="19">
        <v>17679.383000000002</v>
      </c>
      <c r="AH203" s="19">
        <v>17664.805</v>
      </c>
      <c r="AI203" s="19">
        <v>17648.060000000001</v>
      </c>
      <c r="AJ203" s="19">
        <v>17629.558000000001</v>
      </c>
      <c r="AK203" s="19">
        <v>17609.531999999999</v>
      </c>
      <c r="AL203" s="19">
        <v>17588.146000000001</v>
      </c>
      <c r="AM203" s="19">
        <v>17565.59</v>
      </c>
      <c r="AN203" s="19">
        <v>17542.008000000002</v>
      </c>
      <c r="AO203" s="19">
        <v>17517.575000000001</v>
      </c>
      <c r="AP203" s="19">
        <v>17492.481</v>
      </c>
      <c r="AQ203" s="19">
        <v>17466.922999999999</v>
      </c>
      <c r="AR203" s="19">
        <v>17441.03</v>
      </c>
      <c r="AS203" s="19">
        <v>17414.949000000001</v>
      </c>
      <c r="AT203" s="19">
        <v>17388.808000000001</v>
      </c>
      <c r="AU203" s="19">
        <v>17362.723999999998</v>
      </c>
      <c r="AV203" s="19">
        <v>17336.844000000001</v>
      </c>
      <c r="AW203" s="19">
        <v>17311.379000000001</v>
      </c>
      <c r="AX203" s="19">
        <v>17286.562000000002</v>
      </c>
      <c r="AY203" s="19">
        <v>17262.565999999999</v>
      </c>
      <c r="AZ203" s="19">
        <v>17239.473999999998</v>
      </c>
      <c r="BA203" s="19">
        <v>17217.309000000001</v>
      </c>
      <c r="BB203" s="19">
        <v>17196.14</v>
      </c>
      <c r="BC203" s="19">
        <v>17176</v>
      </c>
      <c r="BD203" s="19">
        <v>17156.906999999999</v>
      </c>
      <c r="BE203" s="19">
        <v>17138.837</v>
      </c>
      <c r="BF203" s="19">
        <v>17121.740000000002</v>
      </c>
      <c r="BG203" s="19">
        <v>17105.457999999999</v>
      </c>
      <c r="BH203" s="19">
        <v>17089.782999999999</v>
      </c>
      <c r="BI203" s="19">
        <v>17074.531999999999</v>
      </c>
      <c r="BJ203" s="19">
        <v>17059.623</v>
      </c>
      <c r="BK203" s="19">
        <v>17044.963</v>
      </c>
      <c r="BL203" s="19">
        <v>17030.282999999999</v>
      </c>
      <c r="BM203" s="19">
        <v>17015.281999999999</v>
      </c>
      <c r="BN203" s="19">
        <v>16999.718000000001</v>
      </c>
      <c r="BO203" s="19">
        <v>16983.464</v>
      </c>
      <c r="BP203" s="19">
        <v>16966.511999999999</v>
      </c>
      <c r="BQ203" s="19">
        <v>16948.831999999999</v>
      </c>
      <c r="BR203" s="19">
        <v>16930.43</v>
      </c>
      <c r="BS203" s="19">
        <v>16911.330999999998</v>
      </c>
      <c r="BT203" s="19">
        <v>16891.525000000001</v>
      </c>
      <c r="BU203" s="19">
        <v>16871.008999999998</v>
      </c>
      <c r="BV203" s="19">
        <v>16849.904999999999</v>
      </c>
      <c r="BW203" s="19">
        <v>16828.367999999999</v>
      </c>
      <c r="BX203" s="19">
        <v>16806.545999999998</v>
      </c>
      <c r="BY203" s="19">
        <v>16784.477999999999</v>
      </c>
      <c r="BZ203" s="19">
        <v>16762.195</v>
      </c>
      <c r="CA203" s="19">
        <v>16739.807000000001</v>
      </c>
      <c r="CB203" s="19">
        <v>16717.43</v>
      </c>
      <c r="CC203" s="19">
        <v>16695.179</v>
      </c>
      <c r="CD203" s="19">
        <v>16673.072</v>
      </c>
      <c r="CE203" s="19">
        <v>16651.148000000001</v>
      </c>
      <c r="CF203" s="19">
        <v>16629.384999999998</v>
      </c>
      <c r="CG203" s="19">
        <v>16607.749</v>
      </c>
      <c r="CH203" s="19">
        <v>16586.218000000001</v>
      </c>
      <c r="CI203" s="19">
        <v>16564.776999999998</v>
      </c>
      <c r="CJ203" s="19">
        <v>16543.388999999999</v>
      </c>
      <c r="CK203" s="19">
        <v>16522.069</v>
      </c>
      <c r="CL203" s="19">
        <v>16500.796999999999</v>
      </c>
      <c r="CM203" s="19">
        <v>16479.579000000002</v>
      </c>
    </row>
    <row r="204" spans="1:91" ht="11.4" x14ac:dyDescent="0.2">
      <c r="A204" s="16">
        <v>187</v>
      </c>
      <c r="B204" s="17" t="s">
        <v>635</v>
      </c>
      <c r="C204" s="7" t="s">
        <v>248</v>
      </c>
      <c r="D204" s="6"/>
      <c r="E204" s="6">
        <v>756</v>
      </c>
      <c r="F204" s="19">
        <v>8319.7690000000002</v>
      </c>
      <c r="G204" s="19">
        <v>8401.7389999999996</v>
      </c>
      <c r="H204" s="19">
        <v>8476.0049999999992</v>
      </c>
      <c r="I204" s="19">
        <v>8544.0339999999997</v>
      </c>
      <c r="J204" s="19">
        <v>8608.259</v>
      </c>
      <c r="K204" s="19">
        <v>8670.5349999999999</v>
      </c>
      <c r="L204" s="19">
        <v>8731.1110000000008</v>
      </c>
      <c r="M204" s="19">
        <v>8789.509</v>
      </c>
      <c r="N204" s="19">
        <v>8846.0720000000001</v>
      </c>
      <c r="O204" s="19">
        <v>8901.0210000000006</v>
      </c>
      <c r="P204" s="19">
        <v>8954.5779999999995</v>
      </c>
      <c r="Q204" s="19">
        <v>9007.018</v>
      </c>
      <c r="R204" s="19">
        <v>9058.4359999999997</v>
      </c>
      <c r="S204" s="19">
        <v>9108.6170000000002</v>
      </c>
      <c r="T204" s="19">
        <v>9157.1849999999995</v>
      </c>
      <c r="U204" s="19">
        <v>9203.9079999999994</v>
      </c>
      <c r="V204" s="19">
        <v>9248.77</v>
      </c>
      <c r="W204" s="19">
        <v>9291.93</v>
      </c>
      <c r="X204" s="19">
        <v>9333.4660000000003</v>
      </c>
      <c r="Y204" s="19">
        <v>9373.4920000000002</v>
      </c>
      <c r="Z204" s="19">
        <v>9412.1149999999998</v>
      </c>
      <c r="AA204" s="19">
        <v>9449.3639999999996</v>
      </c>
      <c r="AB204" s="19">
        <v>9485.3040000000001</v>
      </c>
      <c r="AC204" s="19">
        <v>9520.0930000000008</v>
      </c>
      <c r="AD204" s="19">
        <v>9553.9240000000009</v>
      </c>
      <c r="AE204" s="19">
        <v>9586.9380000000001</v>
      </c>
      <c r="AF204" s="19">
        <v>9619.1779999999999</v>
      </c>
      <c r="AG204" s="19">
        <v>9650.6630000000005</v>
      </c>
      <c r="AH204" s="19">
        <v>9681.4869999999992</v>
      </c>
      <c r="AI204" s="19">
        <v>9711.7549999999992</v>
      </c>
      <c r="AJ204" s="19">
        <v>9741.5010000000002</v>
      </c>
      <c r="AK204" s="19">
        <v>9770.8109999999997</v>
      </c>
      <c r="AL204" s="19">
        <v>9799.607</v>
      </c>
      <c r="AM204" s="19">
        <v>9827.6200000000008</v>
      </c>
      <c r="AN204" s="19">
        <v>9854.4750000000004</v>
      </c>
      <c r="AO204" s="19">
        <v>9879.9009999999998</v>
      </c>
      <c r="AP204" s="19">
        <v>9903.8220000000001</v>
      </c>
      <c r="AQ204" s="19">
        <v>9926.3349999999991</v>
      </c>
      <c r="AR204" s="19">
        <v>9947.4580000000005</v>
      </c>
      <c r="AS204" s="19">
        <v>9967.27</v>
      </c>
      <c r="AT204" s="19">
        <v>9985.8700000000008</v>
      </c>
      <c r="AU204" s="19">
        <v>10003.266</v>
      </c>
      <c r="AV204" s="19">
        <v>10019.527</v>
      </c>
      <c r="AW204" s="19">
        <v>10034.834999999999</v>
      </c>
      <c r="AX204" s="19">
        <v>10049.42</v>
      </c>
      <c r="AY204" s="19">
        <v>10063.504999999999</v>
      </c>
      <c r="AZ204" s="19">
        <v>10077.143</v>
      </c>
      <c r="BA204" s="19">
        <v>10090.39</v>
      </c>
      <c r="BB204" s="19">
        <v>10103.416999999999</v>
      </c>
      <c r="BC204" s="19">
        <v>10116.349</v>
      </c>
      <c r="BD204" s="19">
        <v>10129.334999999999</v>
      </c>
      <c r="BE204" s="19">
        <v>10142.441000000001</v>
      </c>
      <c r="BF204" s="19">
        <v>10155.646000000001</v>
      </c>
      <c r="BG204" s="19">
        <v>10168.862999999999</v>
      </c>
      <c r="BH204" s="19">
        <v>10181.942999999999</v>
      </c>
      <c r="BI204" s="19">
        <v>10194.761</v>
      </c>
      <c r="BJ204" s="19">
        <v>10207.303</v>
      </c>
      <c r="BK204" s="19">
        <v>10219.598</v>
      </c>
      <c r="BL204" s="19">
        <v>10231.553</v>
      </c>
      <c r="BM204" s="19">
        <v>10243.054</v>
      </c>
      <c r="BN204" s="19">
        <v>10254.046</v>
      </c>
      <c r="BO204" s="19">
        <v>10264.5</v>
      </c>
      <c r="BP204" s="19">
        <v>10274.460999999999</v>
      </c>
      <c r="BQ204" s="19">
        <v>10283.991</v>
      </c>
      <c r="BR204" s="19">
        <v>10293.224</v>
      </c>
      <c r="BS204" s="19">
        <v>10302.232</v>
      </c>
      <c r="BT204" s="19">
        <v>10311.049999999999</v>
      </c>
      <c r="BU204" s="19">
        <v>10319.688</v>
      </c>
      <c r="BV204" s="19">
        <v>10328.284</v>
      </c>
      <c r="BW204" s="19">
        <v>10336.957</v>
      </c>
      <c r="BX204" s="19">
        <v>10345.816999999999</v>
      </c>
      <c r="BY204" s="19">
        <v>10354.897000000001</v>
      </c>
      <c r="BZ204" s="19">
        <v>10364.184999999999</v>
      </c>
      <c r="CA204" s="19">
        <v>10373.653</v>
      </c>
      <c r="CB204" s="19">
        <v>10383.253000000001</v>
      </c>
      <c r="CC204" s="19">
        <v>10392.924999999999</v>
      </c>
      <c r="CD204" s="19">
        <v>10402.629000000001</v>
      </c>
      <c r="CE204" s="19">
        <v>10412.333000000001</v>
      </c>
      <c r="CF204" s="19">
        <v>10421.995999999999</v>
      </c>
      <c r="CG204" s="19">
        <v>10431.583000000001</v>
      </c>
      <c r="CH204" s="19">
        <v>10441.021000000001</v>
      </c>
      <c r="CI204" s="19">
        <v>10450.237999999999</v>
      </c>
      <c r="CJ204" s="19">
        <v>10459.129000000001</v>
      </c>
      <c r="CK204" s="19">
        <v>10467.561</v>
      </c>
      <c r="CL204" s="19">
        <v>10475.374</v>
      </c>
      <c r="CM204" s="19">
        <v>10482.415999999999</v>
      </c>
    </row>
    <row r="205" spans="1:91" ht="12" x14ac:dyDescent="0.25">
      <c r="A205" s="16">
        <v>188</v>
      </c>
      <c r="B205" s="17" t="s">
        <v>635</v>
      </c>
      <c r="C205" s="18" t="s">
        <v>336</v>
      </c>
      <c r="D205" s="6"/>
      <c r="E205" s="6">
        <v>904</v>
      </c>
      <c r="F205" s="19">
        <v>632380.83100000001</v>
      </c>
      <c r="G205" s="19">
        <v>639048.63899999997</v>
      </c>
      <c r="H205" s="19">
        <v>645593.25300000003</v>
      </c>
      <c r="I205" s="19">
        <v>652012.00100000005</v>
      </c>
      <c r="J205" s="19">
        <v>658305.55700000003</v>
      </c>
      <c r="K205" s="19">
        <v>664473.53799999994</v>
      </c>
      <c r="L205" s="19">
        <v>670510.98800000001</v>
      </c>
      <c r="M205" s="19">
        <v>676412.10699999996</v>
      </c>
      <c r="N205" s="19">
        <v>682175.04700000002</v>
      </c>
      <c r="O205" s="19">
        <v>687798.80599999998</v>
      </c>
      <c r="P205" s="19">
        <v>693281.87800000003</v>
      </c>
      <c r="Q205" s="19">
        <v>698622.32499999995</v>
      </c>
      <c r="R205" s="19">
        <v>703817.03799999994</v>
      </c>
      <c r="S205" s="19">
        <v>708861.85400000005</v>
      </c>
      <c r="T205" s="19">
        <v>713751.86600000004</v>
      </c>
      <c r="U205" s="19">
        <v>718483.39099999995</v>
      </c>
      <c r="V205" s="19">
        <v>723054.18400000001</v>
      </c>
      <c r="W205" s="19">
        <v>727463.81499999994</v>
      </c>
      <c r="X205" s="19">
        <v>731712.93400000001</v>
      </c>
      <c r="Y205" s="19">
        <v>735803.28200000001</v>
      </c>
      <c r="Z205" s="19">
        <v>739736.02899999998</v>
      </c>
      <c r="AA205" s="19">
        <v>743511.07</v>
      </c>
      <c r="AB205" s="19">
        <v>747127.62399999995</v>
      </c>
      <c r="AC205" s="19">
        <v>750585.78</v>
      </c>
      <c r="AD205" s="19">
        <v>753885.51</v>
      </c>
      <c r="AE205" s="19">
        <v>757027.01300000004</v>
      </c>
      <c r="AF205" s="19">
        <v>760010.54200000002</v>
      </c>
      <c r="AG205" s="19">
        <v>762836.54</v>
      </c>
      <c r="AH205" s="19">
        <v>765505.45200000005</v>
      </c>
      <c r="AI205" s="19">
        <v>768017.83900000004</v>
      </c>
      <c r="AJ205" s="19">
        <v>770374.33299999998</v>
      </c>
      <c r="AK205" s="19">
        <v>772575.30900000001</v>
      </c>
      <c r="AL205" s="19">
        <v>774621.37199999997</v>
      </c>
      <c r="AM205" s="19">
        <v>776513.54500000004</v>
      </c>
      <c r="AN205" s="19">
        <v>778253.147</v>
      </c>
      <c r="AO205" s="19">
        <v>779841.201</v>
      </c>
      <c r="AP205" s="19">
        <v>781278.88500000001</v>
      </c>
      <c r="AQ205" s="19">
        <v>782566.52500000002</v>
      </c>
      <c r="AR205" s="19">
        <v>783703.57499999995</v>
      </c>
      <c r="AS205" s="19">
        <v>784689.12100000004</v>
      </c>
      <c r="AT205" s="19">
        <v>785522.68799999997</v>
      </c>
      <c r="AU205" s="19">
        <v>786205.26300000004</v>
      </c>
      <c r="AV205" s="19">
        <v>786738.38899999997</v>
      </c>
      <c r="AW205" s="19">
        <v>787123.43700000003</v>
      </c>
      <c r="AX205" s="19">
        <v>787362.28099999996</v>
      </c>
      <c r="AY205" s="19">
        <v>787456.6</v>
      </c>
      <c r="AZ205" s="19">
        <v>787408.38100000005</v>
      </c>
      <c r="BA205" s="19">
        <v>787219.72499999998</v>
      </c>
      <c r="BB205" s="19">
        <v>786893.23300000001</v>
      </c>
      <c r="BC205" s="19">
        <v>786431.59100000001</v>
      </c>
      <c r="BD205" s="19">
        <v>785837.89599999995</v>
      </c>
      <c r="BE205" s="19">
        <v>785114.98</v>
      </c>
      <c r="BF205" s="19">
        <v>784266.08200000005</v>
      </c>
      <c r="BG205" s="19">
        <v>783294.473</v>
      </c>
      <c r="BH205" s="19">
        <v>782203.51100000006</v>
      </c>
      <c r="BI205" s="19">
        <v>780996.95200000005</v>
      </c>
      <c r="BJ205" s="19">
        <v>779678.07700000005</v>
      </c>
      <c r="BK205" s="19">
        <v>778251.01199999999</v>
      </c>
      <c r="BL205" s="19">
        <v>776720.85600000003</v>
      </c>
      <c r="BM205" s="19">
        <v>775093.397</v>
      </c>
      <c r="BN205" s="19">
        <v>773373.85900000005</v>
      </c>
      <c r="BO205" s="19">
        <v>771566.73499999999</v>
      </c>
      <c r="BP205" s="19">
        <v>769675.75300000003</v>
      </c>
      <c r="BQ205" s="19">
        <v>767704.19</v>
      </c>
      <c r="BR205" s="19">
        <v>765655.15599999996</v>
      </c>
      <c r="BS205" s="19">
        <v>763531.86199999996</v>
      </c>
      <c r="BT205" s="19">
        <v>761338.43900000001</v>
      </c>
      <c r="BU205" s="19">
        <v>759079.26500000001</v>
      </c>
      <c r="BV205" s="19">
        <v>756758.90899999999</v>
      </c>
      <c r="BW205" s="19">
        <v>754382.08200000005</v>
      </c>
      <c r="BX205" s="19">
        <v>751953.35600000003</v>
      </c>
      <c r="BY205" s="19">
        <v>749476.71699999995</v>
      </c>
      <c r="BZ205" s="19">
        <v>746956.06</v>
      </c>
      <c r="CA205" s="19">
        <v>744396.35900000005</v>
      </c>
      <c r="CB205" s="19">
        <v>741802.87399999995</v>
      </c>
      <c r="CC205" s="19">
        <v>739180.41200000001</v>
      </c>
      <c r="CD205" s="19">
        <v>736532.71400000004</v>
      </c>
      <c r="CE205" s="19">
        <v>733862.94700000004</v>
      </c>
      <c r="CF205" s="19">
        <v>731173.77399999998</v>
      </c>
      <c r="CG205" s="19">
        <v>728467.49100000004</v>
      </c>
      <c r="CH205" s="19">
        <v>725746.51599999995</v>
      </c>
      <c r="CI205" s="19">
        <v>723013.39399999997</v>
      </c>
      <c r="CJ205" s="19">
        <v>720270.58200000005</v>
      </c>
      <c r="CK205" s="19">
        <v>717520.91299999994</v>
      </c>
      <c r="CL205" s="19">
        <v>714767.28099999996</v>
      </c>
      <c r="CM205" s="19">
        <v>712012.63600000006</v>
      </c>
    </row>
    <row r="206" spans="1:91" ht="12" x14ac:dyDescent="0.25">
      <c r="A206" s="16">
        <v>189</v>
      </c>
      <c r="B206" s="17" t="s">
        <v>635</v>
      </c>
      <c r="C206" s="21" t="s">
        <v>249</v>
      </c>
      <c r="D206" s="6"/>
      <c r="E206" s="6">
        <v>915</v>
      </c>
      <c r="F206" s="19">
        <v>43309.610999999997</v>
      </c>
      <c r="G206" s="19">
        <v>43601.839</v>
      </c>
      <c r="H206" s="19">
        <v>43883.319000000003</v>
      </c>
      <c r="I206" s="19">
        <v>44155.322999999997</v>
      </c>
      <c r="J206" s="19">
        <v>44420.142999999996</v>
      </c>
      <c r="K206" s="19">
        <v>44679.436000000002</v>
      </c>
      <c r="L206" s="19">
        <v>44933.192999999999</v>
      </c>
      <c r="M206" s="19">
        <v>45180.616000000002</v>
      </c>
      <c r="N206" s="19">
        <v>45421.408000000003</v>
      </c>
      <c r="O206" s="19">
        <v>45655.192000000003</v>
      </c>
      <c r="P206" s="19">
        <v>45881.495000000003</v>
      </c>
      <c r="Q206" s="19">
        <v>46100.175999999999</v>
      </c>
      <c r="R206" s="19">
        <v>46311.087</v>
      </c>
      <c r="S206" s="19">
        <v>46513.275000000001</v>
      </c>
      <c r="T206" s="19">
        <v>46705.548999999999</v>
      </c>
      <c r="U206" s="19">
        <v>46887.034</v>
      </c>
      <c r="V206" s="19">
        <v>47057.347000000002</v>
      </c>
      <c r="W206" s="19">
        <v>47216.41</v>
      </c>
      <c r="X206" s="19">
        <v>47364.474000000002</v>
      </c>
      <c r="Y206" s="19">
        <v>47501.930999999997</v>
      </c>
      <c r="Z206" s="19">
        <v>47629.038</v>
      </c>
      <c r="AA206" s="19">
        <v>47745.756999999998</v>
      </c>
      <c r="AB206" s="19">
        <v>47851.849000000002</v>
      </c>
      <c r="AC206" s="19">
        <v>47947.392999999996</v>
      </c>
      <c r="AD206" s="19">
        <v>48032.317999999999</v>
      </c>
      <c r="AE206" s="19">
        <v>48106.578999999998</v>
      </c>
      <c r="AF206" s="19">
        <v>48170.332000000002</v>
      </c>
      <c r="AG206" s="19">
        <v>48223.506000000001</v>
      </c>
      <c r="AH206" s="19">
        <v>48265.96</v>
      </c>
      <c r="AI206" s="19">
        <v>48297.385000000002</v>
      </c>
      <c r="AJ206" s="19">
        <v>48317.646999999997</v>
      </c>
      <c r="AK206" s="19">
        <v>48326.752999999997</v>
      </c>
      <c r="AL206" s="19">
        <v>48324.913999999997</v>
      </c>
      <c r="AM206" s="19">
        <v>48312.53</v>
      </c>
      <c r="AN206" s="19">
        <v>48290.161</v>
      </c>
      <c r="AO206" s="19">
        <v>48258.247000000003</v>
      </c>
      <c r="AP206" s="19">
        <v>48217.093999999997</v>
      </c>
      <c r="AQ206" s="19">
        <v>48166.764999999999</v>
      </c>
      <c r="AR206" s="19">
        <v>48107.364999999998</v>
      </c>
      <c r="AS206" s="19">
        <v>48038.951000000001</v>
      </c>
      <c r="AT206" s="19">
        <v>47961.531000000003</v>
      </c>
      <c r="AU206" s="19">
        <v>47875.49</v>
      </c>
      <c r="AV206" s="19">
        <v>47781.091999999997</v>
      </c>
      <c r="AW206" s="19">
        <v>47678.548999999999</v>
      </c>
      <c r="AX206" s="19">
        <v>47568.222000000002</v>
      </c>
      <c r="AY206" s="19">
        <v>47450.309000000001</v>
      </c>
      <c r="AZ206" s="19">
        <v>47325.099000000002</v>
      </c>
      <c r="BA206" s="19">
        <v>47192.963000000003</v>
      </c>
      <c r="BB206" s="19">
        <v>47054.709000000003</v>
      </c>
      <c r="BC206" s="19">
        <v>46911.074999999997</v>
      </c>
      <c r="BD206" s="19">
        <v>46762.872000000003</v>
      </c>
      <c r="BE206" s="19">
        <v>46610.425000000003</v>
      </c>
      <c r="BF206" s="19">
        <v>46454.063000000002</v>
      </c>
      <c r="BG206" s="19">
        <v>46294.002999999997</v>
      </c>
      <c r="BH206" s="19">
        <v>46130.364999999998</v>
      </c>
      <c r="BI206" s="19">
        <v>45963.427000000003</v>
      </c>
      <c r="BJ206" s="19">
        <v>45793.355000000003</v>
      </c>
      <c r="BK206" s="19">
        <v>45620.394999999997</v>
      </c>
      <c r="BL206" s="19">
        <v>45444.851000000002</v>
      </c>
      <c r="BM206" s="19">
        <v>45267.014000000003</v>
      </c>
      <c r="BN206" s="19">
        <v>45087.12</v>
      </c>
      <c r="BO206" s="19">
        <v>44905.35</v>
      </c>
      <c r="BP206" s="19">
        <v>44721.777999999998</v>
      </c>
      <c r="BQ206" s="19">
        <v>44536.017999999996</v>
      </c>
      <c r="BR206" s="19">
        <v>44347.680999999997</v>
      </c>
      <c r="BS206" s="19">
        <v>44156.394999999997</v>
      </c>
      <c r="BT206" s="19">
        <v>43962.256999999998</v>
      </c>
      <c r="BU206" s="19">
        <v>43765.442000000003</v>
      </c>
      <c r="BV206" s="19">
        <v>43566.069000000003</v>
      </c>
      <c r="BW206" s="19">
        <v>43364.366999999998</v>
      </c>
      <c r="BX206" s="19">
        <v>43160.527999999998</v>
      </c>
      <c r="BY206" s="19">
        <v>42954.733</v>
      </c>
      <c r="BZ206" s="19">
        <v>42747.105000000003</v>
      </c>
      <c r="CA206" s="19">
        <v>42538.06</v>
      </c>
      <c r="CB206" s="19">
        <v>42328.213000000003</v>
      </c>
      <c r="CC206" s="19">
        <v>42117.947</v>
      </c>
      <c r="CD206" s="19">
        <v>41907.534</v>
      </c>
      <c r="CE206" s="19">
        <v>41697.127</v>
      </c>
      <c r="CF206" s="19">
        <v>41486.78</v>
      </c>
      <c r="CG206" s="19">
        <v>41276.434000000001</v>
      </c>
      <c r="CH206" s="19">
        <v>41066.167999999998</v>
      </c>
      <c r="CI206" s="19">
        <v>40856.14</v>
      </c>
      <c r="CJ206" s="19">
        <v>40646.436000000002</v>
      </c>
      <c r="CK206" s="19">
        <v>40437.334000000003</v>
      </c>
      <c r="CL206" s="19">
        <v>40229.135999999999</v>
      </c>
      <c r="CM206" s="19">
        <v>40022.175000000003</v>
      </c>
    </row>
    <row r="207" spans="1:91" ht="11.4" x14ac:dyDescent="0.2">
      <c r="A207" s="16">
        <v>190</v>
      </c>
      <c r="B207" s="17" t="s">
        <v>635</v>
      </c>
      <c r="C207" s="7" t="s">
        <v>250</v>
      </c>
      <c r="D207" s="6"/>
      <c r="E207" s="6">
        <v>660</v>
      </c>
      <c r="F207" s="19">
        <v>14.611000000000001</v>
      </c>
      <c r="G207" s="19">
        <v>14.763999999999999</v>
      </c>
      <c r="H207" s="19">
        <v>14.909000000000001</v>
      </c>
      <c r="I207" s="19">
        <v>15.045</v>
      </c>
      <c r="J207" s="19">
        <v>15.173999999999999</v>
      </c>
      <c r="K207" s="19">
        <v>15.282999999999999</v>
      </c>
      <c r="L207" s="19">
        <v>15.38</v>
      </c>
      <c r="M207" s="19">
        <v>15.456</v>
      </c>
      <c r="N207" s="19">
        <v>15.521000000000001</v>
      </c>
      <c r="O207" s="19">
        <v>15.581</v>
      </c>
      <c r="P207" s="19">
        <v>15.644</v>
      </c>
      <c r="Q207" s="19">
        <v>15.692</v>
      </c>
      <c r="R207" s="19">
        <v>15.747</v>
      </c>
      <c r="S207" s="19">
        <v>15.795</v>
      </c>
      <c r="T207" s="19">
        <v>15.839</v>
      </c>
      <c r="U207" s="19">
        <v>15.867000000000001</v>
      </c>
      <c r="V207" s="19">
        <v>15.901</v>
      </c>
      <c r="W207" s="19">
        <v>15.926</v>
      </c>
      <c r="X207" s="19">
        <v>15.945</v>
      </c>
      <c r="Y207" s="19">
        <v>15.962</v>
      </c>
      <c r="Z207" s="19">
        <v>15.977</v>
      </c>
      <c r="AA207" s="19">
        <v>15.981</v>
      </c>
      <c r="AB207" s="19">
        <v>15.986000000000001</v>
      </c>
      <c r="AC207" s="19">
        <v>15.984</v>
      </c>
      <c r="AD207" s="19">
        <v>15.975</v>
      </c>
      <c r="AE207" s="19">
        <v>15.96</v>
      </c>
      <c r="AF207" s="19">
        <v>15.949</v>
      </c>
      <c r="AG207" s="19">
        <v>15.929</v>
      </c>
      <c r="AH207" s="19">
        <v>15.903</v>
      </c>
      <c r="AI207" s="19">
        <v>15.878</v>
      </c>
      <c r="AJ207" s="19">
        <v>15.852</v>
      </c>
      <c r="AK207" s="19">
        <v>15.819000000000001</v>
      </c>
      <c r="AL207" s="19">
        <v>15.78</v>
      </c>
      <c r="AM207" s="19">
        <v>15.739000000000001</v>
      </c>
      <c r="AN207" s="19">
        <v>15.699</v>
      </c>
      <c r="AO207" s="19">
        <v>15.648999999999999</v>
      </c>
      <c r="AP207" s="19">
        <v>15.603</v>
      </c>
      <c r="AQ207" s="19">
        <v>15.547000000000001</v>
      </c>
      <c r="AR207" s="19">
        <v>15.497</v>
      </c>
      <c r="AS207" s="19">
        <v>15.45</v>
      </c>
      <c r="AT207" s="19">
        <v>15.391</v>
      </c>
      <c r="AU207" s="19">
        <v>15.334</v>
      </c>
      <c r="AV207" s="19">
        <v>15.276</v>
      </c>
      <c r="AW207" s="19">
        <v>15.211</v>
      </c>
      <c r="AX207" s="19">
        <v>15.151999999999999</v>
      </c>
      <c r="AY207" s="19">
        <v>15.087999999999999</v>
      </c>
      <c r="AZ207" s="19">
        <v>15.022</v>
      </c>
      <c r="BA207" s="19">
        <v>14.96</v>
      </c>
      <c r="BB207" s="19">
        <v>14.894</v>
      </c>
      <c r="BC207" s="19">
        <v>14.829000000000001</v>
      </c>
      <c r="BD207" s="19">
        <v>14.766</v>
      </c>
      <c r="BE207" s="19">
        <v>14.695</v>
      </c>
      <c r="BF207" s="19">
        <v>14.632</v>
      </c>
      <c r="BG207" s="19">
        <v>14.564</v>
      </c>
      <c r="BH207" s="19">
        <v>14.489000000000001</v>
      </c>
      <c r="BI207" s="19">
        <v>14.419</v>
      </c>
      <c r="BJ207" s="19">
        <v>14.35</v>
      </c>
      <c r="BK207" s="19">
        <v>14.276999999999999</v>
      </c>
      <c r="BL207" s="19">
        <v>14.21</v>
      </c>
      <c r="BM207" s="19">
        <v>14.14</v>
      </c>
      <c r="BN207" s="19">
        <v>14.068</v>
      </c>
      <c r="BO207" s="19">
        <v>14</v>
      </c>
      <c r="BP207" s="19">
        <v>13.936</v>
      </c>
      <c r="BQ207" s="19">
        <v>13.866</v>
      </c>
      <c r="BR207" s="19">
        <v>13.798999999999999</v>
      </c>
      <c r="BS207" s="19">
        <v>13.727</v>
      </c>
      <c r="BT207" s="19">
        <v>13.666</v>
      </c>
      <c r="BU207" s="19">
        <v>13.603</v>
      </c>
      <c r="BV207" s="19">
        <v>13.532999999999999</v>
      </c>
      <c r="BW207" s="19">
        <v>13.475</v>
      </c>
      <c r="BX207" s="19">
        <v>13.41</v>
      </c>
      <c r="BY207" s="19">
        <v>13.345000000000001</v>
      </c>
      <c r="BZ207" s="19">
        <v>13.279</v>
      </c>
      <c r="CA207" s="19">
        <v>13.221</v>
      </c>
      <c r="CB207" s="19">
        <v>13.157999999999999</v>
      </c>
      <c r="CC207" s="19">
        <v>13.1</v>
      </c>
      <c r="CD207" s="19">
        <v>13.039</v>
      </c>
      <c r="CE207" s="19">
        <v>12.981</v>
      </c>
      <c r="CF207" s="19">
        <v>12.920999999999999</v>
      </c>
      <c r="CG207" s="19">
        <v>12.862</v>
      </c>
      <c r="CH207" s="19">
        <v>12.801</v>
      </c>
      <c r="CI207" s="19">
        <v>12.741</v>
      </c>
      <c r="CJ207" s="19">
        <v>12.683999999999999</v>
      </c>
      <c r="CK207" s="19">
        <v>12.627000000000001</v>
      </c>
      <c r="CL207" s="19">
        <v>12.574</v>
      </c>
      <c r="CM207" s="19">
        <v>12.515000000000001</v>
      </c>
    </row>
    <row r="208" spans="1:91" ht="11.4" x14ac:dyDescent="0.2">
      <c r="A208" s="16">
        <v>191</v>
      </c>
      <c r="B208" s="17" t="s">
        <v>635</v>
      </c>
      <c r="C208" s="7" t="s">
        <v>251</v>
      </c>
      <c r="D208" s="6"/>
      <c r="E208" s="6">
        <v>28</v>
      </c>
      <c r="F208" s="19">
        <v>99.923000000000002</v>
      </c>
      <c r="G208" s="19">
        <v>100.96299999999999</v>
      </c>
      <c r="H208" s="19">
        <v>102.012</v>
      </c>
      <c r="I208" s="19">
        <v>103.05</v>
      </c>
      <c r="J208" s="19">
        <v>104.084</v>
      </c>
      <c r="K208" s="19">
        <v>105.11</v>
      </c>
      <c r="L208" s="19">
        <v>106.125</v>
      </c>
      <c r="M208" s="19">
        <v>107.14400000000001</v>
      </c>
      <c r="N208" s="19">
        <v>108.13800000000001</v>
      </c>
      <c r="O208" s="19">
        <v>109.126</v>
      </c>
      <c r="P208" s="19">
        <v>110.09399999999999</v>
      </c>
      <c r="Q208" s="19">
        <v>111.04300000000001</v>
      </c>
      <c r="R208" s="19">
        <v>111.971</v>
      </c>
      <c r="S208" s="19">
        <v>112.877</v>
      </c>
      <c r="T208" s="19">
        <v>113.76300000000001</v>
      </c>
      <c r="U208" s="19">
        <v>114.608</v>
      </c>
      <c r="V208" s="19">
        <v>115.44199999999999</v>
      </c>
      <c r="W208" s="19">
        <v>116.242</v>
      </c>
      <c r="X208" s="19">
        <v>117.008</v>
      </c>
      <c r="Y208" s="19">
        <v>117.744</v>
      </c>
      <c r="Z208" s="19">
        <v>118.452</v>
      </c>
      <c r="AA208" s="19">
        <v>119.131</v>
      </c>
      <c r="AB208" s="19">
        <v>119.77</v>
      </c>
      <c r="AC208" s="19">
        <v>120.377</v>
      </c>
      <c r="AD208" s="19">
        <v>120.955</v>
      </c>
      <c r="AE208" s="19">
        <v>121.503</v>
      </c>
      <c r="AF208" s="19">
        <v>122.01</v>
      </c>
      <c r="AG208" s="19">
        <v>122.482</v>
      </c>
      <c r="AH208" s="19">
        <v>122.922</v>
      </c>
      <c r="AI208" s="19">
        <v>123.334</v>
      </c>
      <c r="AJ208" s="19">
        <v>123.729</v>
      </c>
      <c r="AK208" s="19">
        <v>124.07899999999999</v>
      </c>
      <c r="AL208" s="19">
        <v>124.404</v>
      </c>
      <c r="AM208" s="19">
        <v>124.70099999999999</v>
      </c>
      <c r="AN208" s="19">
        <v>124.973</v>
      </c>
      <c r="AO208" s="19">
        <v>125.223</v>
      </c>
      <c r="AP208" s="19">
        <v>125.45099999999999</v>
      </c>
      <c r="AQ208" s="19">
        <v>125.652</v>
      </c>
      <c r="AR208" s="19">
        <v>125.83199999999999</v>
      </c>
      <c r="AS208" s="19">
        <v>125.997</v>
      </c>
      <c r="AT208" s="19">
        <v>126.14700000000001</v>
      </c>
      <c r="AU208" s="19">
        <v>126.27500000000001</v>
      </c>
      <c r="AV208" s="19">
        <v>126.392</v>
      </c>
      <c r="AW208" s="19">
        <v>126.504</v>
      </c>
      <c r="AX208" s="19">
        <v>126.595</v>
      </c>
      <c r="AY208" s="19">
        <v>126.68600000000001</v>
      </c>
      <c r="AZ208" s="19">
        <v>126.764</v>
      </c>
      <c r="BA208" s="19">
        <v>126.83799999999999</v>
      </c>
      <c r="BB208" s="19">
        <v>126.90900000000001</v>
      </c>
      <c r="BC208" s="19">
        <v>126.96899999999999</v>
      </c>
      <c r="BD208" s="19">
        <v>127.02500000000001</v>
      </c>
      <c r="BE208" s="19">
        <v>127.081</v>
      </c>
      <c r="BF208" s="19">
        <v>127.133</v>
      </c>
      <c r="BG208" s="19">
        <v>127.184</v>
      </c>
      <c r="BH208" s="19">
        <v>127.22199999999999</v>
      </c>
      <c r="BI208" s="19">
        <v>127.254</v>
      </c>
      <c r="BJ208" s="19">
        <v>127.27200000000001</v>
      </c>
      <c r="BK208" s="19">
        <v>127.285</v>
      </c>
      <c r="BL208" s="19">
        <v>127.289</v>
      </c>
      <c r="BM208" s="19">
        <v>127.271</v>
      </c>
      <c r="BN208" s="19">
        <v>127.247</v>
      </c>
      <c r="BO208" s="19">
        <v>127.215</v>
      </c>
      <c r="BP208" s="19">
        <v>127.157</v>
      </c>
      <c r="BQ208" s="19">
        <v>127.092</v>
      </c>
      <c r="BR208" s="19">
        <v>127.01600000000001</v>
      </c>
      <c r="BS208" s="19">
        <v>126.917</v>
      </c>
      <c r="BT208" s="19">
        <v>126.807</v>
      </c>
      <c r="BU208" s="19">
        <v>126.67100000000001</v>
      </c>
      <c r="BV208" s="19">
        <v>126.542</v>
      </c>
      <c r="BW208" s="19">
        <v>126.38800000000001</v>
      </c>
      <c r="BX208" s="19">
        <v>126.227</v>
      </c>
      <c r="BY208" s="19">
        <v>126.054</v>
      </c>
      <c r="BZ208" s="19">
        <v>125.876</v>
      </c>
      <c r="CA208" s="19">
        <v>125.678</v>
      </c>
      <c r="CB208" s="19">
        <v>125.486</v>
      </c>
      <c r="CC208" s="19">
        <v>125.28100000000001</v>
      </c>
      <c r="CD208" s="19">
        <v>125.07</v>
      </c>
      <c r="CE208" s="19">
        <v>124.85299999999999</v>
      </c>
      <c r="CF208" s="19">
        <v>124.626</v>
      </c>
      <c r="CG208" s="19">
        <v>124.393</v>
      </c>
      <c r="CH208" s="19">
        <v>124.16200000000001</v>
      </c>
      <c r="CI208" s="19">
        <v>123.922</v>
      </c>
      <c r="CJ208" s="19">
        <v>123.69199999999999</v>
      </c>
      <c r="CK208" s="19">
        <v>123.446</v>
      </c>
      <c r="CL208" s="19">
        <v>123.205</v>
      </c>
      <c r="CM208" s="19">
        <v>122.961</v>
      </c>
    </row>
    <row r="209" spans="1:91" ht="11.4" x14ac:dyDescent="0.2">
      <c r="A209" s="16">
        <v>192</v>
      </c>
      <c r="B209" s="17" t="s">
        <v>635</v>
      </c>
      <c r="C209" s="7" t="s">
        <v>252</v>
      </c>
      <c r="D209" s="6"/>
      <c r="E209" s="6">
        <v>533</v>
      </c>
      <c r="F209" s="19">
        <v>104.34099999999999</v>
      </c>
      <c r="G209" s="19">
        <v>104.822</v>
      </c>
      <c r="H209" s="19">
        <v>105.264</v>
      </c>
      <c r="I209" s="19">
        <v>105.67</v>
      </c>
      <c r="J209" s="19">
        <v>106.053</v>
      </c>
      <c r="K209" s="19">
        <v>106.438</v>
      </c>
      <c r="L209" s="19">
        <v>106.797</v>
      </c>
      <c r="M209" s="19">
        <v>107.14700000000001</v>
      </c>
      <c r="N209" s="19">
        <v>107.48399999999999</v>
      </c>
      <c r="O209" s="19">
        <v>107.804</v>
      </c>
      <c r="P209" s="19">
        <v>108.116</v>
      </c>
      <c r="Q209" s="19">
        <v>108.411</v>
      </c>
      <c r="R209" s="19">
        <v>108.682</v>
      </c>
      <c r="S209" s="19">
        <v>108.93600000000001</v>
      </c>
      <c r="T209" s="19">
        <v>109.172</v>
      </c>
      <c r="U209" s="19">
        <v>109.377</v>
      </c>
      <c r="V209" s="19">
        <v>109.545</v>
      </c>
      <c r="W209" s="19">
        <v>109.687</v>
      </c>
      <c r="X209" s="19">
        <v>109.789</v>
      </c>
      <c r="Y209" s="19">
        <v>109.855</v>
      </c>
      <c r="Z209" s="19">
        <v>109.88500000000001</v>
      </c>
      <c r="AA209" s="19">
        <v>109.866</v>
      </c>
      <c r="AB209" s="19">
        <v>109.822</v>
      </c>
      <c r="AC209" s="19">
        <v>109.73</v>
      </c>
      <c r="AD209" s="19">
        <v>109.60599999999999</v>
      </c>
      <c r="AE209" s="19">
        <v>109.44199999999999</v>
      </c>
      <c r="AF209" s="19">
        <v>109.246</v>
      </c>
      <c r="AG209" s="19">
        <v>109.01300000000001</v>
      </c>
      <c r="AH209" s="19">
        <v>108.759</v>
      </c>
      <c r="AI209" s="19">
        <v>108.488</v>
      </c>
      <c r="AJ209" s="19">
        <v>108.191</v>
      </c>
      <c r="AK209" s="19">
        <v>107.88200000000001</v>
      </c>
      <c r="AL209" s="19">
        <v>107.557</v>
      </c>
      <c r="AM209" s="19">
        <v>107.232</v>
      </c>
      <c r="AN209" s="19">
        <v>106.913</v>
      </c>
      <c r="AO209" s="19">
        <v>106.595</v>
      </c>
      <c r="AP209" s="19">
        <v>106.29</v>
      </c>
      <c r="AQ209" s="19">
        <v>105.99299999999999</v>
      </c>
      <c r="AR209" s="19">
        <v>105.708</v>
      </c>
      <c r="AS209" s="19">
        <v>105.444</v>
      </c>
      <c r="AT209" s="19">
        <v>105.19499999999999</v>
      </c>
      <c r="AU209" s="19">
        <v>104.96</v>
      </c>
      <c r="AV209" s="19">
        <v>104.753</v>
      </c>
      <c r="AW209" s="19">
        <v>104.556</v>
      </c>
      <c r="AX209" s="19">
        <v>104.372</v>
      </c>
      <c r="AY209" s="19">
        <v>104.205</v>
      </c>
      <c r="AZ209" s="19">
        <v>104.05800000000001</v>
      </c>
      <c r="BA209" s="19">
        <v>103.911</v>
      </c>
      <c r="BB209" s="19">
        <v>103.78</v>
      </c>
      <c r="BC209" s="19">
        <v>103.65900000000001</v>
      </c>
      <c r="BD209" s="19">
        <v>103.535</v>
      </c>
      <c r="BE209" s="19">
        <v>103.42400000000001</v>
      </c>
      <c r="BF209" s="19">
        <v>103.307</v>
      </c>
      <c r="BG209" s="19">
        <v>103.19</v>
      </c>
      <c r="BH209" s="19">
        <v>103.07</v>
      </c>
      <c r="BI209" s="19">
        <v>102.94799999999999</v>
      </c>
      <c r="BJ209" s="19">
        <v>102.818</v>
      </c>
      <c r="BK209" s="19">
        <v>102.68</v>
      </c>
      <c r="BL209" s="19">
        <v>102.533</v>
      </c>
      <c r="BM209" s="19">
        <v>102.38200000000001</v>
      </c>
      <c r="BN209" s="19">
        <v>102.217</v>
      </c>
      <c r="BO209" s="19">
        <v>102.04</v>
      </c>
      <c r="BP209" s="19">
        <v>101.85899999999999</v>
      </c>
      <c r="BQ209" s="19">
        <v>101.66800000000001</v>
      </c>
      <c r="BR209" s="19">
        <v>101.462</v>
      </c>
      <c r="BS209" s="19">
        <v>101.252</v>
      </c>
      <c r="BT209" s="19">
        <v>101.03</v>
      </c>
      <c r="BU209" s="19">
        <v>100.797</v>
      </c>
      <c r="BV209" s="19">
        <v>100.557</v>
      </c>
      <c r="BW209" s="19">
        <v>100.306</v>
      </c>
      <c r="BX209" s="19">
        <v>100.05200000000001</v>
      </c>
      <c r="BY209" s="19">
        <v>99.801000000000002</v>
      </c>
      <c r="BZ209" s="19">
        <v>99.542000000000002</v>
      </c>
      <c r="CA209" s="19">
        <v>99.269000000000005</v>
      </c>
      <c r="CB209" s="19">
        <v>99.009</v>
      </c>
      <c r="CC209" s="19">
        <v>98.747</v>
      </c>
      <c r="CD209" s="19">
        <v>98.478999999999999</v>
      </c>
      <c r="CE209" s="19">
        <v>98.215000000000003</v>
      </c>
      <c r="CF209" s="19">
        <v>97.947999999999993</v>
      </c>
      <c r="CG209" s="19">
        <v>97.692999999999998</v>
      </c>
      <c r="CH209" s="19">
        <v>97.436000000000007</v>
      </c>
      <c r="CI209" s="19">
        <v>97.185000000000002</v>
      </c>
      <c r="CJ209" s="19">
        <v>96.924999999999997</v>
      </c>
      <c r="CK209" s="19">
        <v>96.676000000000002</v>
      </c>
      <c r="CL209" s="19">
        <v>96.433000000000007</v>
      </c>
      <c r="CM209" s="19">
        <v>96.194000000000003</v>
      </c>
    </row>
    <row r="210" spans="1:91" ht="11.4" x14ac:dyDescent="0.2">
      <c r="A210" s="16">
        <v>193</v>
      </c>
      <c r="B210" s="17" t="s">
        <v>635</v>
      </c>
      <c r="C210" s="7" t="s">
        <v>253</v>
      </c>
      <c r="D210" s="6"/>
      <c r="E210" s="6">
        <v>44</v>
      </c>
      <c r="F210" s="19">
        <v>386.83800000000002</v>
      </c>
      <c r="G210" s="19">
        <v>391.23200000000003</v>
      </c>
      <c r="H210" s="19">
        <v>395.36099999999999</v>
      </c>
      <c r="I210" s="19">
        <v>399.28500000000003</v>
      </c>
      <c r="J210" s="19">
        <v>403.09500000000003</v>
      </c>
      <c r="K210" s="19">
        <v>406.839</v>
      </c>
      <c r="L210" s="19">
        <v>410.55599999999998</v>
      </c>
      <c r="M210" s="19">
        <v>414.22500000000002</v>
      </c>
      <c r="N210" s="19">
        <v>417.83600000000001</v>
      </c>
      <c r="O210" s="19">
        <v>421.34500000000003</v>
      </c>
      <c r="P210" s="19">
        <v>424.73200000000003</v>
      </c>
      <c r="Q210" s="19">
        <v>427.995</v>
      </c>
      <c r="R210" s="19">
        <v>431.15199999999999</v>
      </c>
      <c r="S210" s="19">
        <v>434.19299999999998</v>
      </c>
      <c r="T210" s="19">
        <v>437.10899999999998</v>
      </c>
      <c r="U210" s="19">
        <v>439.89600000000002</v>
      </c>
      <c r="V210" s="19">
        <v>442.55799999999999</v>
      </c>
      <c r="W210" s="19">
        <v>445.09399999999999</v>
      </c>
      <c r="X210" s="19">
        <v>447.49799999999999</v>
      </c>
      <c r="Y210" s="19">
        <v>449.791</v>
      </c>
      <c r="Z210" s="19">
        <v>451.97</v>
      </c>
      <c r="AA210" s="19">
        <v>454.048</v>
      </c>
      <c r="AB210" s="19">
        <v>456.00900000000001</v>
      </c>
      <c r="AC210" s="19">
        <v>457.87599999999998</v>
      </c>
      <c r="AD210" s="19">
        <v>459.65699999999998</v>
      </c>
      <c r="AE210" s="19">
        <v>461.35599999999999</v>
      </c>
      <c r="AF210" s="19">
        <v>462.99200000000002</v>
      </c>
      <c r="AG210" s="19">
        <v>464.55399999999997</v>
      </c>
      <c r="AH210" s="19">
        <v>466.05500000000001</v>
      </c>
      <c r="AI210" s="19">
        <v>467.495</v>
      </c>
      <c r="AJ210" s="19">
        <v>468.87099999999998</v>
      </c>
      <c r="AK210" s="19">
        <v>470.20100000000002</v>
      </c>
      <c r="AL210" s="19">
        <v>471.46600000000001</v>
      </c>
      <c r="AM210" s="19">
        <v>472.678</v>
      </c>
      <c r="AN210" s="19">
        <v>473.82</v>
      </c>
      <c r="AO210" s="19">
        <v>474.89400000000001</v>
      </c>
      <c r="AP210" s="19">
        <v>475.887</v>
      </c>
      <c r="AQ210" s="19">
        <v>476.815</v>
      </c>
      <c r="AR210" s="19">
        <v>477.67</v>
      </c>
      <c r="AS210" s="19">
        <v>478.46600000000001</v>
      </c>
      <c r="AT210" s="19">
        <v>479.18700000000001</v>
      </c>
      <c r="AU210" s="19">
        <v>479.85399999999998</v>
      </c>
      <c r="AV210" s="19">
        <v>480.447</v>
      </c>
      <c r="AW210" s="19">
        <v>480.99099999999999</v>
      </c>
      <c r="AX210" s="19">
        <v>481.46800000000002</v>
      </c>
      <c r="AY210" s="19">
        <v>481.89400000000001</v>
      </c>
      <c r="AZ210" s="19">
        <v>482.26499999999999</v>
      </c>
      <c r="BA210" s="19">
        <v>482.58</v>
      </c>
      <c r="BB210" s="19">
        <v>482.84100000000001</v>
      </c>
      <c r="BC210" s="19">
        <v>483.04700000000003</v>
      </c>
      <c r="BD210" s="19">
        <v>483.21800000000002</v>
      </c>
      <c r="BE210" s="19">
        <v>483.327</v>
      </c>
      <c r="BF210" s="19">
        <v>483.392</v>
      </c>
      <c r="BG210" s="19">
        <v>483.40899999999999</v>
      </c>
      <c r="BH210" s="19">
        <v>483.37799999999999</v>
      </c>
      <c r="BI210" s="19">
        <v>483.291</v>
      </c>
      <c r="BJ210" s="19">
        <v>483.16300000000001</v>
      </c>
      <c r="BK210" s="19">
        <v>482.97899999999998</v>
      </c>
      <c r="BL210" s="19">
        <v>482.76</v>
      </c>
      <c r="BM210" s="19">
        <v>482.49200000000002</v>
      </c>
      <c r="BN210" s="19">
        <v>482.18099999999998</v>
      </c>
      <c r="BO210" s="19">
        <v>481.83199999999999</v>
      </c>
      <c r="BP210" s="19">
        <v>481.44400000000002</v>
      </c>
      <c r="BQ210" s="19">
        <v>481.01900000000001</v>
      </c>
      <c r="BR210" s="19">
        <v>480.56799999999998</v>
      </c>
      <c r="BS210" s="19">
        <v>480.07</v>
      </c>
      <c r="BT210" s="19">
        <v>479.55599999999998</v>
      </c>
      <c r="BU210" s="19">
        <v>479.00900000000001</v>
      </c>
      <c r="BV210" s="19">
        <v>478.43799999999999</v>
      </c>
      <c r="BW210" s="19">
        <v>477.84699999999998</v>
      </c>
      <c r="BX210" s="19">
        <v>477.245</v>
      </c>
      <c r="BY210" s="19">
        <v>476.62900000000002</v>
      </c>
      <c r="BZ210" s="19">
        <v>476.00400000000002</v>
      </c>
      <c r="CA210" s="19">
        <v>475.36599999999999</v>
      </c>
      <c r="CB210" s="19">
        <v>474.72699999999998</v>
      </c>
      <c r="CC210" s="19">
        <v>474.09399999999999</v>
      </c>
      <c r="CD210" s="19">
        <v>473.45800000000003</v>
      </c>
      <c r="CE210" s="19">
        <v>472.81799999999998</v>
      </c>
      <c r="CF210" s="19">
        <v>472.18099999999998</v>
      </c>
      <c r="CG210" s="19">
        <v>471.53800000000001</v>
      </c>
      <c r="CH210" s="19">
        <v>470.89699999999999</v>
      </c>
      <c r="CI210" s="19">
        <v>470.25400000000002</v>
      </c>
      <c r="CJ210" s="19">
        <v>469.60500000000002</v>
      </c>
      <c r="CK210" s="19">
        <v>468.95299999999997</v>
      </c>
      <c r="CL210" s="19">
        <v>468.28800000000001</v>
      </c>
      <c r="CM210" s="19">
        <v>467.61500000000001</v>
      </c>
    </row>
    <row r="211" spans="1:91" ht="11.4" x14ac:dyDescent="0.2">
      <c r="A211" s="16">
        <v>194</v>
      </c>
      <c r="B211" s="17" t="s">
        <v>635</v>
      </c>
      <c r="C211" s="7" t="s">
        <v>254</v>
      </c>
      <c r="D211" s="6"/>
      <c r="E211" s="6">
        <v>52</v>
      </c>
      <c r="F211" s="19">
        <v>284.21699999999998</v>
      </c>
      <c r="G211" s="19">
        <v>284.99599999999998</v>
      </c>
      <c r="H211" s="19">
        <v>285.71899999999999</v>
      </c>
      <c r="I211" s="19">
        <v>286.38799999999998</v>
      </c>
      <c r="J211" s="19">
        <v>287.01</v>
      </c>
      <c r="K211" s="19">
        <v>287.56799999999998</v>
      </c>
      <c r="L211" s="19">
        <v>288.07100000000003</v>
      </c>
      <c r="M211" s="19">
        <v>288.529</v>
      </c>
      <c r="N211" s="19">
        <v>288.928</v>
      </c>
      <c r="O211" s="19">
        <v>289.26100000000002</v>
      </c>
      <c r="P211" s="19">
        <v>289.53800000000001</v>
      </c>
      <c r="Q211" s="19">
        <v>289.75700000000001</v>
      </c>
      <c r="R211" s="19">
        <v>289.90800000000002</v>
      </c>
      <c r="S211" s="19">
        <v>290.00400000000002</v>
      </c>
      <c r="T211" s="19">
        <v>290.04000000000002</v>
      </c>
      <c r="U211" s="19">
        <v>290.01</v>
      </c>
      <c r="V211" s="19">
        <v>289.93799999999999</v>
      </c>
      <c r="W211" s="19">
        <v>289.791</v>
      </c>
      <c r="X211" s="19">
        <v>289.59899999999999</v>
      </c>
      <c r="Y211" s="19">
        <v>289.35500000000002</v>
      </c>
      <c r="Z211" s="19">
        <v>289.05</v>
      </c>
      <c r="AA211" s="19">
        <v>288.69799999999998</v>
      </c>
      <c r="AB211" s="19">
        <v>288.29599999999999</v>
      </c>
      <c r="AC211" s="19">
        <v>287.85399999999998</v>
      </c>
      <c r="AD211" s="19">
        <v>287.36700000000002</v>
      </c>
      <c r="AE211" s="19">
        <v>286.84300000000002</v>
      </c>
      <c r="AF211" s="19">
        <v>286.29300000000001</v>
      </c>
      <c r="AG211" s="19">
        <v>285.70800000000003</v>
      </c>
      <c r="AH211" s="19">
        <v>285.09500000000003</v>
      </c>
      <c r="AI211" s="19">
        <v>284.45999999999998</v>
      </c>
      <c r="AJ211" s="19">
        <v>283.79899999999998</v>
      </c>
      <c r="AK211" s="19">
        <v>283.12400000000002</v>
      </c>
      <c r="AL211" s="19">
        <v>282.43799999999999</v>
      </c>
      <c r="AM211" s="19">
        <v>281.733</v>
      </c>
      <c r="AN211" s="19">
        <v>281.024</v>
      </c>
      <c r="AO211" s="19">
        <v>280.31</v>
      </c>
      <c r="AP211" s="19">
        <v>279.60399999999998</v>
      </c>
      <c r="AQ211" s="19">
        <v>278.88600000000002</v>
      </c>
      <c r="AR211" s="19">
        <v>278.17599999999999</v>
      </c>
      <c r="AS211" s="19">
        <v>277.48200000000003</v>
      </c>
      <c r="AT211" s="19">
        <v>276.79199999999997</v>
      </c>
      <c r="AU211" s="19">
        <v>276.12200000000001</v>
      </c>
      <c r="AV211" s="19">
        <v>275.45100000000002</v>
      </c>
      <c r="AW211" s="19">
        <v>274.78899999999999</v>
      </c>
      <c r="AX211" s="19">
        <v>274.15499999999997</v>
      </c>
      <c r="AY211" s="19">
        <v>273.53500000000003</v>
      </c>
      <c r="AZ211" s="19">
        <v>272.93099999999998</v>
      </c>
      <c r="BA211" s="19">
        <v>272.34399999999999</v>
      </c>
      <c r="BB211" s="19">
        <v>271.77300000000002</v>
      </c>
      <c r="BC211" s="19">
        <v>271.22000000000003</v>
      </c>
      <c r="BD211" s="19">
        <v>270.67700000000002</v>
      </c>
      <c r="BE211" s="19">
        <v>270.149</v>
      </c>
      <c r="BF211" s="19">
        <v>269.63799999999998</v>
      </c>
      <c r="BG211" s="19">
        <v>269.13400000000001</v>
      </c>
      <c r="BH211" s="19">
        <v>268.649</v>
      </c>
      <c r="BI211" s="19">
        <v>268.16899999999998</v>
      </c>
      <c r="BJ211" s="19">
        <v>267.7</v>
      </c>
      <c r="BK211" s="19">
        <v>267.24900000000002</v>
      </c>
      <c r="BL211" s="19">
        <v>266.79899999999998</v>
      </c>
      <c r="BM211" s="19">
        <v>266.35700000000003</v>
      </c>
      <c r="BN211" s="19">
        <v>265.92599999999999</v>
      </c>
      <c r="BO211" s="19">
        <v>265.49700000000001</v>
      </c>
      <c r="BP211" s="19">
        <v>265.07100000000003</v>
      </c>
      <c r="BQ211" s="19">
        <v>264.64999999999998</v>
      </c>
      <c r="BR211" s="19">
        <v>264.23399999999998</v>
      </c>
      <c r="BS211" s="19">
        <v>263.81200000000001</v>
      </c>
      <c r="BT211" s="19">
        <v>263.39499999999998</v>
      </c>
      <c r="BU211" s="19">
        <v>262.96899999999999</v>
      </c>
      <c r="BV211" s="19">
        <v>262.54899999999998</v>
      </c>
      <c r="BW211" s="19">
        <v>262.12799999999999</v>
      </c>
      <c r="BX211" s="19">
        <v>261.70600000000002</v>
      </c>
      <c r="BY211" s="19">
        <v>261.28199999999998</v>
      </c>
      <c r="BZ211" s="19">
        <v>260.85300000000001</v>
      </c>
      <c r="CA211" s="19">
        <v>260.43599999999998</v>
      </c>
      <c r="CB211" s="19">
        <v>259.99799999999999</v>
      </c>
      <c r="CC211" s="19">
        <v>259.565</v>
      </c>
      <c r="CD211" s="19">
        <v>259.12599999999998</v>
      </c>
      <c r="CE211" s="19">
        <v>258.69499999999999</v>
      </c>
      <c r="CF211" s="19">
        <v>258.25299999999999</v>
      </c>
      <c r="CG211" s="19">
        <v>257.80399999999997</v>
      </c>
      <c r="CH211" s="19">
        <v>257.35700000000003</v>
      </c>
      <c r="CI211" s="19">
        <v>256.92099999999999</v>
      </c>
      <c r="CJ211" s="19">
        <v>256.46499999999997</v>
      </c>
      <c r="CK211" s="19">
        <v>256.02800000000002</v>
      </c>
      <c r="CL211" s="19">
        <v>255.58</v>
      </c>
      <c r="CM211" s="19">
        <v>255.126</v>
      </c>
    </row>
    <row r="212" spans="1:91" ht="11.4" x14ac:dyDescent="0.2">
      <c r="A212" s="16">
        <v>195</v>
      </c>
      <c r="B212" s="17" t="s">
        <v>635</v>
      </c>
      <c r="C212" s="7" t="s">
        <v>255</v>
      </c>
      <c r="D212" s="6"/>
      <c r="E212" s="6">
        <v>92</v>
      </c>
      <c r="F212" s="19">
        <v>30.113</v>
      </c>
      <c r="G212" s="19">
        <v>30.661000000000001</v>
      </c>
      <c r="H212" s="19">
        <v>31.196000000000002</v>
      </c>
      <c r="I212" s="19">
        <v>31.719000000000001</v>
      </c>
      <c r="J212" s="19">
        <v>32.206000000000003</v>
      </c>
      <c r="K212" s="19">
        <v>32.634</v>
      </c>
      <c r="L212" s="19">
        <v>33.006</v>
      </c>
      <c r="M212" s="19">
        <v>33.322000000000003</v>
      </c>
      <c r="N212" s="19">
        <v>33.603000000000002</v>
      </c>
      <c r="O212" s="19">
        <v>33.860999999999997</v>
      </c>
      <c r="P212" s="19">
        <v>34.115000000000002</v>
      </c>
      <c r="Q212" s="19">
        <v>34.365000000000002</v>
      </c>
      <c r="R212" s="19">
        <v>34.606000000000002</v>
      </c>
      <c r="S212" s="19">
        <v>34.845999999999997</v>
      </c>
      <c r="T212" s="19">
        <v>35.075000000000003</v>
      </c>
      <c r="U212" s="19">
        <v>35.286999999999999</v>
      </c>
      <c r="V212" s="19">
        <v>35.49</v>
      </c>
      <c r="W212" s="19">
        <v>35.676000000000002</v>
      </c>
      <c r="X212" s="19">
        <v>35.854999999999997</v>
      </c>
      <c r="Y212" s="19">
        <v>36.023000000000003</v>
      </c>
      <c r="Z212" s="19">
        <v>36.186</v>
      </c>
      <c r="AA212" s="19">
        <v>36.33</v>
      </c>
      <c r="AB212" s="19">
        <v>36.469000000000001</v>
      </c>
      <c r="AC212" s="19">
        <v>36.594999999999999</v>
      </c>
      <c r="AD212" s="19">
        <v>36.72</v>
      </c>
      <c r="AE212" s="19">
        <v>36.829000000000001</v>
      </c>
      <c r="AF212" s="19">
        <v>36.933</v>
      </c>
      <c r="AG212" s="19">
        <v>37.033999999999999</v>
      </c>
      <c r="AH212" s="19">
        <v>37.128</v>
      </c>
      <c r="AI212" s="19">
        <v>37.207000000000001</v>
      </c>
      <c r="AJ212" s="19">
        <v>37.286999999999999</v>
      </c>
      <c r="AK212" s="19">
        <v>37.363</v>
      </c>
      <c r="AL212" s="19">
        <v>37.426000000000002</v>
      </c>
      <c r="AM212" s="19">
        <v>37.479999999999997</v>
      </c>
      <c r="AN212" s="19">
        <v>37.531999999999996</v>
      </c>
      <c r="AO212" s="19">
        <v>37.576999999999998</v>
      </c>
      <c r="AP212" s="19">
        <v>37.618000000000002</v>
      </c>
      <c r="AQ212" s="19">
        <v>37.648000000000003</v>
      </c>
      <c r="AR212" s="19">
        <v>37.664999999999999</v>
      </c>
      <c r="AS212" s="19">
        <v>37.674999999999997</v>
      </c>
      <c r="AT212" s="19">
        <v>37.683</v>
      </c>
      <c r="AU212" s="19">
        <v>37.686</v>
      </c>
      <c r="AV212" s="19">
        <v>37.685000000000002</v>
      </c>
      <c r="AW212" s="19">
        <v>37.676000000000002</v>
      </c>
      <c r="AX212" s="19">
        <v>37.656999999999996</v>
      </c>
      <c r="AY212" s="19">
        <v>37.637</v>
      </c>
      <c r="AZ212" s="19">
        <v>37.610999999999997</v>
      </c>
      <c r="BA212" s="19">
        <v>37.575000000000003</v>
      </c>
      <c r="BB212" s="19">
        <v>37.542000000000002</v>
      </c>
      <c r="BC212" s="19">
        <v>37.509</v>
      </c>
      <c r="BD212" s="19">
        <v>37.466999999999999</v>
      </c>
      <c r="BE212" s="19">
        <v>37.423999999999999</v>
      </c>
      <c r="BF212" s="19">
        <v>37.381999999999998</v>
      </c>
      <c r="BG212" s="19">
        <v>37.340000000000003</v>
      </c>
      <c r="BH212" s="19">
        <v>37.295999999999999</v>
      </c>
      <c r="BI212" s="19">
        <v>37.25</v>
      </c>
      <c r="BJ212" s="19">
        <v>37.204000000000001</v>
      </c>
      <c r="BK212" s="19">
        <v>37.151000000000003</v>
      </c>
      <c r="BL212" s="19">
        <v>37.103000000000002</v>
      </c>
      <c r="BM212" s="19">
        <v>37.052999999999997</v>
      </c>
      <c r="BN212" s="19">
        <v>37.008000000000003</v>
      </c>
      <c r="BO212" s="19">
        <v>36.951999999999998</v>
      </c>
      <c r="BP212" s="19">
        <v>36.896000000000001</v>
      </c>
      <c r="BQ212" s="19">
        <v>36.838000000000001</v>
      </c>
      <c r="BR212" s="19">
        <v>36.777999999999999</v>
      </c>
      <c r="BS212" s="19">
        <v>36.720999999999997</v>
      </c>
      <c r="BT212" s="19">
        <v>36.662999999999997</v>
      </c>
      <c r="BU212" s="19">
        <v>36.6</v>
      </c>
      <c r="BV212" s="19">
        <v>36.533999999999999</v>
      </c>
      <c r="BW212" s="19">
        <v>36.476999999999997</v>
      </c>
      <c r="BX212" s="19">
        <v>36.409999999999997</v>
      </c>
      <c r="BY212" s="19">
        <v>36.347000000000001</v>
      </c>
      <c r="BZ212" s="19">
        <v>36.28</v>
      </c>
      <c r="CA212" s="19">
        <v>36.215000000000003</v>
      </c>
      <c r="CB212" s="19">
        <v>36.154000000000003</v>
      </c>
      <c r="CC212" s="19">
        <v>36.084000000000003</v>
      </c>
      <c r="CD212" s="19">
        <v>36.020000000000003</v>
      </c>
      <c r="CE212" s="19">
        <v>35.942999999999998</v>
      </c>
      <c r="CF212" s="19">
        <v>35.877000000000002</v>
      </c>
      <c r="CG212" s="19">
        <v>35.805</v>
      </c>
      <c r="CH212" s="19">
        <v>35.737000000000002</v>
      </c>
      <c r="CI212" s="19">
        <v>35.665999999999997</v>
      </c>
      <c r="CJ212" s="19">
        <v>35.588000000000001</v>
      </c>
      <c r="CK212" s="19">
        <v>35.512999999999998</v>
      </c>
      <c r="CL212" s="19">
        <v>35.442999999999998</v>
      </c>
      <c r="CM212" s="19">
        <v>35.366999999999997</v>
      </c>
    </row>
    <row r="213" spans="1:91" ht="11.4" x14ac:dyDescent="0.2">
      <c r="A213" s="16">
        <v>196</v>
      </c>
      <c r="B213" s="17" t="s">
        <v>635</v>
      </c>
      <c r="C213" s="7" t="s">
        <v>256</v>
      </c>
      <c r="D213" s="6">
        <v>22</v>
      </c>
      <c r="E213" s="6">
        <v>535</v>
      </c>
      <c r="F213" s="19">
        <v>24.57</v>
      </c>
      <c r="G213" s="19">
        <v>25.018999999999998</v>
      </c>
      <c r="H213" s="19">
        <v>25.398</v>
      </c>
      <c r="I213" s="19">
        <v>25.702000000000002</v>
      </c>
      <c r="J213" s="19">
        <v>25.971</v>
      </c>
      <c r="K213" s="19">
        <v>26.212</v>
      </c>
      <c r="L213" s="19">
        <v>26.433</v>
      </c>
      <c r="M213" s="19">
        <v>26.631</v>
      </c>
      <c r="N213" s="19">
        <v>26.827000000000002</v>
      </c>
      <c r="O213" s="19">
        <v>27.004000000000001</v>
      </c>
      <c r="P213" s="19">
        <v>27.175000000000001</v>
      </c>
      <c r="Q213" s="19">
        <v>27.341999999999999</v>
      </c>
      <c r="R213" s="19">
        <v>27.51</v>
      </c>
      <c r="S213" s="19">
        <v>27.669</v>
      </c>
      <c r="T213" s="19">
        <v>27.824999999999999</v>
      </c>
      <c r="U213" s="19">
        <v>27.972000000000001</v>
      </c>
      <c r="V213" s="19">
        <v>28.114000000000001</v>
      </c>
      <c r="W213" s="19">
        <v>28.244</v>
      </c>
      <c r="X213" s="19">
        <v>28.378</v>
      </c>
      <c r="Y213" s="19">
        <v>28.494</v>
      </c>
      <c r="Z213" s="19">
        <v>28.617999999999999</v>
      </c>
      <c r="AA213" s="19">
        <v>28.731999999999999</v>
      </c>
      <c r="AB213" s="19">
        <v>28.835999999999999</v>
      </c>
      <c r="AC213" s="19">
        <v>28.937999999999999</v>
      </c>
      <c r="AD213" s="19">
        <v>29.033000000000001</v>
      </c>
      <c r="AE213" s="19">
        <v>29.123999999999999</v>
      </c>
      <c r="AF213" s="19">
        <v>29.22</v>
      </c>
      <c r="AG213" s="19">
        <v>29.306000000000001</v>
      </c>
      <c r="AH213" s="19">
        <v>29.382000000000001</v>
      </c>
      <c r="AI213" s="19">
        <v>29.468</v>
      </c>
      <c r="AJ213" s="19">
        <v>29.539000000000001</v>
      </c>
      <c r="AK213" s="19">
        <v>29.609000000000002</v>
      </c>
      <c r="AL213" s="19">
        <v>29.684000000000001</v>
      </c>
      <c r="AM213" s="19">
        <v>29.751000000000001</v>
      </c>
      <c r="AN213" s="19">
        <v>29.821000000000002</v>
      </c>
      <c r="AO213" s="19">
        <v>29.885999999999999</v>
      </c>
      <c r="AP213" s="19">
        <v>29.934999999999999</v>
      </c>
      <c r="AQ213" s="19">
        <v>29.997</v>
      </c>
      <c r="AR213" s="19">
        <v>30.055</v>
      </c>
      <c r="AS213" s="19">
        <v>30.106999999999999</v>
      </c>
      <c r="AT213" s="19">
        <v>30.152000000000001</v>
      </c>
      <c r="AU213" s="19">
        <v>30.202999999999999</v>
      </c>
      <c r="AV213" s="19">
        <v>30.248000000000001</v>
      </c>
      <c r="AW213" s="19">
        <v>30.286999999999999</v>
      </c>
      <c r="AX213" s="19">
        <v>30.332999999999998</v>
      </c>
      <c r="AY213" s="19">
        <v>30.373000000000001</v>
      </c>
      <c r="AZ213" s="19">
        <v>30.425000000000001</v>
      </c>
      <c r="BA213" s="19">
        <v>30.457000000000001</v>
      </c>
      <c r="BB213" s="19">
        <v>30.507000000000001</v>
      </c>
      <c r="BC213" s="19">
        <v>30.54</v>
      </c>
      <c r="BD213" s="19">
        <v>30.585000000000001</v>
      </c>
      <c r="BE213" s="19">
        <v>30.625</v>
      </c>
      <c r="BF213" s="19">
        <v>30.672000000000001</v>
      </c>
      <c r="BG213" s="19">
        <v>30.707000000000001</v>
      </c>
      <c r="BH213" s="19">
        <v>30.751000000000001</v>
      </c>
      <c r="BI213" s="19">
        <v>30.795999999999999</v>
      </c>
      <c r="BJ213" s="19">
        <v>30.838999999999999</v>
      </c>
      <c r="BK213" s="19">
        <v>30.873999999999999</v>
      </c>
      <c r="BL213" s="19">
        <v>30.917999999999999</v>
      </c>
      <c r="BM213" s="19">
        <v>30.952999999999999</v>
      </c>
      <c r="BN213" s="19">
        <v>30.995999999999999</v>
      </c>
      <c r="BO213" s="19">
        <v>31.038</v>
      </c>
      <c r="BP213" s="19">
        <v>31.082999999999998</v>
      </c>
      <c r="BQ213" s="19">
        <v>31.117999999999999</v>
      </c>
      <c r="BR213" s="19">
        <v>31.158000000000001</v>
      </c>
      <c r="BS213" s="19">
        <v>31.193000000000001</v>
      </c>
      <c r="BT213" s="19">
        <v>31.236000000000001</v>
      </c>
      <c r="BU213" s="19">
        <v>31.280999999999999</v>
      </c>
      <c r="BV213" s="19">
        <v>31.309000000000001</v>
      </c>
      <c r="BW213" s="19">
        <v>31.349</v>
      </c>
      <c r="BX213" s="19">
        <v>31.379000000000001</v>
      </c>
      <c r="BY213" s="19">
        <v>31.417999999999999</v>
      </c>
      <c r="BZ213" s="19">
        <v>31.454000000000001</v>
      </c>
      <c r="CA213" s="19">
        <v>31.494</v>
      </c>
      <c r="CB213" s="19">
        <v>31.527000000000001</v>
      </c>
      <c r="CC213" s="19">
        <v>31.567</v>
      </c>
      <c r="CD213" s="19">
        <v>31.594999999999999</v>
      </c>
      <c r="CE213" s="19">
        <v>31.626999999999999</v>
      </c>
      <c r="CF213" s="19">
        <v>31.658999999999999</v>
      </c>
      <c r="CG213" s="19">
        <v>31.69</v>
      </c>
      <c r="CH213" s="19">
        <v>31.715</v>
      </c>
      <c r="CI213" s="19">
        <v>31.742999999999999</v>
      </c>
      <c r="CJ213" s="19">
        <v>31.765000000000001</v>
      </c>
      <c r="CK213" s="19">
        <v>31.79</v>
      </c>
      <c r="CL213" s="19">
        <v>31.812999999999999</v>
      </c>
      <c r="CM213" s="19">
        <v>31.829000000000001</v>
      </c>
    </row>
    <row r="214" spans="1:91" ht="11.4" x14ac:dyDescent="0.2">
      <c r="A214" s="16">
        <v>197</v>
      </c>
      <c r="B214" s="17" t="s">
        <v>635</v>
      </c>
      <c r="C214" s="7" t="s">
        <v>257</v>
      </c>
      <c r="D214" s="6"/>
      <c r="E214" s="6">
        <v>136</v>
      </c>
      <c r="F214" s="19">
        <v>59.963000000000001</v>
      </c>
      <c r="G214" s="19">
        <v>60.765000000000001</v>
      </c>
      <c r="H214" s="19">
        <v>61.558999999999997</v>
      </c>
      <c r="I214" s="19">
        <v>62.347999999999999</v>
      </c>
      <c r="J214" s="19">
        <v>63.128999999999998</v>
      </c>
      <c r="K214" s="19">
        <v>63.89</v>
      </c>
      <c r="L214" s="19">
        <v>64.643000000000001</v>
      </c>
      <c r="M214" s="19">
        <v>65.393000000000001</v>
      </c>
      <c r="N214" s="19">
        <v>66.135000000000005</v>
      </c>
      <c r="O214" s="19">
        <v>66.872</v>
      </c>
      <c r="P214" s="19">
        <v>67.599000000000004</v>
      </c>
      <c r="Q214" s="19">
        <v>68.311000000000007</v>
      </c>
      <c r="R214" s="19">
        <v>69.013999999999996</v>
      </c>
      <c r="S214" s="19">
        <v>69.703000000000003</v>
      </c>
      <c r="T214" s="19">
        <v>70.384</v>
      </c>
      <c r="U214" s="19">
        <v>71.058999999999997</v>
      </c>
      <c r="V214" s="19">
        <v>71.712999999999994</v>
      </c>
      <c r="W214" s="19">
        <v>72.355000000000004</v>
      </c>
      <c r="X214" s="19">
        <v>72.986999999999995</v>
      </c>
      <c r="Y214" s="19">
        <v>73.606999999999999</v>
      </c>
      <c r="Z214" s="19">
        <v>74.215000000000003</v>
      </c>
      <c r="AA214" s="19">
        <v>74.804000000000002</v>
      </c>
      <c r="AB214" s="19">
        <v>75.373000000000005</v>
      </c>
      <c r="AC214" s="19">
        <v>75.938999999999993</v>
      </c>
      <c r="AD214" s="19">
        <v>76.48</v>
      </c>
      <c r="AE214" s="19">
        <v>77.006</v>
      </c>
      <c r="AF214" s="19">
        <v>77.510000000000005</v>
      </c>
      <c r="AG214" s="19">
        <v>78.009</v>
      </c>
      <c r="AH214" s="19">
        <v>78.491</v>
      </c>
      <c r="AI214" s="19">
        <v>78.956000000000003</v>
      </c>
      <c r="AJ214" s="19">
        <v>79.400999999999996</v>
      </c>
      <c r="AK214" s="19">
        <v>79.841999999999999</v>
      </c>
      <c r="AL214" s="19">
        <v>80.27</v>
      </c>
      <c r="AM214" s="19">
        <v>80.688999999999993</v>
      </c>
      <c r="AN214" s="19">
        <v>81.096999999999994</v>
      </c>
      <c r="AO214" s="19">
        <v>81.488</v>
      </c>
      <c r="AP214" s="19">
        <v>81.875</v>
      </c>
      <c r="AQ214" s="19">
        <v>82.25</v>
      </c>
      <c r="AR214" s="19">
        <v>82.617000000000004</v>
      </c>
      <c r="AS214" s="19">
        <v>82.988</v>
      </c>
      <c r="AT214" s="19">
        <v>83.350999999999999</v>
      </c>
      <c r="AU214" s="19">
        <v>83.715999999999994</v>
      </c>
      <c r="AV214" s="19">
        <v>84.082999999999998</v>
      </c>
      <c r="AW214" s="19">
        <v>84.456000000000003</v>
      </c>
      <c r="AX214" s="19">
        <v>84.83</v>
      </c>
      <c r="AY214" s="19">
        <v>85.209000000000003</v>
      </c>
      <c r="AZ214" s="19">
        <v>85.596000000000004</v>
      </c>
      <c r="BA214" s="19">
        <v>85.986999999999995</v>
      </c>
      <c r="BB214" s="19">
        <v>86.385000000000005</v>
      </c>
      <c r="BC214" s="19">
        <v>86.784999999999997</v>
      </c>
      <c r="BD214" s="19">
        <v>87.194999999999993</v>
      </c>
      <c r="BE214" s="19">
        <v>87.614999999999995</v>
      </c>
      <c r="BF214" s="19">
        <v>88.037000000000006</v>
      </c>
      <c r="BG214" s="19">
        <v>88.465000000000003</v>
      </c>
      <c r="BH214" s="19">
        <v>88.897000000000006</v>
      </c>
      <c r="BI214" s="19">
        <v>89.319000000000003</v>
      </c>
      <c r="BJ214" s="19">
        <v>89.742000000000004</v>
      </c>
      <c r="BK214" s="19">
        <v>90.171000000000006</v>
      </c>
      <c r="BL214" s="19">
        <v>90.591999999999999</v>
      </c>
      <c r="BM214" s="19">
        <v>91.009</v>
      </c>
      <c r="BN214" s="19">
        <v>91.418000000000006</v>
      </c>
      <c r="BO214" s="19">
        <v>91.825000000000003</v>
      </c>
      <c r="BP214" s="19">
        <v>92.224000000000004</v>
      </c>
      <c r="BQ214" s="19">
        <v>92.619</v>
      </c>
      <c r="BR214" s="19">
        <v>93.001999999999995</v>
      </c>
      <c r="BS214" s="19">
        <v>93.369</v>
      </c>
      <c r="BT214" s="19">
        <v>93.736000000000004</v>
      </c>
      <c r="BU214" s="19">
        <v>94.087999999999994</v>
      </c>
      <c r="BV214" s="19">
        <v>94.433000000000007</v>
      </c>
      <c r="BW214" s="19">
        <v>94.772000000000006</v>
      </c>
      <c r="BX214" s="19">
        <v>95.093999999999994</v>
      </c>
      <c r="BY214" s="19">
        <v>95.414000000000001</v>
      </c>
      <c r="BZ214" s="19">
        <v>95.721999999999994</v>
      </c>
      <c r="CA214" s="19">
        <v>96.018000000000001</v>
      </c>
      <c r="CB214" s="19">
        <v>96.301000000000002</v>
      </c>
      <c r="CC214" s="19">
        <v>96.582999999999998</v>
      </c>
      <c r="CD214" s="19">
        <v>96.85</v>
      </c>
      <c r="CE214" s="19">
        <v>97.108999999999995</v>
      </c>
      <c r="CF214" s="19">
        <v>97.363</v>
      </c>
      <c r="CG214" s="19">
        <v>97.611000000000004</v>
      </c>
      <c r="CH214" s="19">
        <v>97.840999999999994</v>
      </c>
      <c r="CI214" s="19">
        <v>98.067999999999998</v>
      </c>
      <c r="CJ214" s="19">
        <v>98.292000000000002</v>
      </c>
      <c r="CK214" s="19">
        <v>98.504999999999995</v>
      </c>
      <c r="CL214" s="19">
        <v>98.710999999999999</v>
      </c>
      <c r="CM214" s="19">
        <v>98.900999999999996</v>
      </c>
    </row>
    <row r="215" spans="1:91" ht="11.4" x14ac:dyDescent="0.2">
      <c r="A215" s="16">
        <v>198</v>
      </c>
      <c r="B215" s="17" t="s">
        <v>635</v>
      </c>
      <c r="C215" s="7" t="s">
        <v>258</v>
      </c>
      <c r="D215" s="6"/>
      <c r="E215" s="6">
        <v>192</v>
      </c>
      <c r="F215" s="19">
        <v>11461.432000000001</v>
      </c>
      <c r="G215" s="19">
        <v>11475.982</v>
      </c>
      <c r="H215" s="19">
        <v>11484.636</v>
      </c>
      <c r="I215" s="19">
        <v>11489.082</v>
      </c>
      <c r="J215" s="19">
        <v>11492.046</v>
      </c>
      <c r="K215" s="19">
        <v>11495.492</v>
      </c>
      <c r="L215" s="19">
        <v>11499.731</v>
      </c>
      <c r="M215" s="19">
        <v>11504.041999999999</v>
      </c>
      <c r="N215" s="19">
        <v>11508.091</v>
      </c>
      <c r="O215" s="19">
        <v>11511.251</v>
      </c>
      <c r="P215" s="19">
        <v>11513.022999999999</v>
      </c>
      <c r="Q215" s="19">
        <v>11513.391</v>
      </c>
      <c r="R215" s="19">
        <v>11512.406000000001</v>
      </c>
      <c r="S215" s="19">
        <v>11509.562</v>
      </c>
      <c r="T215" s="19">
        <v>11504.248</v>
      </c>
      <c r="U215" s="19">
        <v>11496</v>
      </c>
      <c r="V215" s="19">
        <v>11484.602999999999</v>
      </c>
      <c r="W215" s="19">
        <v>11470.130999999999</v>
      </c>
      <c r="X215" s="19">
        <v>11452.767</v>
      </c>
      <c r="Y215" s="19">
        <v>11432.859</v>
      </c>
      <c r="Z215" s="19">
        <v>11410.652</v>
      </c>
      <c r="AA215" s="19">
        <v>11386.169</v>
      </c>
      <c r="AB215" s="19">
        <v>11359.359</v>
      </c>
      <c r="AC215" s="19">
        <v>11330.341</v>
      </c>
      <c r="AD215" s="19">
        <v>11299.21</v>
      </c>
      <c r="AE215" s="19">
        <v>11266.074000000001</v>
      </c>
      <c r="AF215" s="19">
        <v>11230.977999999999</v>
      </c>
      <c r="AG215" s="19">
        <v>11193.932000000001</v>
      </c>
      <c r="AH215" s="19">
        <v>11154.901</v>
      </c>
      <c r="AI215" s="19">
        <v>11113.815000000001</v>
      </c>
      <c r="AJ215" s="19">
        <v>11070.603999999999</v>
      </c>
      <c r="AK215" s="19">
        <v>11025.328</v>
      </c>
      <c r="AL215" s="19">
        <v>10977.998</v>
      </c>
      <c r="AM215" s="19">
        <v>10928.575000000001</v>
      </c>
      <c r="AN215" s="19">
        <v>10876.966</v>
      </c>
      <c r="AO215" s="19">
        <v>10823.142</v>
      </c>
      <c r="AP215" s="19">
        <v>10767.137000000001</v>
      </c>
      <c r="AQ215" s="19">
        <v>10709.058000000001</v>
      </c>
      <c r="AR215" s="19">
        <v>10649.031000000001</v>
      </c>
      <c r="AS215" s="19">
        <v>10587.23</v>
      </c>
      <c r="AT215" s="19">
        <v>10523.816000000001</v>
      </c>
      <c r="AU215" s="19">
        <v>10458.975</v>
      </c>
      <c r="AV215" s="19">
        <v>10392.837</v>
      </c>
      <c r="AW215" s="19">
        <v>10325.507</v>
      </c>
      <c r="AX215" s="19">
        <v>10257.079</v>
      </c>
      <c r="AY215" s="19">
        <v>10187.700000000001</v>
      </c>
      <c r="AZ215" s="19">
        <v>10117.48</v>
      </c>
      <c r="BA215" s="19">
        <v>10046.706</v>
      </c>
      <c r="BB215" s="19">
        <v>9975.8829999999998</v>
      </c>
      <c r="BC215" s="19">
        <v>9905.6530000000002</v>
      </c>
      <c r="BD215" s="19">
        <v>9836.5149999999994</v>
      </c>
      <c r="BE215" s="19">
        <v>9768.7060000000001</v>
      </c>
      <c r="BF215" s="19">
        <v>9702.32</v>
      </c>
      <c r="BG215" s="19">
        <v>9637.4539999999997</v>
      </c>
      <c r="BH215" s="19">
        <v>9574.1440000000002</v>
      </c>
      <c r="BI215" s="19">
        <v>9512.44</v>
      </c>
      <c r="BJ215" s="19">
        <v>9452.3690000000006</v>
      </c>
      <c r="BK215" s="19">
        <v>9393.9940000000006</v>
      </c>
      <c r="BL215" s="19">
        <v>9337.366</v>
      </c>
      <c r="BM215" s="19">
        <v>9282.5169999999998</v>
      </c>
      <c r="BN215" s="19">
        <v>9229.4369999999999</v>
      </c>
      <c r="BO215" s="19">
        <v>9178.15</v>
      </c>
      <c r="BP215" s="19">
        <v>9128.5169999999998</v>
      </c>
      <c r="BQ215" s="19">
        <v>9080.0969999999998</v>
      </c>
      <c r="BR215" s="19">
        <v>9032.34</v>
      </c>
      <c r="BS215" s="19">
        <v>8984.7960000000003</v>
      </c>
      <c r="BT215" s="19">
        <v>8937.3469999999998</v>
      </c>
      <c r="BU215" s="19">
        <v>8890.0069999999996</v>
      </c>
      <c r="BV215" s="19">
        <v>8842.7489999999998</v>
      </c>
      <c r="BW215" s="19">
        <v>8795.5879999999997</v>
      </c>
      <c r="BX215" s="19">
        <v>8748.5650000000005</v>
      </c>
      <c r="BY215" s="19">
        <v>8701.6129999999994</v>
      </c>
      <c r="BZ215" s="19">
        <v>8654.759</v>
      </c>
      <c r="CA215" s="19">
        <v>8608.268</v>
      </c>
      <c r="CB215" s="19">
        <v>8562.5010000000002</v>
      </c>
      <c r="CC215" s="19">
        <v>8517.7430000000004</v>
      </c>
      <c r="CD215" s="19">
        <v>8474.0939999999991</v>
      </c>
      <c r="CE215" s="19">
        <v>8431.5280000000002</v>
      </c>
      <c r="CF215" s="19">
        <v>8389.91</v>
      </c>
      <c r="CG215" s="19">
        <v>8349.1</v>
      </c>
      <c r="CH215" s="19">
        <v>8308.9950000000008</v>
      </c>
      <c r="CI215" s="19">
        <v>8269.5490000000009</v>
      </c>
      <c r="CJ215" s="19">
        <v>8230.7489999999998</v>
      </c>
      <c r="CK215" s="19">
        <v>8192.6990000000005</v>
      </c>
      <c r="CL215" s="19">
        <v>8155.5420000000004</v>
      </c>
      <c r="CM215" s="19">
        <v>8119.4979999999996</v>
      </c>
    </row>
    <row r="216" spans="1:91" ht="11.4" x14ac:dyDescent="0.2">
      <c r="A216" s="16">
        <v>199</v>
      </c>
      <c r="B216" s="17" t="s">
        <v>635</v>
      </c>
      <c r="C216" s="7" t="s">
        <v>259</v>
      </c>
      <c r="D216" s="6"/>
      <c r="E216" s="6">
        <v>531</v>
      </c>
      <c r="F216" s="19">
        <v>158.01</v>
      </c>
      <c r="G216" s="19">
        <v>159.37100000000001</v>
      </c>
      <c r="H216" s="19">
        <v>160.53899999999999</v>
      </c>
      <c r="I216" s="19">
        <v>161.577</v>
      </c>
      <c r="J216" s="19">
        <v>162.547</v>
      </c>
      <c r="K216" s="19">
        <v>163.495</v>
      </c>
      <c r="L216" s="19">
        <v>164.458</v>
      </c>
      <c r="M216" s="19">
        <v>165.43</v>
      </c>
      <c r="N216" s="19">
        <v>166.4</v>
      </c>
      <c r="O216" s="19">
        <v>167.34299999999999</v>
      </c>
      <c r="P216" s="19">
        <v>168.23599999999999</v>
      </c>
      <c r="Q216" s="19">
        <v>169.08500000000001</v>
      </c>
      <c r="R216" s="19">
        <v>169.90799999999999</v>
      </c>
      <c r="S216" s="19">
        <v>170.70099999999999</v>
      </c>
      <c r="T216" s="19">
        <v>171.45</v>
      </c>
      <c r="U216" s="19">
        <v>172.17</v>
      </c>
      <c r="V216" s="19">
        <v>172.85599999999999</v>
      </c>
      <c r="W216" s="19">
        <v>173.50800000000001</v>
      </c>
      <c r="X216" s="19">
        <v>174.12700000000001</v>
      </c>
      <c r="Y216" s="19">
        <v>174.72300000000001</v>
      </c>
      <c r="Z216" s="19">
        <v>175.28</v>
      </c>
      <c r="AA216" s="19">
        <v>175.81</v>
      </c>
      <c r="AB216" s="19">
        <v>176.30600000000001</v>
      </c>
      <c r="AC216" s="19">
        <v>176.78800000000001</v>
      </c>
      <c r="AD216" s="19">
        <v>177.24600000000001</v>
      </c>
      <c r="AE216" s="19">
        <v>177.673</v>
      </c>
      <c r="AF216" s="19">
        <v>178.09100000000001</v>
      </c>
      <c r="AG216" s="19">
        <v>178.49100000000001</v>
      </c>
      <c r="AH216" s="19">
        <v>178.87799999999999</v>
      </c>
      <c r="AI216" s="19">
        <v>179.24600000000001</v>
      </c>
      <c r="AJ216" s="19">
        <v>179.61099999999999</v>
      </c>
      <c r="AK216" s="19">
        <v>179.96100000000001</v>
      </c>
      <c r="AL216" s="19">
        <v>180.31200000000001</v>
      </c>
      <c r="AM216" s="19">
        <v>180.65299999999999</v>
      </c>
      <c r="AN216" s="19">
        <v>180.977</v>
      </c>
      <c r="AO216" s="19">
        <v>181.28899999999999</v>
      </c>
      <c r="AP216" s="19">
        <v>181.595</v>
      </c>
      <c r="AQ216" s="19">
        <v>181.89</v>
      </c>
      <c r="AR216" s="19">
        <v>182.18</v>
      </c>
      <c r="AS216" s="19">
        <v>182.459</v>
      </c>
      <c r="AT216" s="19">
        <v>182.733</v>
      </c>
      <c r="AU216" s="19">
        <v>183.00299999999999</v>
      </c>
      <c r="AV216" s="19">
        <v>183.27</v>
      </c>
      <c r="AW216" s="19">
        <v>183.52600000000001</v>
      </c>
      <c r="AX216" s="19">
        <v>183.78899999999999</v>
      </c>
      <c r="AY216" s="19">
        <v>184.05099999999999</v>
      </c>
      <c r="AZ216" s="19">
        <v>184.31200000000001</v>
      </c>
      <c r="BA216" s="19">
        <v>184.57</v>
      </c>
      <c r="BB216" s="19">
        <v>184.82599999999999</v>
      </c>
      <c r="BC216" s="19">
        <v>185.09299999999999</v>
      </c>
      <c r="BD216" s="19">
        <v>185.35900000000001</v>
      </c>
      <c r="BE216" s="19">
        <v>185.63</v>
      </c>
      <c r="BF216" s="19">
        <v>185.89699999999999</v>
      </c>
      <c r="BG216" s="19">
        <v>186.17</v>
      </c>
      <c r="BH216" s="19">
        <v>186.43100000000001</v>
      </c>
      <c r="BI216" s="19">
        <v>186.69800000000001</v>
      </c>
      <c r="BJ216" s="19">
        <v>186.95599999999999</v>
      </c>
      <c r="BK216" s="19">
        <v>187.203</v>
      </c>
      <c r="BL216" s="19">
        <v>187.44900000000001</v>
      </c>
      <c r="BM216" s="19">
        <v>187.68199999999999</v>
      </c>
      <c r="BN216" s="19">
        <v>187.90799999999999</v>
      </c>
      <c r="BO216" s="19">
        <v>188.12</v>
      </c>
      <c r="BP216" s="19">
        <v>188.321</v>
      </c>
      <c r="BQ216" s="19">
        <v>188.511</v>
      </c>
      <c r="BR216" s="19">
        <v>188.67699999999999</v>
      </c>
      <c r="BS216" s="19">
        <v>188.83600000000001</v>
      </c>
      <c r="BT216" s="19">
        <v>188.96899999999999</v>
      </c>
      <c r="BU216" s="19">
        <v>189.084</v>
      </c>
      <c r="BV216" s="19">
        <v>189.17500000000001</v>
      </c>
      <c r="BW216" s="19">
        <v>189.25299999999999</v>
      </c>
      <c r="BX216" s="19">
        <v>189.30099999999999</v>
      </c>
      <c r="BY216" s="19">
        <v>189.34399999999999</v>
      </c>
      <c r="BZ216" s="19">
        <v>189.37</v>
      </c>
      <c r="CA216" s="19">
        <v>189.37299999999999</v>
      </c>
      <c r="CB216" s="19">
        <v>189.357</v>
      </c>
      <c r="CC216" s="19">
        <v>189.32900000000001</v>
      </c>
      <c r="CD216" s="19">
        <v>189.28</v>
      </c>
      <c r="CE216" s="19">
        <v>189.23500000000001</v>
      </c>
      <c r="CF216" s="19">
        <v>189.15799999999999</v>
      </c>
      <c r="CG216" s="19">
        <v>189.07</v>
      </c>
      <c r="CH216" s="19">
        <v>188.97399999999999</v>
      </c>
      <c r="CI216" s="19">
        <v>188.869</v>
      </c>
      <c r="CJ216" s="19">
        <v>188.75299999999999</v>
      </c>
      <c r="CK216" s="19">
        <v>188.63800000000001</v>
      </c>
      <c r="CL216" s="19">
        <v>188.511</v>
      </c>
      <c r="CM216" s="19">
        <v>188.38</v>
      </c>
    </row>
    <row r="217" spans="1:91" ht="11.4" x14ac:dyDescent="0.2">
      <c r="A217" s="16">
        <v>200</v>
      </c>
      <c r="B217" s="17" t="s">
        <v>635</v>
      </c>
      <c r="C217" s="7" t="s">
        <v>260</v>
      </c>
      <c r="D217" s="6"/>
      <c r="E217" s="6">
        <v>212</v>
      </c>
      <c r="F217" s="19">
        <v>73.162000000000006</v>
      </c>
      <c r="G217" s="19">
        <v>73.543000000000006</v>
      </c>
      <c r="H217" s="19">
        <v>73.924999999999997</v>
      </c>
      <c r="I217" s="19">
        <v>74.308000000000007</v>
      </c>
      <c r="J217" s="19">
        <v>74.679000000000002</v>
      </c>
      <c r="K217" s="19">
        <v>75.052000000000007</v>
      </c>
      <c r="L217" s="19">
        <v>75.400999999999996</v>
      </c>
      <c r="M217" s="19">
        <v>75.748000000000005</v>
      </c>
      <c r="N217" s="19">
        <v>76.069999999999993</v>
      </c>
      <c r="O217" s="19">
        <v>76.369</v>
      </c>
      <c r="P217" s="19">
        <v>76.643000000000001</v>
      </c>
      <c r="Q217" s="19">
        <v>76.884</v>
      </c>
      <c r="R217" s="19">
        <v>77.105999999999995</v>
      </c>
      <c r="S217" s="19">
        <v>77.295000000000002</v>
      </c>
      <c r="T217" s="19">
        <v>77.453000000000003</v>
      </c>
      <c r="U217" s="19">
        <v>77.593000000000004</v>
      </c>
      <c r="V217" s="19">
        <v>77.694000000000003</v>
      </c>
      <c r="W217" s="19">
        <v>77.778000000000006</v>
      </c>
      <c r="X217" s="19">
        <v>77.831999999999994</v>
      </c>
      <c r="Y217" s="19">
        <v>77.867999999999995</v>
      </c>
      <c r="Z217" s="19">
        <v>77.882999999999996</v>
      </c>
      <c r="AA217" s="19">
        <v>77.884</v>
      </c>
      <c r="AB217" s="19">
        <v>77.866</v>
      </c>
      <c r="AC217" s="19">
        <v>77.847999999999999</v>
      </c>
      <c r="AD217" s="19">
        <v>77.811000000000007</v>
      </c>
      <c r="AE217" s="19">
        <v>77.766000000000005</v>
      </c>
      <c r="AF217" s="19">
        <v>77.709000000000003</v>
      </c>
      <c r="AG217" s="19">
        <v>77.644999999999996</v>
      </c>
      <c r="AH217" s="19">
        <v>77.576999999999998</v>
      </c>
      <c r="AI217" s="19">
        <v>77.489000000000004</v>
      </c>
      <c r="AJ217" s="19">
        <v>77.396000000000001</v>
      </c>
      <c r="AK217" s="19">
        <v>77.287000000000006</v>
      </c>
      <c r="AL217" s="19">
        <v>77.162999999999997</v>
      </c>
      <c r="AM217" s="19">
        <v>77.034000000000006</v>
      </c>
      <c r="AN217" s="19">
        <v>76.884</v>
      </c>
      <c r="AO217" s="19">
        <v>76.724999999999994</v>
      </c>
      <c r="AP217" s="19">
        <v>76.540999999999997</v>
      </c>
      <c r="AQ217" s="19">
        <v>76.346999999999994</v>
      </c>
      <c r="AR217" s="19">
        <v>76.141000000000005</v>
      </c>
      <c r="AS217" s="19">
        <v>75.911000000000001</v>
      </c>
      <c r="AT217" s="19">
        <v>75.668000000000006</v>
      </c>
      <c r="AU217" s="19">
        <v>75.406999999999996</v>
      </c>
      <c r="AV217" s="19">
        <v>75.13</v>
      </c>
      <c r="AW217" s="19">
        <v>74.840999999999994</v>
      </c>
      <c r="AX217" s="19">
        <v>74.533000000000001</v>
      </c>
      <c r="AY217" s="19">
        <v>74.215999999999994</v>
      </c>
      <c r="AZ217" s="19">
        <v>73.88</v>
      </c>
      <c r="BA217" s="19">
        <v>73.533000000000001</v>
      </c>
      <c r="BB217" s="19">
        <v>73.183000000000007</v>
      </c>
      <c r="BC217" s="19">
        <v>72.816000000000003</v>
      </c>
      <c r="BD217" s="19">
        <v>72.444999999999993</v>
      </c>
      <c r="BE217" s="19">
        <v>72.054000000000002</v>
      </c>
      <c r="BF217" s="19">
        <v>71.665000000000006</v>
      </c>
      <c r="BG217" s="19">
        <v>71.265000000000001</v>
      </c>
      <c r="BH217" s="19">
        <v>70.846999999999994</v>
      </c>
      <c r="BI217" s="19">
        <v>70.447000000000003</v>
      </c>
      <c r="BJ217" s="19">
        <v>70.031000000000006</v>
      </c>
      <c r="BK217" s="19">
        <v>69.617999999999995</v>
      </c>
      <c r="BL217" s="19">
        <v>69.197999999999993</v>
      </c>
      <c r="BM217" s="19">
        <v>68.772000000000006</v>
      </c>
      <c r="BN217" s="19">
        <v>68.341999999999999</v>
      </c>
      <c r="BO217" s="19">
        <v>67.900999999999996</v>
      </c>
      <c r="BP217" s="19">
        <v>67.45</v>
      </c>
      <c r="BQ217" s="19">
        <v>67.001000000000005</v>
      </c>
      <c r="BR217" s="19">
        <v>66.546000000000006</v>
      </c>
      <c r="BS217" s="19">
        <v>66.064999999999998</v>
      </c>
      <c r="BT217" s="19">
        <v>65.591999999999999</v>
      </c>
      <c r="BU217" s="19">
        <v>65.103999999999999</v>
      </c>
      <c r="BV217" s="19">
        <v>64.613</v>
      </c>
      <c r="BW217" s="19">
        <v>64.122</v>
      </c>
      <c r="BX217" s="19">
        <v>63.63</v>
      </c>
      <c r="BY217" s="19">
        <v>63.139000000000003</v>
      </c>
      <c r="BZ217" s="19">
        <v>62.658999999999999</v>
      </c>
      <c r="CA217" s="19">
        <v>62.180999999999997</v>
      </c>
      <c r="CB217" s="19">
        <v>61.704999999999998</v>
      </c>
      <c r="CC217" s="19">
        <v>61.228999999999999</v>
      </c>
      <c r="CD217" s="19">
        <v>60.764000000000003</v>
      </c>
      <c r="CE217" s="19">
        <v>60.301000000000002</v>
      </c>
      <c r="CF217" s="19">
        <v>59.847999999999999</v>
      </c>
      <c r="CG217" s="19">
        <v>59.405999999999999</v>
      </c>
      <c r="CH217" s="19">
        <v>58.962000000000003</v>
      </c>
      <c r="CI217" s="19">
        <v>58.540999999999997</v>
      </c>
      <c r="CJ217" s="19">
        <v>58.119</v>
      </c>
      <c r="CK217" s="19">
        <v>57.707999999999998</v>
      </c>
      <c r="CL217" s="19">
        <v>57.305999999999997</v>
      </c>
      <c r="CM217" s="19">
        <v>56.914000000000001</v>
      </c>
    </row>
    <row r="218" spans="1:91" ht="11.4" x14ac:dyDescent="0.2">
      <c r="A218" s="16">
        <v>201</v>
      </c>
      <c r="B218" s="17" t="s">
        <v>635</v>
      </c>
      <c r="C218" s="7" t="s">
        <v>261</v>
      </c>
      <c r="D218" s="6"/>
      <c r="E218" s="6">
        <v>214</v>
      </c>
      <c r="F218" s="19">
        <v>10528.394</v>
      </c>
      <c r="G218" s="19">
        <v>10648.790999999999</v>
      </c>
      <c r="H218" s="19">
        <v>10766.998</v>
      </c>
      <c r="I218" s="19">
        <v>10882.995999999999</v>
      </c>
      <c r="J218" s="19">
        <v>10996.773999999999</v>
      </c>
      <c r="K218" s="19">
        <v>11108.358</v>
      </c>
      <c r="L218" s="19">
        <v>11217.656000000001</v>
      </c>
      <c r="M218" s="19">
        <v>11324.614</v>
      </c>
      <c r="N218" s="19">
        <v>11429.275</v>
      </c>
      <c r="O218" s="19">
        <v>11531.725</v>
      </c>
      <c r="P218" s="19">
        <v>11631.994000000001</v>
      </c>
      <c r="Q218" s="19">
        <v>11730.102000000001</v>
      </c>
      <c r="R218" s="19">
        <v>11825.968999999999</v>
      </c>
      <c r="S218" s="19">
        <v>11919.438</v>
      </c>
      <c r="T218" s="19">
        <v>12010.267</v>
      </c>
      <c r="U218" s="19">
        <v>12098.32</v>
      </c>
      <c r="V218" s="19">
        <v>12183.473</v>
      </c>
      <c r="W218" s="19">
        <v>12265.75</v>
      </c>
      <c r="X218" s="19">
        <v>12345.299000000001</v>
      </c>
      <c r="Y218" s="19">
        <v>12422.304</v>
      </c>
      <c r="Z218" s="19">
        <v>12496.897000000001</v>
      </c>
      <c r="AA218" s="19">
        <v>12569.11</v>
      </c>
      <c r="AB218" s="19">
        <v>12638.824000000001</v>
      </c>
      <c r="AC218" s="19">
        <v>12705.838</v>
      </c>
      <c r="AD218" s="19">
        <v>12769.88</v>
      </c>
      <c r="AE218" s="19">
        <v>12830.731</v>
      </c>
      <c r="AF218" s="19">
        <v>12888.356</v>
      </c>
      <c r="AG218" s="19">
        <v>12942.757</v>
      </c>
      <c r="AH218" s="19">
        <v>12993.954</v>
      </c>
      <c r="AI218" s="19">
        <v>13041.949000000001</v>
      </c>
      <c r="AJ218" s="19">
        <v>13086.762000000001</v>
      </c>
      <c r="AK218" s="19">
        <v>13128.379000000001</v>
      </c>
      <c r="AL218" s="19">
        <v>13166.855</v>
      </c>
      <c r="AM218" s="19">
        <v>13202.295</v>
      </c>
      <c r="AN218" s="19">
        <v>13234.877</v>
      </c>
      <c r="AO218" s="19">
        <v>13264.741</v>
      </c>
      <c r="AP218" s="19">
        <v>13291.955</v>
      </c>
      <c r="AQ218" s="19">
        <v>13316.538</v>
      </c>
      <c r="AR218" s="19">
        <v>13338.522999999999</v>
      </c>
      <c r="AS218" s="19">
        <v>13357.936</v>
      </c>
      <c r="AT218" s="19">
        <v>13374.78</v>
      </c>
      <c r="AU218" s="19">
        <v>13389.108</v>
      </c>
      <c r="AV218" s="19">
        <v>13400.976000000001</v>
      </c>
      <c r="AW218" s="19">
        <v>13410.450999999999</v>
      </c>
      <c r="AX218" s="19">
        <v>13417.615</v>
      </c>
      <c r="AY218" s="19">
        <v>13422.523999999999</v>
      </c>
      <c r="AZ218" s="19">
        <v>13425.223</v>
      </c>
      <c r="BA218" s="19">
        <v>13425.757</v>
      </c>
      <c r="BB218" s="19">
        <v>13424.121999999999</v>
      </c>
      <c r="BC218" s="19">
        <v>13420.352000000001</v>
      </c>
      <c r="BD218" s="19">
        <v>13414.455</v>
      </c>
      <c r="BE218" s="19">
        <v>13406.462</v>
      </c>
      <c r="BF218" s="19">
        <v>13396.406000000001</v>
      </c>
      <c r="BG218" s="19">
        <v>13384.305</v>
      </c>
      <c r="BH218" s="19">
        <v>13370.168</v>
      </c>
      <c r="BI218" s="19">
        <v>13354.004000000001</v>
      </c>
      <c r="BJ218" s="19">
        <v>13335.853999999999</v>
      </c>
      <c r="BK218" s="19">
        <v>13315.727999999999</v>
      </c>
      <c r="BL218" s="19">
        <v>13293.677</v>
      </c>
      <c r="BM218" s="19">
        <v>13269.727000000001</v>
      </c>
      <c r="BN218" s="19">
        <v>13243.914000000001</v>
      </c>
      <c r="BO218" s="19">
        <v>13216.281000000001</v>
      </c>
      <c r="BP218" s="19">
        <v>13186.865</v>
      </c>
      <c r="BQ218" s="19">
        <v>13155.673000000001</v>
      </c>
      <c r="BR218" s="19">
        <v>13122.718999999999</v>
      </c>
      <c r="BS218" s="19">
        <v>13088.049000000001</v>
      </c>
      <c r="BT218" s="19">
        <v>13051.671</v>
      </c>
      <c r="BU218" s="19">
        <v>13013.65</v>
      </c>
      <c r="BV218" s="19">
        <v>12974.047</v>
      </c>
      <c r="BW218" s="19">
        <v>12932.907999999999</v>
      </c>
      <c r="BX218" s="19">
        <v>12890.307000000001</v>
      </c>
      <c r="BY218" s="19">
        <v>12846.298000000001</v>
      </c>
      <c r="BZ218" s="19">
        <v>12800.922</v>
      </c>
      <c r="CA218" s="19">
        <v>12754.241</v>
      </c>
      <c r="CB218" s="19">
        <v>12706.322</v>
      </c>
      <c r="CC218" s="19">
        <v>12657.22</v>
      </c>
      <c r="CD218" s="19">
        <v>12606.99</v>
      </c>
      <c r="CE218" s="19">
        <v>12555.691999999999</v>
      </c>
      <c r="CF218" s="19">
        <v>12503.383</v>
      </c>
      <c r="CG218" s="19">
        <v>12450.118</v>
      </c>
      <c r="CH218" s="19">
        <v>12395.962</v>
      </c>
      <c r="CI218" s="19">
        <v>12340.967000000001</v>
      </c>
      <c r="CJ218" s="19">
        <v>12285.199000000001</v>
      </c>
      <c r="CK218" s="19">
        <v>12228.710999999999</v>
      </c>
      <c r="CL218" s="19">
        <v>12171.576999999999</v>
      </c>
      <c r="CM218" s="19">
        <v>12113.86</v>
      </c>
    </row>
    <row r="219" spans="1:91" ht="11.4" x14ac:dyDescent="0.2">
      <c r="A219" s="16">
        <v>202</v>
      </c>
      <c r="B219" s="17" t="s">
        <v>635</v>
      </c>
      <c r="C219" s="7" t="s">
        <v>262</v>
      </c>
      <c r="D219" s="6"/>
      <c r="E219" s="6">
        <v>308</v>
      </c>
      <c r="F219" s="19">
        <v>106.82299999999999</v>
      </c>
      <c r="G219" s="19">
        <v>107.31699999999999</v>
      </c>
      <c r="H219" s="19">
        <v>107.825</v>
      </c>
      <c r="I219" s="19">
        <v>108.339</v>
      </c>
      <c r="J219" s="19">
        <v>108.825</v>
      </c>
      <c r="K219" s="19">
        <v>109.30800000000001</v>
      </c>
      <c r="L219" s="19">
        <v>109.761</v>
      </c>
      <c r="M219" s="19">
        <v>110.17</v>
      </c>
      <c r="N219" s="19">
        <v>110.556</v>
      </c>
      <c r="O219" s="19">
        <v>110.89400000000001</v>
      </c>
      <c r="P219" s="19">
        <v>111.18600000000001</v>
      </c>
      <c r="Q219" s="19">
        <v>111.437</v>
      </c>
      <c r="R219" s="19">
        <v>111.63</v>
      </c>
      <c r="S219" s="19">
        <v>111.785</v>
      </c>
      <c r="T219" s="19">
        <v>111.914</v>
      </c>
      <c r="U219" s="19">
        <v>112.024</v>
      </c>
      <c r="V219" s="19">
        <v>112.11199999999999</v>
      </c>
      <c r="W219" s="19">
        <v>112.18</v>
      </c>
      <c r="X219" s="19">
        <v>112.22499999999999</v>
      </c>
      <c r="Y219" s="19">
        <v>112.25</v>
      </c>
      <c r="Z219" s="19">
        <v>112.255</v>
      </c>
      <c r="AA219" s="19">
        <v>112.245</v>
      </c>
      <c r="AB219" s="19">
        <v>112.20699999999999</v>
      </c>
      <c r="AC219" s="19">
        <v>112.148</v>
      </c>
      <c r="AD219" s="19">
        <v>112.07</v>
      </c>
      <c r="AE219" s="19">
        <v>111.97199999999999</v>
      </c>
      <c r="AF219" s="19">
        <v>111.851</v>
      </c>
      <c r="AG219" s="19">
        <v>111.715</v>
      </c>
      <c r="AH219" s="19">
        <v>111.55500000000001</v>
      </c>
      <c r="AI219" s="19">
        <v>111.36</v>
      </c>
      <c r="AJ219" s="19">
        <v>111.145</v>
      </c>
      <c r="AK219" s="19">
        <v>110.895</v>
      </c>
      <c r="AL219" s="19">
        <v>110.61</v>
      </c>
      <c r="AM219" s="19">
        <v>110.298</v>
      </c>
      <c r="AN219" s="19">
        <v>109.959</v>
      </c>
      <c r="AO219" s="19">
        <v>109.581</v>
      </c>
      <c r="AP219" s="19">
        <v>109.182</v>
      </c>
      <c r="AQ219" s="19">
        <v>108.74299999999999</v>
      </c>
      <c r="AR219" s="19">
        <v>108.28100000000001</v>
      </c>
      <c r="AS219" s="19">
        <v>107.785</v>
      </c>
      <c r="AT219" s="19">
        <v>107.255</v>
      </c>
      <c r="AU219" s="19">
        <v>106.693</v>
      </c>
      <c r="AV219" s="19">
        <v>106.098</v>
      </c>
      <c r="AW219" s="19">
        <v>105.47</v>
      </c>
      <c r="AX219" s="19">
        <v>104.824</v>
      </c>
      <c r="AY219" s="19">
        <v>104.15600000000001</v>
      </c>
      <c r="AZ219" s="19">
        <v>103.452</v>
      </c>
      <c r="BA219" s="19">
        <v>102.72</v>
      </c>
      <c r="BB219" s="19">
        <v>101.985</v>
      </c>
      <c r="BC219" s="19">
        <v>101.215</v>
      </c>
      <c r="BD219" s="19">
        <v>100.43300000000001</v>
      </c>
      <c r="BE219" s="19">
        <v>99.628</v>
      </c>
      <c r="BF219" s="19">
        <v>98.802000000000007</v>
      </c>
      <c r="BG219" s="19">
        <v>97.975999999999999</v>
      </c>
      <c r="BH219" s="19">
        <v>97.123999999999995</v>
      </c>
      <c r="BI219" s="19">
        <v>96.263000000000005</v>
      </c>
      <c r="BJ219" s="19">
        <v>95.388000000000005</v>
      </c>
      <c r="BK219" s="19">
        <v>94.501999999999995</v>
      </c>
      <c r="BL219" s="19">
        <v>93.611999999999995</v>
      </c>
      <c r="BM219" s="19">
        <v>92.706999999999994</v>
      </c>
      <c r="BN219" s="19">
        <v>91.805999999999997</v>
      </c>
      <c r="BO219" s="19">
        <v>90.9</v>
      </c>
      <c r="BP219" s="19">
        <v>89.997</v>
      </c>
      <c r="BQ219" s="19">
        <v>89.08</v>
      </c>
      <c r="BR219" s="19">
        <v>88.177999999999997</v>
      </c>
      <c r="BS219" s="19">
        <v>87.274000000000001</v>
      </c>
      <c r="BT219" s="19">
        <v>86.366</v>
      </c>
      <c r="BU219" s="19">
        <v>85.457999999999998</v>
      </c>
      <c r="BV219" s="19">
        <v>84.566000000000003</v>
      </c>
      <c r="BW219" s="19">
        <v>83.667000000000002</v>
      </c>
      <c r="BX219" s="19">
        <v>82.789000000000001</v>
      </c>
      <c r="BY219" s="19">
        <v>81.915000000000006</v>
      </c>
      <c r="BZ219" s="19">
        <v>81.049000000000007</v>
      </c>
      <c r="CA219" s="19">
        <v>80.183000000000007</v>
      </c>
      <c r="CB219" s="19">
        <v>79.326999999999998</v>
      </c>
      <c r="CC219" s="19">
        <v>78.483999999999995</v>
      </c>
      <c r="CD219" s="19">
        <v>77.634</v>
      </c>
      <c r="CE219" s="19">
        <v>76.793000000000006</v>
      </c>
      <c r="CF219" s="19">
        <v>75.965000000000003</v>
      </c>
      <c r="CG219" s="19">
        <v>75.135000000000005</v>
      </c>
      <c r="CH219" s="19">
        <v>74.308999999999997</v>
      </c>
      <c r="CI219" s="19">
        <v>73.488</v>
      </c>
      <c r="CJ219" s="19">
        <v>72.676000000000002</v>
      </c>
      <c r="CK219" s="19">
        <v>71.870999999999995</v>
      </c>
      <c r="CL219" s="19">
        <v>71.061999999999998</v>
      </c>
      <c r="CM219" s="19">
        <v>70.257999999999996</v>
      </c>
    </row>
    <row r="220" spans="1:91" ht="11.4" x14ac:dyDescent="0.2">
      <c r="A220" s="16">
        <v>203</v>
      </c>
      <c r="B220" s="17" t="s">
        <v>635</v>
      </c>
      <c r="C220" s="7" t="s">
        <v>263</v>
      </c>
      <c r="D220" s="6">
        <v>23</v>
      </c>
      <c r="E220" s="6">
        <v>312</v>
      </c>
      <c r="F220" s="19">
        <v>450.41800000000001</v>
      </c>
      <c r="G220" s="19">
        <v>449.97500000000002</v>
      </c>
      <c r="H220" s="19">
        <v>449.56799999999998</v>
      </c>
      <c r="I220" s="19">
        <v>449.173</v>
      </c>
      <c r="J220" s="19">
        <v>448.798</v>
      </c>
      <c r="K220" s="19">
        <v>448.42700000000002</v>
      </c>
      <c r="L220" s="19">
        <v>448.07900000000001</v>
      </c>
      <c r="M220" s="19">
        <v>447.76900000000001</v>
      </c>
      <c r="N220" s="19">
        <v>447.52699999999999</v>
      </c>
      <c r="O220" s="19">
        <v>447.36500000000001</v>
      </c>
      <c r="P220" s="19">
        <v>447.298</v>
      </c>
      <c r="Q220" s="19">
        <v>447.33</v>
      </c>
      <c r="R220" s="19">
        <v>447.43799999999999</v>
      </c>
      <c r="S220" s="19">
        <v>447.59300000000002</v>
      </c>
      <c r="T220" s="19">
        <v>447.72800000000001</v>
      </c>
      <c r="U220" s="19">
        <v>447.803</v>
      </c>
      <c r="V220" s="19">
        <v>447.81700000000001</v>
      </c>
      <c r="W220" s="19">
        <v>447.733</v>
      </c>
      <c r="X220" s="19">
        <v>447.55599999999998</v>
      </c>
      <c r="Y220" s="19">
        <v>447.26499999999999</v>
      </c>
      <c r="Z220" s="19">
        <v>446.84800000000001</v>
      </c>
      <c r="AA220" s="19">
        <v>446.3</v>
      </c>
      <c r="AB220" s="19">
        <v>445.60899999999998</v>
      </c>
      <c r="AC220" s="19">
        <v>444.76799999999997</v>
      </c>
      <c r="AD220" s="19">
        <v>443.79500000000002</v>
      </c>
      <c r="AE220" s="19">
        <v>442.67399999999998</v>
      </c>
      <c r="AF220" s="19">
        <v>441.41500000000002</v>
      </c>
      <c r="AG220" s="19">
        <v>440.01400000000001</v>
      </c>
      <c r="AH220" s="19">
        <v>438.47800000000001</v>
      </c>
      <c r="AI220" s="19">
        <v>436.82799999999997</v>
      </c>
      <c r="AJ220" s="19">
        <v>435.053</v>
      </c>
      <c r="AK220" s="19">
        <v>433.18400000000003</v>
      </c>
      <c r="AL220" s="19">
        <v>431.214</v>
      </c>
      <c r="AM220" s="19">
        <v>429.16500000000002</v>
      </c>
      <c r="AN220" s="19">
        <v>427.05599999999998</v>
      </c>
      <c r="AO220" s="19">
        <v>424.9</v>
      </c>
      <c r="AP220" s="19">
        <v>422.721</v>
      </c>
      <c r="AQ220" s="19">
        <v>420.505</v>
      </c>
      <c r="AR220" s="19">
        <v>418.29700000000003</v>
      </c>
      <c r="AS220" s="19">
        <v>416.08699999999999</v>
      </c>
      <c r="AT220" s="19">
        <v>413.90499999999997</v>
      </c>
      <c r="AU220" s="19">
        <v>411.74099999999999</v>
      </c>
      <c r="AV220" s="19">
        <v>409.61900000000003</v>
      </c>
      <c r="AW220" s="19">
        <v>407.53899999999999</v>
      </c>
      <c r="AX220" s="19">
        <v>405.49299999999999</v>
      </c>
      <c r="AY220" s="19">
        <v>403.495</v>
      </c>
      <c r="AZ220" s="19">
        <v>401.548</v>
      </c>
      <c r="BA220" s="19">
        <v>399.64299999999997</v>
      </c>
      <c r="BB220" s="19">
        <v>397.80599999999998</v>
      </c>
      <c r="BC220" s="19">
        <v>396.00900000000001</v>
      </c>
      <c r="BD220" s="19">
        <v>394.27300000000002</v>
      </c>
      <c r="BE220" s="19">
        <v>392.59500000000003</v>
      </c>
      <c r="BF220" s="19">
        <v>390.97500000000002</v>
      </c>
      <c r="BG220" s="19">
        <v>389.40499999999997</v>
      </c>
      <c r="BH220" s="19">
        <v>387.875</v>
      </c>
      <c r="BI220" s="19">
        <v>386.37299999999999</v>
      </c>
      <c r="BJ220" s="19">
        <v>384.90600000000001</v>
      </c>
      <c r="BK220" s="19">
        <v>383.46800000000002</v>
      </c>
      <c r="BL220" s="19">
        <v>382.06099999999998</v>
      </c>
      <c r="BM220" s="19">
        <v>380.68200000000002</v>
      </c>
      <c r="BN220" s="19">
        <v>379.33199999999999</v>
      </c>
      <c r="BO220" s="19">
        <v>378.00099999999998</v>
      </c>
      <c r="BP220" s="19">
        <v>376.697</v>
      </c>
      <c r="BQ220" s="19">
        <v>375.4</v>
      </c>
      <c r="BR220" s="19">
        <v>374.09800000000001</v>
      </c>
      <c r="BS220" s="19">
        <v>372.79</v>
      </c>
      <c r="BT220" s="19">
        <v>371.45800000000003</v>
      </c>
      <c r="BU220" s="19">
        <v>370.12799999999999</v>
      </c>
      <c r="BV220" s="19">
        <v>368.75700000000001</v>
      </c>
      <c r="BW220" s="19">
        <v>367.37099999999998</v>
      </c>
      <c r="BX220" s="19">
        <v>365.95499999999998</v>
      </c>
      <c r="BY220" s="19">
        <v>364.51799999999997</v>
      </c>
      <c r="BZ220" s="19">
        <v>363.04199999999997</v>
      </c>
      <c r="CA220" s="19">
        <v>361.53899999999999</v>
      </c>
      <c r="CB220" s="19">
        <v>359.99</v>
      </c>
      <c r="CC220" s="19">
        <v>358.38900000000001</v>
      </c>
      <c r="CD220" s="19">
        <v>356.74599999999998</v>
      </c>
      <c r="CE220" s="19">
        <v>355.053</v>
      </c>
      <c r="CF220" s="19">
        <v>353.33600000000001</v>
      </c>
      <c r="CG220" s="19">
        <v>351.58100000000002</v>
      </c>
      <c r="CH220" s="19">
        <v>349.822</v>
      </c>
      <c r="CI220" s="19">
        <v>348.05399999999997</v>
      </c>
      <c r="CJ220" s="19">
        <v>346.29</v>
      </c>
      <c r="CK220" s="19">
        <v>344.53399999999999</v>
      </c>
      <c r="CL220" s="19">
        <v>342.8</v>
      </c>
      <c r="CM220" s="19">
        <v>341.089</v>
      </c>
    </row>
    <row r="221" spans="1:91" ht="11.4" x14ac:dyDescent="0.2">
      <c r="A221" s="16">
        <v>204</v>
      </c>
      <c r="B221" s="17" t="s">
        <v>635</v>
      </c>
      <c r="C221" s="7" t="s">
        <v>264</v>
      </c>
      <c r="D221" s="6"/>
      <c r="E221" s="6">
        <v>332</v>
      </c>
      <c r="F221" s="19">
        <v>10711.061</v>
      </c>
      <c r="G221" s="19">
        <v>10847.334000000001</v>
      </c>
      <c r="H221" s="19">
        <v>10981.228999999999</v>
      </c>
      <c r="I221" s="19">
        <v>11112.945</v>
      </c>
      <c r="J221" s="19">
        <v>11242.856</v>
      </c>
      <c r="K221" s="19">
        <v>11371.184999999999</v>
      </c>
      <c r="L221" s="19">
        <v>11497.950999999999</v>
      </c>
      <c r="M221" s="19">
        <v>11622.998</v>
      </c>
      <c r="N221" s="19">
        <v>11746.163</v>
      </c>
      <c r="O221" s="19">
        <v>11867.239</v>
      </c>
      <c r="P221" s="19">
        <v>11986.045</v>
      </c>
      <c r="Q221" s="19">
        <v>12102.492</v>
      </c>
      <c r="R221" s="19">
        <v>12216.575000000001</v>
      </c>
      <c r="S221" s="19">
        <v>12328.207</v>
      </c>
      <c r="T221" s="19">
        <v>12437.358</v>
      </c>
      <c r="U221" s="19">
        <v>12543.964</v>
      </c>
      <c r="V221" s="19">
        <v>12647.964</v>
      </c>
      <c r="W221" s="19">
        <v>12749.288</v>
      </c>
      <c r="X221" s="19">
        <v>12847.84</v>
      </c>
      <c r="Y221" s="19">
        <v>12943.529</v>
      </c>
      <c r="Z221" s="19">
        <v>13036.257</v>
      </c>
      <c r="AA221" s="19">
        <v>13125.966</v>
      </c>
      <c r="AB221" s="19">
        <v>13212.592000000001</v>
      </c>
      <c r="AC221" s="19">
        <v>13296.138999999999</v>
      </c>
      <c r="AD221" s="19">
        <v>13376.643</v>
      </c>
      <c r="AE221" s="19">
        <v>13454.084999999999</v>
      </c>
      <c r="AF221" s="19">
        <v>13528.481</v>
      </c>
      <c r="AG221" s="19">
        <v>13599.74</v>
      </c>
      <c r="AH221" s="19">
        <v>13667.688</v>
      </c>
      <c r="AI221" s="19">
        <v>13732.075000000001</v>
      </c>
      <c r="AJ221" s="19">
        <v>13792.76</v>
      </c>
      <c r="AK221" s="19">
        <v>13849.625</v>
      </c>
      <c r="AL221" s="19">
        <v>13902.725</v>
      </c>
      <c r="AM221" s="19">
        <v>13952.199000000001</v>
      </c>
      <c r="AN221" s="19">
        <v>13998.279</v>
      </c>
      <c r="AO221" s="19">
        <v>14041.135</v>
      </c>
      <c r="AP221" s="19">
        <v>14080.812</v>
      </c>
      <c r="AQ221" s="19">
        <v>14117.235000000001</v>
      </c>
      <c r="AR221" s="19">
        <v>14150.284</v>
      </c>
      <c r="AS221" s="19">
        <v>14179.777</v>
      </c>
      <c r="AT221" s="19">
        <v>14205.592000000001</v>
      </c>
      <c r="AU221" s="19">
        <v>14227.718999999999</v>
      </c>
      <c r="AV221" s="19">
        <v>14246.210999999999</v>
      </c>
      <c r="AW221" s="19">
        <v>14261.109</v>
      </c>
      <c r="AX221" s="19">
        <v>14272.464</v>
      </c>
      <c r="AY221" s="19">
        <v>14280.338</v>
      </c>
      <c r="AZ221" s="19">
        <v>14284.78</v>
      </c>
      <c r="BA221" s="19">
        <v>14285.831</v>
      </c>
      <c r="BB221" s="19">
        <v>14283.614</v>
      </c>
      <c r="BC221" s="19">
        <v>14278.227000000001</v>
      </c>
      <c r="BD221" s="19">
        <v>14269.805</v>
      </c>
      <c r="BE221" s="19">
        <v>14258.428</v>
      </c>
      <c r="BF221" s="19">
        <v>14244.189</v>
      </c>
      <c r="BG221" s="19">
        <v>14227.209000000001</v>
      </c>
      <c r="BH221" s="19">
        <v>14207.575000000001</v>
      </c>
      <c r="BI221" s="19">
        <v>14185.44</v>
      </c>
      <c r="BJ221" s="19">
        <v>14160.873</v>
      </c>
      <c r="BK221" s="19">
        <v>14133.998</v>
      </c>
      <c r="BL221" s="19">
        <v>14104.982</v>
      </c>
      <c r="BM221" s="19">
        <v>14073.995000000001</v>
      </c>
      <c r="BN221" s="19">
        <v>14041.191999999999</v>
      </c>
      <c r="BO221" s="19">
        <v>14006.683999999999</v>
      </c>
      <c r="BP221" s="19">
        <v>13970.555</v>
      </c>
      <c r="BQ221" s="19">
        <v>13932.888999999999</v>
      </c>
      <c r="BR221" s="19">
        <v>13893.732</v>
      </c>
      <c r="BS221" s="19">
        <v>13853.159</v>
      </c>
      <c r="BT221" s="19">
        <v>13811.251</v>
      </c>
      <c r="BU221" s="19">
        <v>13768.08</v>
      </c>
      <c r="BV221" s="19">
        <v>13723.71</v>
      </c>
      <c r="BW221" s="19">
        <v>13678.192999999999</v>
      </c>
      <c r="BX221" s="19">
        <v>13631.585999999999</v>
      </c>
      <c r="BY221" s="19">
        <v>13583.948</v>
      </c>
      <c r="BZ221" s="19">
        <v>13535.343000000001</v>
      </c>
      <c r="CA221" s="19">
        <v>13485.82</v>
      </c>
      <c r="CB221" s="19">
        <v>13435.45</v>
      </c>
      <c r="CC221" s="19">
        <v>13384.279</v>
      </c>
      <c r="CD221" s="19">
        <v>13332.352999999999</v>
      </c>
      <c r="CE221" s="19">
        <v>13279.745999999999</v>
      </c>
      <c r="CF221" s="19">
        <v>13226.495999999999</v>
      </c>
      <c r="CG221" s="19">
        <v>13172.673000000001</v>
      </c>
      <c r="CH221" s="19">
        <v>13118.308000000001</v>
      </c>
      <c r="CI221" s="19">
        <v>13063.468999999999</v>
      </c>
      <c r="CJ221" s="19">
        <v>13008.206</v>
      </c>
      <c r="CK221" s="19">
        <v>12952.556</v>
      </c>
      <c r="CL221" s="19">
        <v>12896.567999999999</v>
      </c>
      <c r="CM221" s="19">
        <v>12840.302</v>
      </c>
    </row>
    <row r="222" spans="1:91" ht="11.4" x14ac:dyDescent="0.2">
      <c r="A222" s="16">
        <v>205</v>
      </c>
      <c r="B222" s="17" t="s">
        <v>635</v>
      </c>
      <c r="C222" s="7" t="s">
        <v>265</v>
      </c>
      <c r="D222" s="6"/>
      <c r="E222" s="6">
        <v>388</v>
      </c>
      <c r="F222" s="19">
        <v>2871.9340000000002</v>
      </c>
      <c r="G222" s="19">
        <v>2881.355</v>
      </c>
      <c r="H222" s="19">
        <v>2890.299</v>
      </c>
      <c r="I222" s="19">
        <v>2898.6770000000001</v>
      </c>
      <c r="J222" s="19">
        <v>2906.3389999999999</v>
      </c>
      <c r="K222" s="19">
        <v>2913.16</v>
      </c>
      <c r="L222" s="19">
        <v>2919.1280000000002</v>
      </c>
      <c r="M222" s="19">
        <v>2924.2260000000001</v>
      </c>
      <c r="N222" s="19">
        <v>2928.4450000000002</v>
      </c>
      <c r="O222" s="19">
        <v>2931.7840000000001</v>
      </c>
      <c r="P222" s="19">
        <v>2934.223</v>
      </c>
      <c r="Q222" s="19">
        <v>2935.75</v>
      </c>
      <c r="R222" s="19">
        <v>2936.3440000000001</v>
      </c>
      <c r="S222" s="19">
        <v>2935.9989999999998</v>
      </c>
      <c r="T222" s="19">
        <v>2934.7649999999999</v>
      </c>
      <c r="U222" s="19">
        <v>2932.6289999999999</v>
      </c>
      <c r="V222" s="19">
        <v>2929.625</v>
      </c>
      <c r="W222" s="19">
        <v>2925.7220000000002</v>
      </c>
      <c r="X222" s="19">
        <v>2920.875</v>
      </c>
      <c r="Y222" s="19">
        <v>2915.009</v>
      </c>
      <c r="Z222" s="19">
        <v>2908.0639999999999</v>
      </c>
      <c r="AA222" s="19">
        <v>2900.0479999999998</v>
      </c>
      <c r="AB222" s="19">
        <v>2890.9850000000001</v>
      </c>
      <c r="AC222" s="19">
        <v>2880.9609999999998</v>
      </c>
      <c r="AD222" s="19">
        <v>2870.0610000000001</v>
      </c>
      <c r="AE222" s="19">
        <v>2858.3809999999999</v>
      </c>
      <c r="AF222" s="19">
        <v>2845.9540000000002</v>
      </c>
      <c r="AG222" s="19">
        <v>2832.8029999999999</v>
      </c>
      <c r="AH222" s="19">
        <v>2818.9169999999999</v>
      </c>
      <c r="AI222" s="19">
        <v>2804.337</v>
      </c>
      <c r="AJ222" s="19">
        <v>2789.0619999999999</v>
      </c>
      <c r="AK222" s="19">
        <v>2773.107</v>
      </c>
      <c r="AL222" s="19">
        <v>2756.5279999999998</v>
      </c>
      <c r="AM222" s="19">
        <v>2739.3649999999998</v>
      </c>
      <c r="AN222" s="19">
        <v>2721.7020000000002</v>
      </c>
      <c r="AO222" s="19">
        <v>2703.5909999999999</v>
      </c>
      <c r="AP222" s="19">
        <v>2685.0610000000001</v>
      </c>
      <c r="AQ222" s="19">
        <v>2666.1060000000002</v>
      </c>
      <c r="AR222" s="19">
        <v>2646.7190000000001</v>
      </c>
      <c r="AS222" s="19">
        <v>2626.8670000000002</v>
      </c>
      <c r="AT222" s="19">
        <v>2606.5189999999998</v>
      </c>
      <c r="AU222" s="19">
        <v>2585.692</v>
      </c>
      <c r="AV222" s="19">
        <v>2564.3960000000002</v>
      </c>
      <c r="AW222" s="19">
        <v>2542.6019999999999</v>
      </c>
      <c r="AX222" s="19">
        <v>2520.29</v>
      </c>
      <c r="AY222" s="19">
        <v>2497.451</v>
      </c>
      <c r="AZ222" s="19">
        <v>2474.0740000000001</v>
      </c>
      <c r="BA222" s="19">
        <v>2450.1799999999998</v>
      </c>
      <c r="BB222" s="19">
        <v>2425.8139999999999</v>
      </c>
      <c r="BC222" s="19">
        <v>2400.9949999999999</v>
      </c>
      <c r="BD222" s="19">
        <v>2375.7759999999998</v>
      </c>
      <c r="BE222" s="19">
        <v>2350.165</v>
      </c>
      <c r="BF222" s="19">
        <v>2324.1970000000001</v>
      </c>
      <c r="BG222" s="19">
        <v>2297.87</v>
      </c>
      <c r="BH222" s="19">
        <v>2271.2260000000001</v>
      </c>
      <c r="BI222" s="19">
        <v>2244.2710000000002</v>
      </c>
      <c r="BJ222" s="19">
        <v>2217.0430000000001</v>
      </c>
      <c r="BK222" s="19">
        <v>2189.5529999999999</v>
      </c>
      <c r="BL222" s="19">
        <v>2161.84</v>
      </c>
      <c r="BM222" s="19">
        <v>2133.94</v>
      </c>
      <c r="BN222" s="19">
        <v>2105.873</v>
      </c>
      <c r="BO222" s="19">
        <v>2077.6729999999998</v>
      </c>
      <c r="BP222" s="19">
        <v>2049.3679999999999</v>
      </c>
      <c r="BQ222" s="19">
        <v>2020.9870000000001</v>
      </c>
      <c r="BR222" s="19">
        <v>1992.5519999999999</v>
      </c>
      <c r="BS222" s="19">
        <v>1964.088</v>
      </c>
      <c r="BT222" s="19">
        <v>1935.626</v>
      </c>
      <c r="BU222" s="19">
        <v>1907.19</v>
      </c>
      <c r="BV222" s="19">
        <v>1878.8320000000001</v>
      </c>
      <c r="BW222" s="19">
        <v>1850.585</v>
      </c>
      <c r="BX222" s="19">
        <v>1822.4860000000001</v>
      </c>
      <c r="BY222" s="19">
        <v>1794.569</v>
      </c>
      <c r="BZ222" s="19">
        <v>1766.855</v>
      </c>
      <c r="CA222" s="19">
        <v>1739.3789999999999</v>
      </c>
      <c r="CB222" s="19">
        <v>1712.175</v>
      </c>
      <c r="CC222" s="19">
        <v>1685.261</v>
      </c>
      <c r="CD222" s="19">
        <v>1658.6780000000001</v>
      </c>
      <c r="CE222" s="19">
        <v>1632.4290000000001</v>
      </c>
      <c r="CF222" s="19">
        <v>1606.5219999999999</v>
      </c>
      <c r="CG222" s="19">
        <v>1580.971</v>
      </c>
      <c r="CH222" s="19">
        <v>1555.7829999999999</v>
      </c>
      <c r="CI222" s="19">
        <v>1530.9580000000001</v>
      </c>
      <c r="CJ222" s="19">
        <v>1506.5170000000001</v>
      </c>
      <c r="CK222" s="19">
        <v>1482.4549999999999</v>
      </c>
      <c r="CL222" s="19">
        <v>1458.789</v>
      </c>
      <c r="CM222" s="19">
        <v>1435.502</v>
      </c>
    </row>
    <row r="223" spans="1:91" ht="11.4" x14ac:dyDescent="0.2">
      <c r="A223" s="16">
        <v>206</v>
      </c>
      <c r="B223" s="17" t="s">
        <v>635</v>
      </c>
      <c r="C223" s="7" t="s">
        <v>266</v>
      </c>
      <c r="D223" s="6"/>
      <c r="E223" s="6">
        <v>474</v>
      </c>
      <c r="F223" s="19">
        <v>385.84199999999998</v>
      </c>
      <c r="G223" s="19">
        <v>385.10300000000001</v>
      </c>
      <c r="H223" s="19">
        <v>384.89600000000002</v>
      </c>
      <c r="I223" s="19">
        <v>385.065</v>
      </c>
      <c r="J223" s="19">
        <v>385.32</v>
      </c>
      <c r="K223" s="19">
        <v>385.45699999999999</v>
      </c>
      <c r="L223" s="19">
        <v>385.43099999999998</v>
      </c>
      <c r="M223" s="19">
        <v>385.29399999999998</v>
      </c>
      <c r="N223" s="19">
        <v>385.06299999999999</v>
      </c>
      <c r="O223" s="19">
        <v>384.77199999999999</v>
      </c>
      <c r="P223" s="19">
        <v>384.452</v>
      </c>
      <c r="Q223" s="19">
        <v>384.089</v>
      </c>
      <c r="R223" s="19">
        <v>383.661</v>
      </c>
      <c r="S223" s="19">
        <v>383.185</v>
      </c>
      <c r="T223" s="19">
        <v>382.65100000000001</v>
      </c>
      <c r="U223" s="19">
        <v>382.08699999999999</v>
      </c>
      <c r="V223" s="19">
        <v>381.49099999999999</v>
      </c>
      <c r="W223" s="19">
        <v>380.84399999999999</v>
      </c>
      <c r="X223" s="19">
        <v>380.154</v>
      </c>
      <c r="Y223" s="19">
        <v>379.40300000000002</v>
      </c>
      <c r="Z223" s="19">
        <v>378.58800000000002</v>
      </c>
      <c r="AA223" s="19">
        <v>377.70499999999998</v>
      </c>
      <c r="AB223" s="19">
        <v>376.74799999999999</v>
      </c>
      <c r="AC223" s="19">
        <v>375.71100000000001</v>
      </c>
      <c r="AD223" s="19">
        <v>374.572</v>
      </c>
      <c r="AE223" s="19">
        <v>373.31900000000002</v>
      </c>
      <c r="AF223" s="19">
        <v>371.96199999999999</v>
      </c>
      <c r="AG223" s="19">
        <v>370.48399999999998</v>
      </c>
      <c r="AH223" s="19">
        <v>368.90300000000002</v>
      </c>
      <c r="AI223" s="19">
        <v>367.20499999999998</v>
      </c>
      <c r="AJ223" s="19">
        <v>365.40100000000001</v>
      </c>
      <c r="AK223" s="19">
        <v>363.495</v>
      </c>
      <c r="AL223" s="19">
        <v>361.488</v>
      </c>
      <c r="AM223" s="19">
        <v>359.40300000000002</v>
      </c>
      <c r="AN223" s="19">
        <v>357.26400000000001</v>
      </c>
      <c r="AO223" s="19">
        <v>355.07299999999998</v>
      </c>
      <c r="AP223" s="19">
        <v>352.863</v>
      </c>
      <c r="AQ223" s="19">
        <v>350.63200000000001</v>
      </c>
      <c r="AR223" s="19">
        <v>348.38</v>
      </c>
      <c r="AS223" s="19">
        <v>346.13600000000002</v>
      </c>
      <c r="AT223" s="19">
        <v>343.89800000000002</v>
      </c>
      <c r="AU223" s="19">
        <v>341.68099999999998</v>
      </c>
      <c r="AV223" s="19">
        <v>339.50599999999997</v>
      </c>
      <c r="AW223" s="19">
        <v>337.35199999999998</v>
      </c>
      <c r="AX223" s="19">
        <v>335.26100000000002</v>
      </c>
      <c r="AY223" s="19">
        <v>333.20499999999998</v>
      </c>
      <c r="AZ223" s="19">
        <v>331.20600000000002</v>
      </c>
      <c r="BA223" s="19">
        <v>329.27100000000002</v>
      </c>
      <c r="BB223" s="19">
        <v>327.39600000000002</v>
      </c>
      <c r="BC223" s="19">
        <v>325.596</v>
      </c>
      <c r="BD223" s="19">
        <v>323.85899999999998</v>
      </c>
      <c r="BE223" s="19">
        <v>322.2</v>
      </c>
      <c r="BF223" s="19">
        <v>320.61700000000002</v>
      </c>
      <c r="BG223" s="19">
        <v>319.10500000000002</v>
      </c>
      <c r="BH223" s="19">
        <v>317.64699999999999</v>
      </c>
      <c r="BI223" s="19">
        <v>316.25299999999999</v>
      </c>
      <c r="BJ223" s="19">
        <v>314.91500000000002</v>
      </c>
      <c r="BK223" s="19">
        <v>313.63900000000001</v>
      </c>
      <c r="BL223" s="19">
        <v>312.404</v>
      </c>
      <c r="BM223" s="19">
        <v>311.21600000000001</v>
      </c>
      <c r="BN223" s="19">
        <v>310.06400000000002</v>
      </c>
      <c r="BO223" s="19">
        <v>308.93799999999999</v>
      </c>
      <c r="BP223" s="19">
        <v>307.85000000000002</v>
      </c>
      <c r="BQ223" s="19">
        <v>306.78100000000001</v>
      </c>
      <c r="BR223" s="19">
        <v>305.71499999999997</v>
      </c>
      <c r="BS223" s="19">
        <v>304.65899999999999</v>
      </c>
      <c r="BT223" s="19">
        <v>303.60399999999998</v>
      </c>
      <c r="BU223" s="19">
        <v>302.55099999999999</v>
      </c>
      <c r="BV223" s="19">
        <v>301.49299999999999</v>
      </c>
      <c r="BW223" s="19">
        <v>300.42399999999998</v>
      </c>
      <c r="BX223" s="19">
        <v>299.32799999999997</v>
      </c>
      <c r="BY223" s="19">
        <v>298.23099999999999</v>
      </c>
      <c r="BZ223" s="19">
        <v>297.10500000000002</v>
      </c>
      <c r="CA223" s="19">
        <v>295.96800000000002</v>
      </c>
      <c r="CB223" s="19">
        <v>294.83</v>
      </c>
      <c r="CC223" s="19">
        <v>293.68400000000003</v>
      </c>
      <c r="CD223" s="19">
        <v>292.55</v>
      </c>
      <c r="CE223" s="19">
        <v>291.41000000000003</v>
      </c>
      <c r="CF223" s="19">
        <v>290.262</v>
      </c>
      <c r="CG223" s="19">
        <v>289.09800000000001</v>
      </c>
      <c r="CH223" s="19">
        <v>287.916</v>
      </c>
      <c r="CI223" s="19">
        <v>286.71699999999998</v>
      </c>
      <c r="CJ223" s="19">
        <v>285.488</v>
      </c>
      <c r="CK223" s="19">
        <v>284.23500000000001</v>
      </c>
      <c r="CL223" s="19">
        <v>282.95400000000001</v>
      </c>
      <c r="CM223" s="19">
        <v>281.66300000000001</v>
      </c>
    </row>
    <row r="224" spans="1:91" ht="11.4" x14ac:dyDescent="0.2">
      <c r="A224" s="16">
        <v>207</v>
      </c>
      <c r="B224" s="17" t="s">
        <v>635</v>
      </c>
      <c r="C224" s="7" t="s">
        <v>267</v>
      </c>
      <c r="D224" s="6"/>
      <c r="E224" s="6">
        <v>500</v>
      </c>
      <c r="F224" s="19">
        <v>5.1239999999999997</v>
      </c>
      <c r="G224" s="19">
        <v>5.1520000000000001</v>
      </c>
      <c r="H224" s="19">
        <v>5.1769999999999996</v>
      </c>
      <c r="I224" s="19">
        <v>5.2030000000000003</v>
      </c>
      <c r="J224" s="19">
        <v>5.22</v>
      </c>
      <c r="K224" s="19">
        <v>5.2430000000000003</v>
      </c>
      <c r="L224" s="19">
        <v>5.2679999999999998</v>
      </c>
      <c r="M224" s="19">
        <v>5.2850000000000001</v>
      </c>
      <c r="N224" s="19">
        <v>5.2939999999999996</v>
      </c>
      <c r="O224" s="19">
        <v>5.3170000000000002</v>
      </c>
      <c r="P224" s="19">
        <v>5.3360000000000003</v>
      </c>
      <c r="Q224" s="19">
        <v>5.35</v>
      </c>
      <c r="R224" s="19">
        <v>5.3609999999999998</v>
      </c>
      <c r="S224" s="19">
        <v>5.3739999999999997</v>
      </c>
      <c r="T224" s="19">
        <v>5.3879999999999999</v>
      </c>
      <c r="U224" s="19">
        <v>5.3979999999999997</v>
      </c>
      <c r="V224" s="19">
        <v>5.4059999999999997</v>
      </c>
      <c r="W224" s="19">
        <v>5.4240000000000004</v>
      </c>
      <c r="X224" s="19">
        <v>5.431</v>
      </c>
      <c r="Y224" s="19">
        <v>5.4359999999999999</v>
      </c>
      <c r="Z224" s="19">
        <v>5.4409999999999998</v>
      </c>
      <c r="AA224" s="19">
        <v>5.4489999999999998</v>
      </c>
      <c r="AB224" s="19">
        <v>5.4480000000000004</v>
      </c>
      <c r="AC224" s="19">
        <v>5.452</v>
      </c>
      <c r="AD224" s="19">
        <v>5.4539999999999997</v>
      </c>
      <c r="AE224" s="19">
        <v>5.4550000000000001</v>
      </c>
      <c r="AF224" s="19">
        <v>5.4509999999999996</v>
      </c>
      <c r="AG224" s="19">
        <v>5.45</v>
      </c>
      <c r="AH224" s="19">
        <v>5.4489999999999998</v>
      </c>
      <c r="AI224" s="19">
        <v>5.4409999999999998</v>
      </c>
      <c r="AJ224" s="19">
        <v>5.4349999999999996</v>
      </c>
      <c r="AK224" s="19">
        <v>5.4260000000000002</v>
      </c>
      <c r="AL224" s="19">
        <v>5.4240000000000004</v>
      </c>
      <c r="AM224" s="19">
        <v>5.4080000000000004</v>
      </c>
      <c r="AN224" s="19">
        <v>5.4020000000000001</v>
      </c>
      <c r="AO224" s="19">
        <v>5.3920000000000003</v>
      </c>
      <c r="AP224" s="19">
        <v>5.383</v>
      </c>
      <c r="AQ224" s="19">
        <v>5.3730000000000002</v>
      </c>
      <c r="AR224" s="19">
        <v>5.3659999999999997</v>
      </c>
      <c r="AS224" s="19">
        <v>5.3440000000000003</v>
      </c>
      <c r="AT224" s="19">
        <v>5.3369999999999997</v>
      </c>
      <c r="AU224" s="19">
        <v>5.3220000000000001</v>
      </c>
      <c r="AV224" s="19">
        <v>5.3090000000000002</v>
      </c>
      <c r="AW224" s="19">
        <v>5.2939999999999996</v>
      </c>
      <c r="AX224" s="19">
        <v>5.28</v>
      </c>
      <c r="AY224" s="19">
        <v>5.2649999999999997</v>
      </c>
      <c r="AZ224" s="19">
        <v>5.2549999999999999</v>
      </c>
      <c r="BA224" s="19">
        <v>5.242</v>
      </c>
      <c r="BB224" s="19">
        <v>5.2220000000000004</v>
      </c>
      <c r="BC224" s="19">
        <v>5.2060000000000004</v>
      </c>
      <c r="BD224" s="19">
        <v>5.1929999999999996</v>
      </c>
      <c r="BE224" s="19">
        <v>5.1769999999999996</v>
      </c>
      <c r="BF224" s="19">
        <v>5.157</v>
      </c>
      <c r="BG224" s="19">
        <v>5.1440000000000001</v>
      </c>
      <c r="BH224" s="19">
        <v>5.1349999999999998</v>
      </c>
      <c r="BI224" s="19">
        <v>5.1159999999999997</v>
      </c>
      <c r="BJ224" s="19">
        <v>5.0979999999999999</v>
      </c>
      <c r="BK224" s="19">
        <v>5.0880000000000001</v>
      </c>
      <c r="BL224" s="19">
        <v>5.07</v>
      </c>
      <c r="BM224" s="19">
        <v>5.0599999999999996</v>
      </c>
      <c r="BN224" s="19">
        <v>5.0519999999999996</v>
      </c>
      <c r="BO224" s="19">
        <v>5.0339999999999998</v>
      </c>
      <c r="BP224" s="19">
        <v>5.0250000000000004</v>
      </c>
      <c r="BQ224" s="19">
        <v>5.0069999999999997</v>
      </c>
      <c r="BR224" s="19">
        <v>4.9909999999999997</v>
      </c>
      <c r="BS224" s="19">
        <v>4.9720000000000004</v>
      </c>
      <c r="BT224" s="19">
        <v>4.96</v>
      </c>
      <c r="BU224" s="19">
        <v>4.9459999999999997</v>
      </c>
      <c r="BV224" s="19">
        <v>4.9279999999999999</v>
      </c>
      <c r="BW224" s="19">
        <v>4.9180000000000001</v>
      </c>
      <c r="BX224" s="19">
        <v>4.9009999999999998</v>
      </c>
      <c r="BY224" s="19">
        <v>4.8869999999999996</v>
      </c>
      <c r="BZ224" s="19">
        <v>4.8760000000000003</v>
      </c>
      <c r="CA224" s="19">
        <v>4.859</v>
      </c>
      <c r="CB224" s="19">
        <v>4.8470000000000004</v>
      </c>
      <c r="CC224" s="19">
        <v>4.8310000000000004</v>
      </c>
      <c r="CD224" s="19">
        <v>4.8159999999999998</v>
      </c>
      <c r="CE224" s="19">
        <v>4.8010000000000002</v>
      </c>
      <c r="CF224" s="19">
        <v>4.78</v>
      </c>
      <c r="CG224" s="19">
        <v>4.7699999999999996</v>
      </c>
      <c r="CH224" s="19">
        <v>4.7489999999999997</v>
      </c>
      <c r="CI224" s="19">
        <v>4.734</v>
      </c>
      <c r="CJ224" s="19">
        <v>4.7220000000000004</v>
      </c>
      <c r="CK224" s="19">
        <v>4.7089999999999996</v>
      </c>
      <c r="CL224" s="19">
        <v>4.6929999999999996</v>
      </c>
      <c r="CM224" s="19">
        <v>4.68</v>
      </c>
    </row>
    <row r="225" spans="1:91" ht="11.4" x14ac:dyDescent="0.2">
      <c r="A225" s="16">
        <v>208</v>
      </c>
      <c r="B225" s="17" t="s">
        <v>635</v>
      </c>
      <c r="C225" s="7" t="s">
        <v>268</v>
      </c>
      <c r="D225" s="6"/>
      <c r="E225" s="6">
        <v>630</v>
      </c>
      <c r="F225" s="19">
        <v>3673.7280000000001</v>
      </c>
      <c r="G225" s="19">
        <v>3667.9029999999998</v>
      </c>
      <c r="H225" s="19">
        <v>3663.1309999999999</v>
      </c>
      <c r="I225" s="19">
        <v>3659.0070000000001</v>
      </c>
      <c r="J225" s="19">
        <v>3654.9780000000001</v>
      </c>
      <c r="K225" s="19">
        <v>3650.6080000000002</v>
      </c>
      <c r="L225" s="19">
        <v>3645.7190000000001</v>
      </c>
      <c r="M225" s="19">
        <v>3640.39</v>
      </c>
      <c r="N225" s="19">
        <v>3634.748</v>
      </c>
      <c r="O225" s="19">
        <v>3629.038</v>
      </c>
      <c r="P225" s="19">
        <v>3623.4209999999998</v>
      </c>
      <c r="Q225" s="19">
        <v>3617.8919999999998</v>
      </c>
      <c r="R225" s="19">
        <v>3612.299</v>
      </c>
      <c r="S225" s="19">
        <v>3606.4279999999999</v>
      </c>
      <c r="T225" s="19">
        <v>3599.982</v>
      </c>
      <c r="U225" s="19">
        <v>3592.748</v>
      </c>
      <c r="V225" s="19">
        <v>3584.6469999999999</v>
      </c>
      <c r="W225" s="19">
        <v>3575.672</v>
      </c>
      <c r="X225" s="19">
        <v>3565.8560000000002</v>
      </c>
      <c r="Y225" s="19">
        <v>3555.2150000000001</v>
      </c>
      <c r="Z225" s="19">
        <v>3543.7779999999998</v>
      </c>
      <c r="AA225" s="19">
        <v>3531.5410000000002</v>
      </c>
      <c r="AB225" s="19">
        <v>3518.4740000000002</v>
      </c>
      <c r="AC225" s="19">
        <v>3504.585</v>
      </c>
      <c r="AD225" s="19">
        <v>3489.8960000000002</v>
      </c>
      <c r="AE225" s="19">
        <v>3474.4340000000002</v>
      </c>
      <c r="AF225" s="19">
        <v>3458.203</v>
      </c>
      <c r="AG225" s="19">
        <v>3441.2310000000002</v>
      </c>
      <c r="AH225" s="19">
        <v>3423.5329999999999</v>
      </c>
      <c r="AI225" s="19">
        <v>3405.1320000000001</v>
      </c>
      <c r="AJ225" s="19">
        <v>3386.0390000000002</v>
      </c>
      <c r="AK225" s="19">
        <v>3366.2840000000001</v>
      </c>
      <c r="AL225" s="19">
        <v>3345.8960000000002</v>
      </c>
      <c r="AM225" s="19">
        <v>3324.9810000000002</v>
      </c>
      <c r="AN225" s="19">
        <v>3303.6179999999999</v>
      </c>
      <c r="AO225" s="19">
        <v>3281.904</v>
      </c>
      <c r="AP225" s="19">
        <v>3259.8789999999999</v>
      </c>
      <c r="AQ225" s="19">
        <v>3237.5540000000001</v>
      </c>
      <c r="AR225" s="19">
        <v>3214.94</v>
      </c>
      <c r="AS225" s="19">
        <v>3192.0369999999998</v>
      </c>
      <c r="AT225" s="19">
        <v>3168.8220000000001</v>
      </c>
      <c r="AU225" s="19">
        <v>3145.3330000000001</v>
      </c>
      <c r="AV225" s="19">
        <v>3121.5929999999998</v>
      </c>
      <c r="AW225" s="19">
        <v>3097.598</v>
      </c>
      <c r="AX225" s="19">
        <v>3073.355</v>
      </c>
      <c r="AY225" s="19">
        <v>3048.8560000000002</v>
      </c>
      <c r="AZ225" s="19">
        <v>3024.1179999999999</v>
      </c>
      <c r="BA225" s="19">
        <v>2999.1509999999998</v>
      </c>
      <c r="BB225" s="19">
        <v>2973.9679999999998</v>
      </c>
      <c r="BC225" s="19">
        <v>2948.5639999999999</v>
      </c>
      <c r="BD225" s="19">
        <v>2922.9580000000001</v>
      </c>
      <c r="BE225" s="19">
        <v>2897.152</v>
      </c>
      <c r="BF225" s="19">
        <v>2871.1590000000001</v>
      </c>
      <c r="BG225" s="19">
        <v>2844.9929999999999</v>
      </c>
      <c r="BH225" s="19">
        <v>2818.6689999999999</v>
      </c>
      <c r="BI225" s="19">
        <v>2792.1930000000002</v>
      </c>
      <c r="BJ225" s="19">
        <v>2765.58</v>
      </c>
      <c r="BK225" s="19">
        <v>2738.8530000000001</v>
      </c>
      <c r="BL225" s="19">
        <v>2712.0129999999999</v>
      </c>
      <c r="BM225" s="19">
        <v>2685.0940000000001</v>
      </c>
      <c r="BN225" s="19">
        <v>2658.1060000000002</v>
      </c>
      <c r="BO225" s="19">
        <v>2631.0569999999998</v>
      </c>
      <c r="BP225" s="19">
        <v>2603.9960000000001</v>
      </c>
      <c r="BQ225" s="19">
        <v>2576.9299999999998</v>
      </c>
      <c r="BR225" s="19">
        <v>2549.9</v>
      </c>
      <c r="BS225" s="19">
        <v>2522.9430000000002</v>
      </c>
      <c r="BT225" s="19">
        <v>2496.076</v>
      </c>
      <c r="BU225" s="19">
        <v>2469.3359999999998</v>
      </c>
      <c r="BV225" s="19">
        <v>2442.723</v>
      </c>
      <c r="BW225" s="19">
        <v>2416.2759999999998</v>
      </c>
      <c r="BX225" s="19">
        <v>2390.0079999999998</v>
      </c>
      <c r="BY225" s="19">
        <v>2363.9549999999999</v>
      </c>
      <c r="BZ225" s="19">
        <v>2338.1480000000001</v>
      </c>
      <c r="CA225" s="19">
        <v>2312.587</v>
      </c>
      <c r="CB225" s="19">
        <v>2287.326</v>
      </c>
      <c r="CC225" s="19">
        <v>2262.357</v>
      </c>
      <c r="CD225" s="19">
        <v>2237.73</v>
      </c>
      <c r="CE225" s="19">
        <v>2213.4520000000002</v>
      </c>
      <c r="CF225" s="19">
        <v>2189.5659999999998</v>
      </c>
      <c r="CG225" s="19">
        <v>2166.0709999999999</v>
      </c>
      <c r="CH225" s="19">
        <v>2143.011</v>
      </c>
      <c r="CI225" s="19">
        <v>2120.4119999999998</v>
      </c>
      <c r="CJ225" s="19">
        <v>2098.2779999999998</v>
      </c>
      <c r="CK225" s="19">
        <v>2076.64</v>
      </c>
      <c r="CL225" s="19">
        <v>2055.5349999999999</v>
      </c>
      <c r="CM225" s="19">
        <v>2034.9680000000001</v>
      </c>
    </row>
    <row r="226" spans="1:91" ht="11.4" x14ac:dyDescent="0.2">
      <c r="A226" s="16">
        <v>209</v>
      </c>
      <c r="B226" s="17" t="s">
        <v>635</v>
      </c>
      <c r="C226" s="7" t="s">
        <v>269</v>
      </c>
      <c r="D226" s="6"/>
      <c r="E226" s="6">
        <v>659</v>
      </c>
      <c r="F226" s="19">
        <v>54.287999999999997</v>
      </c>
      <c r="G226" s="19">
        <v>54.820999999999998</v>
      </c>
      <c r="H226" s="19">
        <v>55.344999999999999</v>
      </c>
      <c r="I226" s="19">
        <v>55.85</v>
      </c>
      <c r="J226" s="19">
        <v>56.344999999999999</v>
      </c>
      <c r="K226" s="19">
        <v>56.813000000000002</v>
      </c>
      <c r="L226" s="19">
        <v>57.268999999999998</v>
      </c>
      <c r="M226" s="19">
        <v>57.713000000000001</v>
      </c>
      <c r="N226" s="19">
        <v>58.124000000000002</v>
      </c>
      <c r="O226" s="19">
        <v>58.529000000000003</v>
      </c>
      <c r="P226" s="19">
        <v>58.917000000000002</v>
      </c>
      <c r="Q226" s="19">
        <v>59.283999999999999</v>
      </c>
      <c r="R226" s="19">
        <v>59.643000000000001</v>
      </c>
      <c r="S226" s="19">
        <v>59.972999999999999</v>
      </c>
      <c r="T226" s="19">
        <v>60.295999999999999</v>
      </c>
      <c r="U226" s="19">
        <v>60.603000000000002</v>
      </c>
      <c r="V226" s="19">
        <v>60.883000000000003</v>
      </c>
      <c r="W226" s="19">
        <v>61.155000000000001</v>
      </c>
      <c r="X226" s="19">
        <v>61.41</v>
      </c>
      <c r="Y226" s="19">
        <v>61.646999999999998</v>
      </c>
      <c r="Z226" s="19">
        <v>61.868000000000002</v>
      </c>
      <c r="AA226" s="19">
        <v>62.076999999999998</v>
      </c>
      <c r="AB226" s="19">
        <v>62.261000000000003</v>
      </c>
      <c r="AC226" s="19">
        <v>62.436</v>
      </c>
      <c r="AD226" s="19">
        <v>62.597000000000001</v>
      </c>
      <c r="AE226" s="19">
        <v>62.737000000000002</v>
      </c>
      <c r="AF226" s="19">
        <v>62.866999999999997</v>
      </c>
      <c r="AG226" s="19">
        <v>62.984999999999999</v>
      </c>
      <c r="AH226" s="19">
        <v>63.081000000000003</v>
      </c>
      <c r="AI226" s="19">
        <v>63.168999999999997</v>
      </c>
      <c r="AJ226" s="19">
        <v>63.238999999999997</v>
      </c>
      <c r="AK226" s="19">
        <v>63.295999999999999</v>
      </c>
      <c r="AL226" s="19">
        <v>63.335999999999999</v>
      </c>
      <c r="AM226" s="19">
        <v>63.371000000000002</v>
      </c>
      <c r="AN226" s="19">
        <v>63.381999999999998</v>
      </c>
      <c r="AO226" s="19">
        <v>63.386000000000003</v>
      </c>
      <c r="AP226" s="19">
        <v>63.369</v>
      </c>
      <c r="AQ226" s="19">
        <v>63.347000000000001</v>
      </c>
      <c r="AR226" s="19">
        <v>63.305</v>
      </c>
      <c r="AS226" s="19">
        <v>63.250999999999998</v>
      </c>
      <c r="AT226" s="19">
        <v>63.191000000000003</v>
      </c>
      <c r="AU226" s="19">
        <v>63.121000000000002</v>
      </c>
      <c r="AV226" s="19">
        <v>63.039000000000001</v>
      </c>
      <c r="AW226" s="19">
        <v>62.942999999999998</v>
      </c>
      <c r="AX226" s="19">
        <v>62.850999999999999</v>
      </c>
      <c r="AY226" s="19">
        <v>62.735999999999997</v>
      </c>
      <c r="AZ226" s="19">
        <v>62.613</v>
      </c>
      <c r="BA226" s="19">
        <v>62.484000000000002</v>
      </c>
      <c r="BB226" s="19">
        <v>62.347999999999999</v>
      </c>
      <c r="BC226" s="19">
        <v>62.198999999999998</v>
      </c>
      <c r="BD226" s="19">
        <v>62.05</v>
      </c>
      <c r="BE226" s="19">
        <v>61.898000000000003</v>
      </c>
      <c r="BF226" s="19">
        <v>61.737000000000002</v>
      </c>
      <c r="BG226" s="19">
        <v>61.569000000000003</v>
      </c>
      <c r="BH226" s="19">
        <v>61.390999999999998</v>
      </c>
      <c r="BI226" s="19">
        <v>61.219000000000001</v>
      </c>
      <c r="BJ226" s="19">
        <v>61.040999999999997</v>
      </c>
      <c r="BK226" s="19">
        <v>60.857999999999997</v>
      </c>
      <c r="BL226" s="19">
        <v>60.673000000000002</v>
      </c>
      <c r="BM226" s="19">
        <v>60.485999999999997</v>
      </c>
      <c r="BN226" s="19">
        <v>60.292000000000002</v>
      </c>
      <c r="BO226" s="19">
        <v>60.112000000000002</v>
      </c>
      <c r="BP226" s="19">
        <v>59.927</v>
      </c>
      <c r="BQ226" s="19">
        <v>59.73</v>
      </c>
      <c r="BR226" s="19">
        <v>59.536000000000001</v>
      </c>
      <c r="BS226" s="19">
        <v>59.345999999999997</v>
      </c>
      <c r="BT226" s="19">
        <v>59.155000000000001</v>
      </c>
      <c r="BU226" s="19">
        <v>58.957000000000001</v>
      </c>
      <c r="BV226" s="19">
        <v>58.755000000000003</v>
      </c>
      <c r="BW226" s="19">
        <v>58.557000000000002</v>
      </c>
      <c r="BX226" s="19">
        <v>58.362000000000002</v>
      </c>
      <c r="BY226" s="19">
        <v>58.164999999999999</v>
      </c>
      <c r="BZ226" s="19">
        <v>57.966000000000001</v>
      </c>
      <c r="CA226" s="19">
        <v>57.764000000000003</v>
      </c>
      <c r="CB226" s="19">
        <v>57.566000000000003</v>
      </c>
      <c r="CC226" s="19">
        <v>57.366999999999997</v>
      </c>
      <c r="CD226" s="19">
        <v>57.164999999999999</v>
      </c>
      <c r="CE226" s="19">
        <v>56.959000000000003</v>
      </c>
      <c r="CF226" s="19">
        <v>56.762999999999998</v>
      </c>
      <c r="CG226" s="19">
        <v>56.551000000000002</v>
      </c>
      <c r="CH226" s="19">
        <v>56.351999999999997</v>
      </c>
      <c r="CI226" s="19">
        <v>56.148000000000003</v>
      </c>
      <c r="CJ226" s="19">
        <v>55.941000000000003</v>
      </c>
      <c r="CK226" s="19">
        <v>55.741</v>
      </c>
      <c r="CL226" s="19">
        <v>55.530999999999999</v>
      </c>
      <c r="CM226" s="19">
        <v>55.328000000000003</v>
      </c>
    </row>
    <row r="227" spans="1:91" ht="11.4" x14ac:dyDescent="0.2">
      <c r="A227" s="16">
        <v>210</v>
      </c>
      <c r="B227" s="17" t="s">
        <v>635</v>
      </c>
      <c r="C227" s="7" t="s">
        <v>270</v>
      </c>
      <c r="D227" s="6"/>
      <c r="E227" s="6">
        <v>662</v>
      </c>
      <c r="F227" s="19">
        <v>177.20599999999999</v>
      </c>
      <c r="G227" s="19">
        <v>178.01499999999999</v>
      </c>
      <c r="H227" s="19">
        <v>178.84399999999999</v>
      </c>
      <c r="I227" s="19">
        <v>179.667</v>
      </c>
      <c r="J227" s="19">
        <v>180.45400000000001</v>
      </c>
      <c r="K227" s="19">
        <v>181.203</v>
      </c>
      <c r="L227" s="19">
        <v>181.90899999999999</v>
      </c>
      <c r="M227" s="19">
        <v>182.56299999999999</v>
      </c>
      <c r="N227" s="19">
        <v>183.18799999999999</v>
      </c>
      <c r="O227" s="19">
        <v>183.774</v>
      </c>
      <c r="P227" s="19">
        <v>184.321</v>
      </c>
      <c r="Q227" s="19">
        <v>184.81200000000001</v>
      </c>
      <c r="R227" s="19">
        <v>185.27099999999999</v>
      </c>
      <c r="S227" s="19">
        <v>185.68600000000001</v>
      </c>
      <c r="T227" s="19">
        <v>186.047</v>
      </c>
      <c r="U227" s="19">
        <v>186.369</v>
      </c>
      <c r="V227" s="19">
        <v>186.631</v>
      </c>
      <c r="W227" s="19">
        <v>186.83799999999999</v>
      </c>
      <c r="X227" s="19">
        <v>187.005</v>
      </c>
      <c r="Y227" s="19">
        <v>187.11199999999999</v>
      </c>
      <c r="Z227" s="19">
        <v>187.16200000000001</v>
      </c>
      <c r="AA227" s="19">
        <v>187.15799999999999</v>
      </c>
      <c r="AB227" s="19">
        <v>187.10400000000001</v>
      </c>
      <c r="AC227" s="19">
        <v>186.99700000000001</v>
      </c>
      <c r="AD227" s="19">
        <v>186.84</v>
      </c>
      <c r="AE227" s="19">
        <v>186.636</v>
      </c>
      <c r="AF227" s="19">
        <v>186.381</v>
      </c>
      <c r="AG227" s="19">
        <v>186.09100000000001</v>
      </c>
      <c r="AH227" s="19">
        <v>185.75700000000001</v>
      </c>
      <c r="AI227" s="19">
        <v>185.37</v>
      </c>
      <c r="AJ227" s="19">
        <v>184.952</v>
      </c>
      <c r="AK227" s="19">
        <v>184.49100000000001</v>
      </c>
      <c r="AL227" s="19">
        <v>183.995</v>
      </c>
      <c r="AM227" s="19">
        <v>183.46299999999999</v>
      </c>
      <c r="AN227" s="19">
        <v>182.88800000000001</v>
      </c>
      <c r="AO227" s="19">
        <v>182.279</v>
      </c>
      <c r="AP227" s="19">
        <v>181.63900000000001</v>
      </c>
      <c r="AQ227" s="19">
        <v>180.976</v>
      </c>
      <c r="AR227" s="19">
        <v>180.27199999999999</v>
      </c>
      <c r="AS227" s="19">
        <v>179.53399999999999</v>
      </c>
      <c r="AT227" s="19">
        <v>178.76599999999999</v>
      </c>
      <c r="AU227" s="19">
        <v>177.96600000000001</v>
      </c>
      <c r="AV227" s="19">
        <v>177.13399999999999</v>
      </c>
      <c r="AW227" s="19">
        <v>176.273</v>
      </c>
      <c r="AX227" s="19">
        <v>175.38399999999999</v>
      </c>
      <c r="AY227" s="19">
        <v>174.46199999999999</v>
      </c>
      <c r="AZ227" s="19">
        <v>173.524</v>
      </c>
      <c r="BA227" s="19">
        <v>172.55</v>
      </c>
      <c r="BB227" s="19">
        <v>171.55199999999999</v>
      </c>
      <c r="BC227" s="19">
        <v>170.53100000000001</v>
      </c>
      <c r="BD227" s="19">
        <v>169.482</v>
      </c>
      <c r="BE227" s="19">
        <v>168.416</v>
      </c>
      <c r="BF227" s="19">
        <v>167.32599999999999</v>
      </c>
      <c r="BG227" s="19">
        <v>166.21600000000001</v>
      </c>
      <c r="BH227" s="19">
        <v>165.08500000000001</v>
      </c>
      <c r="BI227" s="19">
        <v>163.93600000000001</v>
      </c>
      <c r="BJ227" s="19">
        <v>162.76599999999999</v>
      </c>
      <c r="BK227" s="19">
        <v>161.58199999999999</v>
      </c>
      <c r="BL227" s="19">
        <v>160.37899999999999</v>
      </c>
      <c r="BM227" s="19">
        <v>159.16300000000001</v>
      </c>
      <c r="BN227" s="19">
        <v>157.93899999999999</v>
      </c>
      <c r="BO227" s="19">
        <v>156.696</v>
      </c>
      <c r="BP227" s="19">
        <v>155.441</v>
      </c>
      <c r="BQ227" s="19">
        <v>154.173</v>
      </c>
      <c r="BR227" s="19">
        <v>152.904</v>
      </c>
      <c r="BS227" s="19">
        <v>151.626</v>
      </c>
      <c r="BT227" s="19">
        <v>150.34399999999999</v>
      </c>
      <c r="BU227" s="19">
        <v>149.06299999999999</v>
      </c>
      <c r="BV227" s="19">
        <v>147.779</v>
      </c>
      <c r="BW227" s="19">
        <v>146.49299999999999</v>
      </c>
      <c r="BX227" s="19">
        <v>145.22</v>
      </c>
      <c r="BY227" s="19">
        <v>143.947</v>
      </c>
      <c r="BZ227" s="19">
        <v>142.69300000000001</v>
      </c>
      <c r="CA227" s="19">
        <v>141.44399999999999</v>
      </c>
      <c r="CB227" s="19">
        <v>140.221</v>
      </c>
      <c r="CC227" s="19">
        <v>139.00299999999999</v>
      </c>
      <c r="CD227" s="19">
        <v>137.79499999999999</v>
      </c>
      <c r="CE227" s="19">
        <v>136.61199999999999</v>
      </c>
      <c r="CF227" s="19">
        <v>135.45400000000001</v>
      </c>
      <c r="CG227" s="19">
        <v>134.31700000000001</v>
      </c>
      <c r="CH227" s="19">
        <v>133.202</v>
      </c>
      <c r="CI227" s="19">
        <v>132.11099999999999</v>
      </c>
      <c r="CJ227" s="19">
        <v>131.05600000000001</v>
      </c>
      <c r="CK227" s="19">
        <v>130.024</v>
      </c>
      <c r="CL227" s="19">
        <v>129.02500000000001</v>
      </c>
      <c r="CM227" s="19">
        <v>128.05699999999999</v>
      </c>
    </row>
    <row r="228" spans="1:91" ht="11.4" x14ac:dyDescent="0.2">
      <c r="A228" s="16">
        <v>211</v>
      </c>
      <c r="B228" s="17" t="s">
        <v>635</v>
      </c>
      <c r="C228" s="7" t="s">
        <v>271</v>
      </c>
      <c r="D228" s="6"/>
      <c r="E228" s="6">
        <v>670</v>
      </c>
      <c r="F228" s="19">
        <v>109.455</v>
      </c>
      <c r="G228" s="19">
        <v>109.643</v>
      </c>
      <c r="H228" s="19">
        <v>109.89700000000001</v>
      </c>
      <c r="I228" s="19">
        <v>110.2</v>
      </c>
      <c r="J228" s="19">
        <v>110.488</v>
      </c>
      <c r="K228" s="19">
        <v>110.75700000000001</v>
      </c>
      <c r="L228" s="19">
        <v>110.986</v>
      </c>
      <c r="M228" s="19">
        <v>111.184</v>
      </c>
      <c r="N228" s="19">
        <v>111.348</v>
      </c>
      <c r="O228" s="19">
        <v>111.506</v>
      </c>
      <c r="P228" s="19">
        <v>111.643</v>
      </c>
      <c r="Q228" s="19">
        <v>111.773</v>
      </c>
      <c r="R228" s="19">
        <v>111.877</v>
      </c>
      <c r="S228" s="19">
        <v>111.974</v>
      </c>
      <c r="T228" s="19">
        <v>112.04900000000001</v>
      </c>
      <c r="U228" s="19">
        <v>112.10599999999999</v>
      </c>
      <c r="V228" s="19">
        <v>112.163</v>
      </c>
      <c r="W228" s="19">
        <v>112.187</v>
      </c>
      <c r="X228" s="19">
        <v>112.208</v>
      </c>
      <c r="Y228" s="19">
        <v>112.21599999999999</v>
      </c>
      <c r="Z228" s="19">
        <v>112.21899999999999</v>
      </c>
      <c r="AA228" s="19">
        <v>112.20699999999999</v>
      </c>
      <c r="AB228" s="19">
        <v>112.19</v>
      </c>
      <c r="AC228" s="19">
        <v>112.16</v>
      </c>
      <c r="AD228" s="19">
        <v>112.099</v>
      </c>
      <c r="AE228" s="19">
        <v>112.012</v>
      </c>
      <c r="AF228" s="19">
        <v>111.884</v>
      </c>
      <c r="AG228" s="19">
        <v>111.72499999999999</v>
      </c>
      <c r="AH228" s="19">
        <v>111.53</v>
      </c>
      <c r="AI228" s="19">
        <v>111.303</v>
      </c>
      <c r="AJ228" s="19">
        <v>111.053</v>
      </c>
      <c r="AK228" s="19">
        <v>110.774</v>
      </c>
      <c r="AL228" s="19">
        <v>110.474</v>
      </c>
      <c r="AM228" s="19">
        <v>110.139</v>
      </c>
      <c r="AN228" s="19">
        <v>109.78400000000001</v>
      </c>
      <c r="AO228" s="19">
        <v>109.40600000000001</v>
      </c>
      <c r="AP228" s="19">
        <v>109.012</v>
      </c>
      <c r="AQ228" s="19">
        <v>108.602</v>
      </c>
      <c r="AR228" s="19">
        <v>108.164</v>
      </c>
      <c r="AS228" s="19">
        <v>107.712</v>
      </c>
      <c r="AT228" s="19">
        <v>107.24</v>
      </c>
      <c r="AU228" s="19">
        <v>106.755</v>
      </c>
      <c r="AV228" s="19">
        <v>106.251</v>
      </c>
      <c r="AW228" s="19">
        <v>105.74</v>
      </c>
      <c r="AX228" s="19">
        <v>105.20399999999999</v>
      </c>
      <c r="AY228" s="19">
        <v>104.664</v>
      </c>
      <c r="AZ228" s="19">
        <v>104.111</v>
      </c>
      <c r="BA228" s="19">
        <v>103.545</v>
      </c>
      <c r="BB228" s="19">
        <v>102.971</v>
      </c>
      <c r="BC228" s="19">
        <v>102.384</v>
      </c>
      <c r="BD228" s="19">
        <v>101.783</v>
      </c>
      <c r="BE228" s="19">
        <v>101.16800000000001</v>
      </c>
      <c r="BF228" s="19">
        <v>100.548</v>
      </c>
      <c r="BG228" s="19">
        <v>99.921000000000006</v>
      </c>
      <c r="BH228" s="19">
        <v>99.266000000000005</v>
      </c>
      <c r="BI228" s="19">
        <v>98.616</v>
      </c>
      <c r="BJ228" s="19">
        <v>97.950999999999993</v>
      </c>
      <c r="BK228" s="19">
        <v>97.28</v>
      </c>
      <c r="BL228" s="19">
        <v>96.600999999999999</v>
      </c>
      <c r="BM228" s="19">
        <v>95.917000000000002</v>
      </c>
      <c r="BN228" s="19">
        <v>95.215000000000003</v>
      </c>
      <c r="BO228" s="19">
        <v>94.52</v>
      </c>
      <c r="BP228" s="19">
        <v>93.817999999999998</v>
      </c>
      <c r="BQ228" s="19">
        <v>93.11</v>
      </c>
      <c r="BR228" s="19">
        <v>92.397000000000006</v>
      </c>
      <c r="BS228" s="19">
        <v>91.68</v>
      </c>
      <c r="BT228" s="19">
        <v>90.956000000000003</v>
      </c>
      <c r="BU228" s="19">
        <v>90.23</v>
      </c>
      <c r="BV228" s="19">
        <v>89.501999999999995</v>
      </c>
      <c r="BW228" s="19">
        <v>88.772000000000006</v>
      </c>
      <c r="BX228" s="19">
        <v>88.039000000000001</v>
      </c>
      <c r="BY228" s="19">
        <v>87.308999999999997</v>
      </c>
      <c r="BZ228" s="19">
        <v>86.578000000000003</v>
      </c>
      <c r="CA228" s="19">
        <v>85.847999999999999</v>
      </c>
      <c r="CB228" s="19">
        <v>85.117999999999995</v>
      </c>
      <c r="CC228" s="19">
        <v>84.391000000000005</v>
      </c>
      <c r="CD228" s="19">
        <v>83.667000000000002</v>
      </c>
      <c r="CE228" s="19">
        <v>82.945999999999998</v>
      </c>
      <c r="CF228" s="19">
        <v>82.233000000000004</v>
      </c>
      <c r="CG228" s="19">
        <v>81.513000000000005</v>
      </c>
      <c r="CH228" s="19">
        <v>80.802999999999997</v>
      </c>
      <c r="CI228" s="19">
        <v>80.097999999999999</v>
      </c>
      <c r="CJ228" s="19">
        <v>79.388000000000005</v>
      </c>
      <c r="CK228" s="19">
        <v>78.685000000000002</v>
      </c>
      <c r="CL228" s="19">
        <v>77.997</v>
      </c>
      <c r="CM228" s="19">
        <v>77.302000000000007</v>
      </c>
    </row>
    <row r="229" spans="1:91" ht="11.4" x14ac:dyDescent="0.2">
      <c r="A229" s="16">
        <v>212</v>
      </c>
      <c r="B229" s="17" t="s">
        <v>635</v>
      </c>
      <c r="C229" s="7" t="s">
        <v>272</v>
      </c>
      <c r="D229" s="6"/>
      <c r="E229" s="6">
        <v>534</v>
      </c>
      <c r="F229" s="19">
        <v>38.75</v>
      </c>
      <c r="G229" s="19">
        <v>39.536999999999999</v>
      </c>
      <c r="H229" s="19">
        <v>40.119999999999997</v>
      </c>
      <c r="I229" s="19">
        <v>40.552</v>
      </c>
      <c r="J229" s="19">
        <v>40.939</v>
      </c>
      <c r="K229" s="19">
        <v>41.363999999999997</v>
      </c>
      <c r="L229" s="19">
        <v>41.841999999999999</v>
      </c>
      <c r="M229" s="19">
        <v>42.335999999999999</v>
      </c>
      <c r="N229" s="19">
        <v>42.838999999999999</v>
      </c>
      <c r="O229" s="19">
        <v>43.347000000000001</v>
      </c>
      <c r="P229" s="19">
        <v>43.829000000000001</v>
      </c>
      <c r="Q229" s="19">
        <v>44.287999999999997</v>
      </c>
      <c r="R229" s="19">
        <v>44.744999999999997</v>
      </c>
      <c r="S229" s="19">
        <v>45.192999999999998</v>
      </c>
      <c r="T229" s="19">
        <v>45.621000000000002</v>
      </c>
      <c r="U229" s="19">
        <v>46.033999999999999</v>
      </c>
      <c r="V229" s="19">
        <v>46.427999999999997</v>
      </c>
      <c r="W229" s="19">
        <v>46.816000000000003</v>
      </c>
      <c r="X229" s="19">
        <v>47.189</v>
      </c>
      <c r="Y229" s="19">
        <v>47.551000000000002</v>
      </c>
      <c r="Z229" s="19">
        <v>47.902999999999999</v>
      </c>
      <c r="AA229" s="19">
        <v>48.237000000000002</v>
      </c>
      <c r="AB229" s="19">
        <v>48.56</v>
      </c>
      <c r="AC229" s="19">
        <v>48.875999999999998</v>
      </c>
      <c r="AD229" s="19">
        <v>49.18</v>
      </c>
      <c r="AE229" s="19">
        <v>49.481999999999999</v>
      </c>
      <c r="AF229" s="19">
        <v>49.777999999999999</v>
      </c>
      <c r="AG229" s="19">
        <v>50.064999999999998</v>
      </c>
      <c r="AH229" s="19">
        <v>50.353999999999999</v>
      </c>
      <c r="AI229" s="19">
        <v>50.633000000000003</v>
      </c>
      <c r="AJ229" s="19">
        <v>50.911000000000001</v>
      </c>
      <c r="AK229" s="19">
        <v>51.183</v>
      </c>
      <c r="AL229" s="19">
        <v>51.453000000000003</v>
      </c>
      <c r="AM229" s="19">
        <v>51.716000000000001</v>
      </c>
      <c r="AN229" s="19">
        <v>51.973999999999997</v>
      </c>
      <c r="AO229" s="19">
        <v>52.238</v>
      </c>
      <c r="AP229" s="19">
        <v>52.494</v>
      </c>
      <c r="AQ229" s="19">
        <v>52.747</v>
      </c>
      <c r="AR229" s="19">
        <v>52.988999999999997</v>
      </c>
      <c r="AS229" s="19">
        <v>53.235999999999997</v>
      </c>
      <c r="AT229" s="19">
        <v>53.478000000000002</v>
      </c>
      <c r="AU229" s="19">
        <v>53.719000000000001</v>
      </c>
      <c r="AV229" s="19">
        <v>53.948999999999998</v>
      </c>
      <c r="AW229" s="19">
        <v>54.176000000000002</v>
      </c>
      <c r="AX229" s="19">
        <v>54.405999999999999</v>
      </c>
      <c r="AY229" s="19">
        <v>54.631999999999998</v>
      </c>
      <c r="AZ229" s="19">
        <v>54.863</v>
      </c>
      <c r="BA229" s="19">
        <v>55.087000000000003</v>
      </c>
      <c r="BB229" s="19">
        <v>55.307000000000002</v>
      </c>
      <c r="BC229" s="19">
        <v>55.533000000000001</v>
      </c>
      <c r="BD229" s="19">
        <v>55.756999999999998</v>
      </c>
      <c r="BE229" s="19">
        <v>55.975000000000001</v>
      </c>
      <c r="BF229" s="19">
        <v>56.201999999999998</v>
      </c>
      <c r="BG229" s="19">
        <v>56.427</v>
      </c>
      <c r="BH229" s="19">
        <v>56.652999999999999</v>
      </c>
      <c r="BI229" s="19">
        <v>56.872999999999998</v>
      </c>
      <c r="BJ229" s="19">
        <v>57.103000000000002</v>
      </c>
      <c r="BK229" s="19">
        <v>57.329000000000001</v>
      </c>
      <c r="BL229" s="19">
        <v>57.557000000000002</v>
      </c>
      <c r="BM229" s="19">
        <v>57.781999999999996</v>
      </c>
      <c r="BN229" s="19">
        <v>58.015000000000001</v>
      </c>
      <c r="BO229" s="19">
        <v>58.237000000000002</v>
      </c>
      <c r="BP229" s="19">
        <v>58.463000000000001</v>
      </c>
      <c r="BQ229" s="19">
        <v>58.683999999999997</v>
      </c>
      <c r="BR229" s="19">
        <v>58.905000000000001</v>
      </c>
      <c r="BS229" s="19">
        <v>59.128</v>
      </c>
      <c r="BT229" s="19">
        <v>59.338000000000001</v>
      </c>
      <c r="BU229" s="19">
        <v>59.555</v>
      </c>
      <c r="BV229" s="19">
        <v>59.758000000000003</v>
      </c>
      <c r="BW229" s="19">
        <v>59.966000000000001</v>
      </c>
      <c r="BX229" s="19">
        <v>60.165999999999997</v>
      </c>
      <c r="BY229" s="19">
        <v>60.366</v>
      </c>
      <c r="BZ229" s="19">
        <v>60.554000000000002</v>
      </c>
      <c r="CA229" s="19">
        <v>60.747999999999998</v>
      </c>
      <c r="CB229" s="19">
        <v>60.930999999999997</v>
      </c>
      <c r="CC229" s="19">
        <v>61.104999999999997</v>
      </c>
      <c r="CD229" s="19">
        <v>61.286000000000001</v>
      </c>
      <c r="CE229" s="19">
        <v>61.456000000000003</v>
      </c>
      <c r="CF229" s="19">
        <v>61.63</v>
      </c>
      <c r="CG229" s="19">
        <v>61.796999999999997</v>
      </c>
      <c r="CH229" s="19">
        <v>61.965000000000003</v>
      </c>
      <c r="CI229" s="19">
        <v>62.125</v>
      </c>
      <c r="CJ229" s="19">
        <v>62.292000000000002</v>
      </c>
      <c r="CK229" s="19">
        <v>62.441000000000003</v>
      </c>
      <c r="CL229" s="19">
        <v>62.598999999999997</v>
      </c>
      <c r="CM229" s="19">
        <v>62.758000000000003</v>
      </c>
    </row>
    <row r="230" spans="1:91" ht="11.4" x14ac:dyDescent="0.2">
      <c r="A230" s="16">
        <v>213</v>
      </c>
      <c r="B230" s="17" t="s">
        <v>635</v>
      </c>
      <c r="C230" s="7" t="s">
        <v>273</v>
      </c>
      <c r="D230" s="6"/>
      <c r="E230" s="6">
        <v>780</v>
      </c>
      <c r="F230" s="19">
        <v>1360.0920000000001</v>
      </c>
      <c r="G230" s="19">
        <v>1364.962</v>
      </c>
      <c r="H230" s="19">
        <v>1369.125</v>
      </c>
      <c r="I230" s="19">
        <v>1372.598</v>
      </c>
      <c r="J230" s="19">
        <v>1375.443</v>
      </c>
      <c r="K230" s="19">
        <v>1377.729</v>
      </c>
      <c r="L230" s="19">
        <v>1379.4179999999999</v>
      </c>
      <c r="M230" s="19">
        <v>1380.527</v>
      </c>
      <c r="N230" s="19">
        <v>1381.0809999999999</v>
      </c>
      <c r="O230" s="19">
        <v>1381.1610000000001</v>
      </c>
      <c r="P230" s="19">
        <v>1380.806</v>
      </c>
      <c r="Q230" s="19">
        <v>1380.0530000000001</v>
      </c>
      <c r="R230" s="19">
        <v>1378.913</v>
      </c>
      <c r="S230" s="19">
        <v>1377.4380000000001</v>
      </c>
      <c r="T230" s="19">
        <v>1375.6669999999999</v>
      </c>
      <c r="U230" s="19">
        <v>1373.6590000000001</v>
      </c>
      <c r="V230" s="19">
        <v>1371.432</v>
      </c>
      <c r="W230" s="19">
        <v>1369.0029999999999</v>
      </c>
      <c r="X230" s="19">
        <v>1366.384</v>
      </c>
      <c r="Y230" s="19">
        <v>1363.585</v>
      </c>
      <c r="Z230" s="19">
        <v>1360.624</v>
      </c>
      <c r="AA230" s="19">
        <v>1357.502</v>
      </c>
      <c r="AB230" s="19">
        <v>1354.2339999999999</v>
      </c>
      <c r="AC230" s="19">
        <v>1350.8030000000001</v>
      </c>
      <c r="AD230" s="19">
        <v>1347.2190000000001</v>
      </c>
      <c r="AE230" s="19">
        <v>1343.4690000000001</v>
      </c>
      <c r="AF230" s="19">
        <v>1339.566</v>
      </c>
      <c r="AG230" s="19">
        <v>1335.4860000000001</v>
      </c>
      <c r="AH230" s="19">
        <v>1331.2349999999999</v>
      </c>
      <c r="AI230" s="19">
        <v>1326.759</v>
      </c>
      <c r="AJ230" s="19">
        <v>1322.0509999999999</v>
      </c>
      <c r="AK230" s="19">
        <v>1317.115</v>
      </c>
      <c r="AL230" s="19">
        <v>1311.9449999999999</v>
      </c>
      <c r="AM230" s="19">
        <v>1306.5419999999999</v>
      </c>
      <c r="AN230" s="19">
        <v>1300.915</v>
      </c>
      <c r="AO230" s="19">
        <v>1295.069</v>
      </c>
      <c r="AP230" s="19">
        <v>1289.0060000000001</v>
      </c>
      <c r="AQ230" s="19">
        <v>1282.7380000000001</v>
      </c>
      <c r="AR230" s="19">
        <v>1276.2809999999999</v>
      </c>
      <c r="AS230" s="19">
        <v>1269.644</v>
      </c>
      <c r="AT230" s="19">
        <v>1262.854</v>
      </c>
      <c r="AU230" s="19">
        <v>1255.92</v>
      </c>
      <c r="AV230" s="19">
        <v>1248.8579999999999</v>
      </c>
      <c r="AW230" s="19">
        <v>1241.681</v>
      </c>
      <c r="AX230" s="19">
        <v>1234.4369999999999</v>
      </c>
      <c r="AY230" s="19">
        <v>1227.1199999999999</v>
      </c>
      <c r="AZ230" s="19">
        <v>1219.758</v>
      </c>
      <c r="BA230" s="19">
        <v>1212.377</v>
      </c>
      <c r="BB230" s="19">
        <v>1204.9780000000001</v>
      </c>
      <c r="BC230" s="19">
        <v>1197.595</v>
      </c>
      <c r="BD230" s="19">
        <v>1190.249</v>
      </c>
      <c r="BE230" s="19">
        <v>1182.9570000000001</v>
      </c>
      <c r="BF230" s="19">
        <v>1175.7170000000001</v>
      </c>
      <c r="BG230" s="19">
        <v>1168.55</v>
      </c>
      <c r="BH230" s="19">
        <v>1161.4559999999999</v>
      </c>
      <c r="BI230" s="19">
        <v>1154.43</v>
      </c>
      <c r="BJ230" s="19">
        <v>1147.4849999999999</v>
      </c>
      <c r="BK230" s="19">
        <v>1140.623</v>
      </c>
      <c r="BL230" s="19">
        <v>1133.8510000000001</v>
      </c>
      <c r="BM230" s="19">
        <v>1127.191</v>
      </c>
      <c r="BN230" s="19">
        <v>1120.643</v>
      </c>
      <c r="BO230" s="19">
        <v>1114.2049999999999</v>
      </c>
      <c r="BP230" s="19">
        <v>1107.8789999999999</v>
      </c>
      <c r="BQ230" s="19">
        <v>1101.6579999999999</v>
      </c>
      <c r="BR230" s="19">
        <v>1095.5419999999999</v>
      </c>
      <c r="BS230" s="19">
        <v>1089.51</v>
      </c>
      <c r="BT230" s="19">
        <v>1083.578</v>
      </c>
      <c r="BU230" s="19">
        <v>1077.7370000000001</v>
      </c>
      <c r="BV230" s="19">
        <v>1071.972</v>
      </c>
      <c r="BW230" s="19">
        <v>1066.2860000000001</v>
      </c>
      <c r="BX230" s="19">
        <v>1060.6759999999999</v>
      </c>
      <c r="BY230" s="19">
        <v>1055.134</v>
      </c>
      <c r="BZ230" s="19">
        <v>1049.6510000000001</v>
      </c>
      <c r="CA230" s="19">
        <v>1044.2270000000001</v>
      </c>
      <c r="CB230" s="19">
        <v>1038.8599999999999</v>
      </c>
      <c r="CC230" s="19">
        <v>1033.537</v>
      </c>
      <c r="CD230" s="19">
        <v>1028.2639999999999</v>
      </c>
      <c r="CE230" s="19">
        <v>1023.028</v>
      </c>
      <c r="CF230" s="19">
        <v>1017.8390000000001</v>
      </c>
      <c r="CG230" s="19">
        <v>1012.707</v>
      </c>
      <c r="CH230" s="19">
        <v>1007.607</v>
      </c>
      <c r="CI230" s="19">
        <v>1002.562</v>
      </c>
      <c r="CJ230" s="19">
        <v>997.56299999999999</v>
      </c>
      <c r="CK230" s="19">
        <v>992.62599999999998</v>
      </c>
      <c r="CL230" s="19">
        <v>987.73299999999995</v>
      </c>
      <c r="CM230" s="19">
        <v>982.90499999999997</v>
      </c>
    </row>
    <row r="231" spans="1:91" ht="11.4" x14ac:dyDescent="0.2">
      <c r="A231" s="16">
        <v>214</v>
      </c>
      <c r="B231" s="17" t="s">
        <v>635</v>
      </c>
      <c r="C231" s="7" t="s">
        <v>274</v>
      </c>
      <c r="D231" s="6"/>
      <c r="E231" s="6">
        <v>796</v>
      </c>
      <c r="F231" s="19">
        <v>34.338999999999999</v>
      </c>
      <c r="G231" s="19">
        <v>34.9</v>
      </c>
      <c r="H231" s="19">
        <v>35.445999999999998</v>
      </c>
      <c r="I231" s="19">
        <v>35.963000000000001</v>
      </c>
      <c r="J231" s="19">
        <v>36.460999999999999</v>
      </c>
      <c r="K231" s="19">
        <v>36.953000000000003</v>
      </c>
      <c r="L231" s="19">
        <v>37.439</v>
      </c>
      <c r="M231" s="19">
        <v>37.917000000000002</v>
      </c>
      <c r="N231" s="19">
        <v>38.393999999999998</v>
      </c>
      <c r="O231" s="19">
        <v>38.86</v>
      </c>
      <c r="P231" s="19">
        <v>39.328000000000003</v>
      </c>
      <c r="Q231" s="19">
        <v>39.779000000000003</v>
      </c>
      <c r="R231" s="19">
        <v>40.225999999999999</v>
      </c>
      <c r="S231" s="19">
        <v>40.67</v>
      </c>
      <c r="T231" s="19">
        <v>41.1</v>
      </c>
      <c r="U231" s="19">
        <v>41.527999999999999</v>
      </c>
      <c r="V231" s="19">
        <v>41.95</v>
      </c>
      <c r="W231" s="19">
        <v>42.37</v>
      </c>
      <c r="X231" s="19">
        <v>42.768999999999998</v>
      </c>
      <c r="Y231" s="19">
        <v>43.162999999999997</v>
      </c>
      <c r="Z231" s="19">
        <v>43.552</v>
      </c>
      <c r="AA231" s="19">
        <v>43.926000000000002</v>
      </c>
      <c r="AB231" s="19">
        <v>44.289000000000001</v>
      </c>
      <c r="AC231" s="19">
        <v>44.640999999999998</v>
      </c>
      <c r="AD231" s="19">
        <v>44.981000000000002</v>
      </c>
      <c r="AE231" s="19">
        <v>45.308999999999997</v>
      </c>
      <c r="AF231" s="19">
        <v>45.618000000000002</v>
      </c>
      <c r="AG231" s="19">
        <v>45.92</v>
      </c>
      <c r="AH231" s="19">
        <v>46.204999999999998</v>
      </c>
      <c r="AI231" s="19">
        <v>46.475000000000001</v>
      </c>
      <c r="AJ231" s="19">
        <v>46.735999999999997</v>
      </c>
      <c r="AK231" s="19">
        <v>46.984000000000002</v>
      </c>
      <c r="AL231" s="19">
        <v>47.225000000000001</v>
      </c>
      <c r="AM231" s="19">
        <v>47.444000000000003</v>
      </c>
      <c r="AN231" s="19">
        <v>47.662999999999997</v>
      </c>
      <c r="AO231" s="19">
        <v>47.862000000000002</v>
      </c>
      <c r="AP231" s="19">
        <v>48.045999999999999</v>
      </c>
      <c r="AQ231" s="19">
        <v>48.225000000000001</v>
      </c>
      <c r="AR231" s="19">
        <v>48.398000000000003</v>
      </c>
      <c r="AS231" s="19">
        <v>48.564</v>
      </c>
      <c r="AT231" s="19">
        <v>48.712000000000003</v>
      </c>
      <c r="AU231" s="19">
        <v>48.866999999999997</v>
      </c>
      <c r="AV231" s="19">
        <v>49.009</v>
      </c>
      <c r="AW231" s="19">
        <v>49.145000000000003</v>
      </c>
      <c r="AX231" s="19">
        <v>49.28</v>
      </c>
      <c r="AY231" s="19">
        <v>49.411999999999999</v>
      </c>
      <c r="AZ231" s="19">
        <v>49.537999999999997</v>
      </c>
      <c r="BA231" s="19">
        <v>49.667000000000002</v>
      </c>
      <c r="BB231" s="19">
        <v>49.792000000000002</v>
      </c>
      <c r="BC231" s="19">
        <v>49.911999999999999</v>
      </c>
      <c r="BD231" s="19">
        <v>50.036000000000001</v>
      </c>
      <c r="BE231" s="19">
        <v>50.155999999999999</v>
      </c>
      <c r="BF231" s="19">
        <v>50.274000000000001</v>
      </c>
      <c r="BG231" s="19">
        <v>50.393999999999998</v>
      </c>
      <c r="BH231" s="19">
        <v>50.506999999999998</v>
      </c>
      <c r="BI231" s="19">
        <v>50.616999999999997</v>
      </c>
      <c r="BJ231" s="19">
        <v>50.728999999999999</v>
      </c>
      <c r="BK231" s="19">
        <v>50.845999999999997</v>
      </c>
      <c r="BL231" s="19">
        <v>50.948999999999998</v>
      </c>
      <c r="BM231" s="19">
        <v>51.061</v>
      </c>
      <c r="BN231" s="19">
        <v>51.165999999999997</v>
      </c>
      <c r="BO231" s="19">
        <v>51.277000000000001</v>
      </c>
      <c r="BP231" s="19">
        <v>51.372</v>
      </c>
      <c r="BQ231" s="19">
        <v>51.472999999999999</v>
      </c>
      <c r="BR231" s="19">
        <v>51.57</v>
      </c>
      <c r="BS231" s="19">
        <v>51.664999999999999</v>
      </c>
      <c r="BT231" s="19">
        <v>51.747999999999998</v>
      </c>
      <c r="BU231" s="19">
        <v>51.832999999999998</v>
      </c>
      <c r="BV231" s="19">
        <v>51.915999999999997</v>
      </c>
      <c r="BW231" s="19">
        <v>51.981000000000002</v>
      </c>
      <c r="BX231" s="19">
        <v>52.054000000000002</v>
      </c>
      <c r="BY231" s="19">
        <v>52.113</v>
      </c>
      <c r="BZ231" s="19">
        <v>52.174999999999997</v>
      </c>
      <c r="CA231" s="19">
        <v>52.226999999999997</v>
      </c>
      <c r="CB231" s="19">
        <v>52.271000000000001</v>
      </c>
      <c r="CC231" s="19">
        <v>52.311999999999998</v>
      </c>
      <c r="CD231" s="19">
        <v>52.341999999999999</v>
      </c>
      <c r="CE231" s="19">
        <v>52.372</v>
      </c>
      <c r="CF231" s="19">
        <v>52.402999999999999</v>
      </c>
      <c r="CG231" s="19">
        <v>52.420999999999999</v>
      </c>
      <c r="CH231" s="19">
        <v>52.43</v>
      </c>
      <c r="CI231" s="19">
        <v>52.439</v>
      </c>
      <c r="CJ231" s="19">
        <v>52.444000000000003</v>
      </c>
      <c r="CK231" s="19">
        <v>52.445</v>
      </c>
      <c r="CL231" s="19">
        <v>52.445</v>
      </c>
      <c r="CM231" s="19">
        <v>52.435000000000002</v>
      </c>
    </row>
    <row r="232" spans="1:91" ht="11.4" x14ac:dyDescent="0.2">
      <c r="A232" s="16">
        <v>215</v>
      </c>
      <c r="B232" s="17" t="s">
        <v>635</v>
      </c>
      <c r="C232" s="7" t="s">
        <v>275</v>
      </c>
      <c r="D232" s="6"/>
      <c r="E232" s="6">
        <v>850</v>
      </c>
      <c r="F232" s="19">
        <v>104.977</v>
      </c>
      <c r="G232" s="19">
        <v>104.913</v>
      </c>
      <c r="H232" s="19">
        <v>104.901</v>
      </c>
      <c r="I232" s="19">
        <v>104.914</v>
      </c>
      <c r="J232" s="19">
        <v>104.90900000000001</v>
      </c>
      <c r="K232" s="19">
        <v>104.858</v>
      </c>
      <c r="L232" s="19">
        <v>104.736</v>
      </c>
      <c r="M232" s="19">
        <v>104.563</v>
      </c>
      <c r="N232" s="19">
        <v>104.33</v>
      </c>
      <c r="O232" s="19">
        <v>104.06399999999999</v>
      </c>
      <c r="P232" s="19">
        <v>103.78100000000001</v>
      </c>
      <c r="Q232" s="19">
        <v>103.46899999999999</v>
      </c>
      <c r="R232" s="19">
        <v>103.125</v>
      </c>
      <c r="S232" s="19">
        <v>102.751</v>
      </c>
      <c r="T232" s="19">
        <v>102.358</v>
      </c>
      <c r="U232" s="19">
        <v>101.923</v>
      </c>
      <c r="V232" s="19">
        <v>101.471</v>
      </c>
      <c r="W232" s="19">
        <v>100.996</v>
      </c>
      <c r="X232" s="19">
        <v>100.488</v>
      </c>
      <c r="Y232" s="19">
        <v>99.965000000000003</v>
      </c>
      <c r="Z232" s="19">
        <v>99.414000000000001</v>
      </c>
      <c r="AA232" s="19">
        <v>98.832999999999998</v>
      </c>
      <c r="AB232" s="19">
        <v>98.231999999999999</v>
      </c>
      <c r="AC232" s="19">
        <v>97.608000000000004</v>
      </c>
      <c r="AD232" s="19">
        <v>96.971000000000004</v>
      </c>
      <c r="AE232" s="19">
        <v>96.307000000000002</v>
      </c>
      <c r="AF232" s="19">
        <v>95.634</v>
      </c>
      <c r="AG232" s="19">
        <v>94.936999999999998</v>
      </c>
      <c r="AH232" s="19">
        <v>94.23</v>
      </c>
      <c r="AI232" s="19">
        <v>93.513000000000005</v>
      </c>
      <c r="AJ232" s="19">
        <v>92.768000000000001</v>
      </c>
      <c r="AK232" s="19">
        <v>92.02</v>
      </c>
      <c r="AL232" s="19">
        <v>91.248000000000005</v>
      </c>
      <c r="AM232" s="19">
        <v>90.475999999999999</v>
      </c>
      <c r="AN232" s="19">
        <v>89.691999999999993</v>
      </c>
      <c r="AO232" s="19">
        <v>88.912000000000006</v>
      </c>
      <c r="AP232" s="19">
        <v>88.135999999999996</v>
      </c>
      <c r="AQ232" s="19">
        <v>87.361000000000004</v>
      </c>
      <c r="AR232" s="19">
        <v>86.593999999999994</v>
      </c>
      <c r="AS232" s="19">
        <v>85.831999999999994</v>
      </c>
      <c r="AT232" s="19">
        <v>85.066999999999993</v>
      </c>
      <c r="AU232" s="19">
        <v>84.317999999999998</v>
      </c>
      <c r="AV232" s="19">
        <v>83.572000000000003</v>
      </c>
      <c r="AW232" s="19">
        <v>82.831999999999994</v>
      </c>
      <c r="AX232" s="19">
        <v>82.114999999999995</v>
      </c>
      <c r="AY232" s="19">
        <v>81.399000000000001</v>
      </c>
      <c r="AZ232" s="19">
        <v>80.691999999999993</v>
      </c>
      <c r="BA232" s="19">
        <v>79.997</v>
      </c>
      <c r="BB232" s="19">
        <v>79.311000000000007</v>
      </c>
      <c r="BC232" s="19">
        <v>78.637</v>
      </c>
      <c r="BD232" s="19">
        <v>77.975999999999999</v>
      </c>
      <c r="BE232" s="19">
        <v>77.317999999999998</v>
      </c>
      <c r="BF232" s="19">
        <v>76.682000000000002</v>
      </c>
      <c r="BG232" s="19">
        <v>76.037000000000006</v>
      </c>
      <c r="BH232" s="19">
        <v>75.414000000000001</v>
      </c>
      <c r="BI232" s="19">
        <v>74.792000000000002</v>
      </c>
      <c r="BJ232" s="19">
        <v>74.179000000000002</v>
      </c>
      <c r="BK232" s="19">
        <v>73.566999999999993</v>
      </c>
      <c r="BL232" s="19">
        <v>72.965000000000003</v>
      </c>
      <c r="BM232" s="19">
        <v>72.364999999999995</v>
      </c>
      <c r="BN232" s="19">
        <v>71.763000000000005</v>
      </c>
      <c r="BO232" s="19">
        <v>71.165000000000006</v>
      </c>
      <c r="BP232" s="19">
        <v>70.566999999999993</v>
      </c>
      <c r="BQ232" s="19">
        <v>69.963999999999999</v>
      </c>
      <c r="BR232" s="19">
        <v>69.361999999999995</v>
      </c>
      <c r="BS232" s="19">
        <v>68.748000000000005</v>
      </c>
      <c r="BT232" s="19">
        <v>68.129000000000005</v>
      </c>
      <c r="BU232" s="19">
        <v>67.515000000000001</v>
      </c>
      <c r="BV232" s="19">
        <v>66.899000000000001</v>
      </c>
      <c r="BW232" s="19">
        <v>66.265000000000001</v>
      </c>
      <c r="BX232" s="19">
        <v>65.632000000000005</v>
      </c>
      <c r="BY232" s="19">
        <v>64.992000000000004</v>
      </c>
      <c r="BZ232" s="19">
        <v>64.349999999999994</v>
      </c>
      <c r="CA232" s="19">
        <v>63.707000000000001</v>
      </c>
      <c r="CB232" s="19">
        <v>63.055999999999997</v>
      </c>
      <c r="CC232" s="19">
        <v>62.405000000000001</v>
      </c>
      <c r="CD232" s="19">
        <v>61.743000000000002</v>
      </c>
      <c r="CE232" s="19">
        <v>61.073</v>
      </c>
      <c r="CF232" s="19">
        <v>60.404000000000003</v>
      </c>
      <c r="CG232" s="19">
        <v>59.738999999999997</v>
      </c>
      <c r="CH232" s="19">
        <v>59.072000000000003</v>
      </c>
      <c r="CI232" s="19">
        <v>58.399000000000001</v>
      </c>
      <c r="CJ232" s="19">
        <v>57.738999999999997</v>
      </c>
      <c r="CK232" s="19">
        <v>57.078000000000003</v>
      </c>
      <c r="CL232" s="19">
        <v>56.421999999999997</v>
      </c>
      <c r="CM232" s="19">
        <v>55.768000000000001</v>
      </c>
    </row>
    <row r="233" spans="1:91" ht="12" x14ac:dyDescent="0.25">
      <c r="A233" s="16">
        <v>216</v>
      </c>
      <c r="B233" s="17" t="s">
        <v>635</v>
      </c>
      <c r="C233" s="21" t="s">
        <v>276</v>
      </c>
      <c r="D233" s="6"/>
      <c r="E233" s="6">
        <v>916</v>
      </c>
      <c r="F233" s="19">
        <v>172635.109</v>
      </c>
      <c r="G233" s="19">
        <v>174988.75599999999</v>
      </c>
      <c r="H233" s="19">
        <v>177316.31700000001</v>
      </c>
      <c r="I233" s="19">
        <v>179616.163</v>
      </c>
      <c r="J233" s="19">
        <v>181886.93900000001</v>
      </c>
      <c r="K233" s="19">
        <v>184127.25399999999</v>
      </c>
      <c r="L233" s="19">
        <v>186335.408</v>
      </c>
      <c r="M233" s="19">
        <v>188509.56700000001</v>
      </c>
      <c r="N233" s="19">
        <v>190648.09700000001</v>
      </c>
      <c r="O233" s="19">
        <v>192749.4</v>
      </c>
      <c r="P233" s="19">
        <v>194811.929</v>
      </c>
      <c r="Q233" s="19">
        <v>196834.60699999999</v>
      </c>
      <c r="R233" s="19">
        <v>198816.103</v>
      </c>
      <c r="S233" s="19">
        <v>200754.73800000001</v>
      </c>
      <c r="T233" s="19">
        <v>202648.671</v>
      </c>
      <c r="U233" s="19">
        <v>204496.47200000001</v>
      </c>
      <c r="V233" s="19">
        <v>206297.016</v>
      </c>
      <c r="W233" s="19">
        <v>208049.98499999999</v>
      </c>
      <c r="X233" s="19">
        <v>209755.70499999999</v>
      </c>
      <c r="Y233" s="19">
        <v>211415.05900000001</v>
      </c>
      <c r="Z233" s="19">
        <v>213028.55</v>
      </c>
      <c r="AA233" s="19">
        <v>214596.03899999999</v>
      </c>
      <c r="AB233" s="19">
        <v>216116.984</v>
      </c>
      <c r="AC233" s="19">
        <v>217591.22099999999</v>
      </c>
      <c r="AD233" s="19">
        <v>219018.68</v>
      </c>
      <c r="AE233" s="19">
        <v>220399.23800000001</v>
      </c>
      <c r="AF233" s="19">
        <v>221732.753</v>
      </c>
      <c r="AG233" s="19">
        <v>223018.98800000001</v>
      </c>
      <c r="AH233" s="19">
        <v>224257.52900000001</v>
      </c>
      <c r="AI233" s="19">
        <v>225447.9</v>
      </c>
      <c r="AJ233" s="19">
        <v>226589.70300000001</v>
      </c>
      <c r="AK233" s="19">
        <v>227682.58300000001</v>
      </c>
      <c r="AL233" s="19">
        <v>228726.375</v>
      </c>
      <c r="AM233" s="19">
        <v>229721.01500000001</v>
      </c>
      <c r="AN233" s="19">
        <v>230666.576</v>
      </c>
      <c r="AO233" s="19">
        <v>231562.992</v>
      </c>
      <c r="AP233" s="19">
        <v>232410.21900000001</v>
      </c>
      <c r="AQ233" s="19">
        <v>233207.902</v>
      </c>
      <c r="AR233" s="19">
        <v>233955.15100000001</v>
      </c>
      <c r="AS233" s="19">
        <v>234650.93700000001</v>
      </c>
      <c r="AT233" s="19">
        <v>235294.443</v>
      </c>
      <c r="AU233" s="19">
        <v>235885.53899999999</v>
      </c>
      <c r="AV233" s="19">
        <v>236424.36799999999</v>
      </c>
      <c r="AW233" s="19">
        <v>236911.11199999999</v>
      </c>
      <c r="AX233" s="19">
        <v>237346.07199999999</v>
      </c>
      <c r="AY233" s="19">
        <v>237729.57500000001</v>
      </c>
      <c r="AZ233" s="19">
        <v>238061.97899999999</v>
      </c>
      <c r="BA233" s="19">
        <v>238343.70300000001</v>
      </c>
      <c r="BB233" s="19">
        <v>238575.198</v>
      </c>
      <c r="BC233" s="19">
        <v>238757.00700000001</v>
      </c>
      <c r="BD233" s="19">
        <v>238889.81700000001</v>
      </c>
      <c r="BE233" s="19">
        <v>238974.37299999999</v>
      </c>
      <c r="BF233" s="19">
        <v>239011.63</v>
      </c>
      <c r="BG233" s="19">
        <v>239002.69</v>
      </c>
      <c r="BH233" s="19">
        <v>238948.83600000001</v>
      </c>
      <c r="BI233" s="19">
        <v>238851.34299999999</v>
      </c>
      <c r="BJ233" s="19">
        <v>238711.071</v>
      </c>
      <c r="BK233" s="19">
        <v>238529.255</v>
      </c>
      <c r="BL233" s="19">
        <v>238307.859</v>
      </c>
      <c r="BM233" s="19">
        <v>238049.21599999999</v>
      </c>
      <c r="BN233" s="19">
        <v>237755.223</v>
      </c>
      <c r="BO233" s="19">
        <v>237427.38399999999</v>
      </c>
      <c r="BP233" s="19">
        <v>237066.408</v>
      </c>
      <c r="BQ233" s="19">
        <v>236672.55</v>
      </c>
      <c r="BR233" s="19">
        <v>236245.62400000001</v>
      </c>
      <c r="BS233" s="19">
        <v>235785.78899999999</v>
      </c>
      <c r="BT233" s="19">
        <v>235294.04699999999</v>
      </c>
      <c r="BU233" s="19">
        <v>234771.72099999999</v>
      </c>
      <c r="BV233" s="19">
        <v>234219.821</v>
      </c>
      <c r="BW233" s="19">
        <v>233639.39199999999</v>
      </c>
      <c r="BX233" s="19">
        <v>233031.59400000001</v>
      </c>
      <c r="BY233" s="19">
        <v>232397.511</v>
      </c>
      <c r="BZ233" s="19">
        <v>231738.55</v>
      </c>
      <c r="CA233" s="19">
        <v>231056.486</v>
      </c>
      <c r="CB233" s="19">
        <v>230353.32699999999</v>
      </c>
      <c r="CC233" s="19">
        <v>229631.022</v>
      </c>
      <c r="CD233" s="19">
        <v>228891.103</v>
      </c>
      <c r="CE233" s="19">
        <v>228134.889</v>
      </c>
      <c r="CF233" s="19">
        <v>227363.59700000001</v>
      </c>
      <c r="CG233" s="19">
        <v>226578.39</v>
      </c>
      <c r="CH233" s="19">
        <v>225780.53400000001</v>
      </c>
      <c r="CI233" s="19">
        <v>224971.47899999999</v>
      </c>
      <c r="CJ233" s="19">
        <v>224152.755</v>
      </c>
      <c r="CK233" s="19">
        <v>223326.133</v>
      </c>
      <c r="CL233" s="19">
        <v>222493.52600000001</v>
      </c>
      <c r="CM233" s="19">
        <v>221657.011</v>
      </c>
    </row>
    <row r="234" spans="1:91" ht="11.4" x14ac:dyDescent="0.2">
      <c r="A234" s="16">
        <v>217</v>
      </c>
      <c r="B234" s="17" t="s">
        <v>635</v>
      </c>
      <c r="C234" s="7" t="s">
        <v>277</v>
      </c>
      <c r="D234" s="6"/>
      <c r="E234" s="6">
        <v>84</v>
      </c>
      <c r="F234" s="19">
        <v>359.28800000000001</v>
      </c>
      <c r="G234" s="19">
        <v>366.95400000000001</v>
      </c>
      <c r="H234" s="19">
        <v>374.68099999999998</v>
      </c>
      <c r="I234" s="19">
        <v>382.44400000000002</v>
      </c>
      <c r="J234" s="19">
        <v>390.23099999999999</v>
      </c>
      <c r="K234" s="19">
        <v>398.00700000000001</v>
      </c>
      <c r="L234" s="19">
        <v>405.76499999999999</v>
      </c>
      <c r="M234" s="19">
        <v>413.50900000000001</v>
      </c>
      <c r="N234" s="19">
        <v>421.21</v>
      </c>
      <c r="O234" s="19">
        <v>428.84699999999998</v>
      </c>
      <c r="P234" s="19">
        <v>436.39800000000002</v>
      </c>
      <c r="Q234" s="19">
        <v>443.86500000000001</v>
      </c>
      <c r="R234" s="19">
        <v>451.221</v>
      </c>
      <c r="S234" s="19">
        <v>458.47199999999998</v>
      </c>
      <c r="T234" s="19">
        <v>465.64</v>
      </c>
      <c r="U234" s="19">
        <v>472.702</v>
      </c>
      <c r="V234" s="19">
        <v>479.67200000000003</v>
      </c>
      <c r="W234" s="19">
        <v>486.54399999999998</v>
      </c>
      <c r="X234" s="19">
        <v>493.31200000000001</v>
      </c>
      <c r="Y234" s="19">
        <v>499.96800000000002</v>
      </c>
      <c r="Z234" s="19">
        <v>506.51100000000002</v>
      </c>
      <c r="AA234" s="19">
        <v>512.94500000000005</v>
      </c>
      <c r="AB234" s="19">
        <v>519.274</v>
      </c>
      <c r="AC234" s="19">
        <v>525.48900000000003</v>
      </c>
      <c r="AD234" s="19">
        <v>531.60500000000002</v>
      </c>
      <c r="AE234" s="19">
        <v>537.62099999999998</v>
      </c>
      <c r="AF234" s="19">
        <v>543.53399999999999</v>
      </c>
      <c r="AG234" s="19">
        <v>549.35799999999995</v>
      </c>
      <c r="AH234" s="19">
        <v>555.077</v>
      </c>
      <c r="AI234" s="19">
        <v>560.702</v>
      </c>
      <c r="AJ234" s="19">
        <v>566.23800000000006</v>
      </c>
      <c r="AK234" s="19">
        <v>571.68499999999995</v>
      </c>
      <c r="AL234" s="19">
        <v>577.03300000000002</v>
      </c>
      <c r="AM234" s="19">
        <v>582.27300000000002</v>
      </c>
      <c r="AN234" s="19">
        <v>587.41499999999996</v>
      </c>
      <c r="AO234" s="19">
        <v>592.41999999999996</v>
      </c>
      <c r="AP234" s="19">
        <v>597.31600000000003</v>
      </c>
      <c r="AQ234" s="19">
        <v>602.08100000000002</v>
      </c>
      <c r="AR234" s="19">
        <v>606.71699999999998</v>
      </c>
      <c r="AS234" s="19">
        <v>611.22500000000002</v>
      </c>
      <c r="AT234" s="19">
        <v>615.59900000000005</v>
      </c>
      <c r="AU234" s="19">
        <v>619.85</v>
      </c>
      <c r="AV234" s="19">
        <v>623.96199999999999</v>
      </c>
      <c r="AW234" s="19">
        <v>627.93700000000001</v>
      </c>
      <c r="AX234" s="19">
        <v>631.77300000000002</v>
      </c>
      <c r="AY234" s="19">
        <v>635.46600000000001</v>
      </c>
      <c r="AZ234" s="19">
        <v>639.00400000000002</v>
      </c>
      <c r="BA234" s="19">
        <v>642.40599999999995</v>
      </c>
      <c r="BB234" s="19">
        <v>645.65200000000004</v>
      </c>
      <c r="BC234" s="19">
        <v>648.75900000000001</v>
      </c>
      <c r="BD234" s="19">
        <v>651.73199999999997</v>
      </c>
      <c r="BE234" s="19">
        <v>654.56799999999998</v>
      </c>
      <c r="BF234" s="19">
        <v>657.26300000000003</v>
      </c>
      <c r="BG234" s="19">
        <v>659.81899999999996</v>
      </c>
      <c r="BH234" s="19">
        <v>662.24699999999996</v>
      </c>
      <c r="BI234" s="19">
        <v>664.54499999999996</v>
      </c>
      <c r="BJ234" s="19">
        <v>666.70100000000002</v>
      </c>
      <c r="BK234" s="19">
        <v>668.73900000000003</v>
      </c>
      <c r="BL234" s="19">
        <v>670.65599999999995</v>
      </c>
      <c r="BM234" s="19">
        <v>672.44</v>
      </c>
      <c r="BN234" s="19">
        <v>674.10699999999997</v>
      </c>
      <c r="BO234" s="19">
        <v>675.66600000000005</v>
      </c>
      <c r="BP234" s="19">
        <v>677.10900000000004</v>
      </c>
      <c r="BQ234" s="19">
        <v>678.44299999999998</v>
      </c>
      <c r="BR234" s="19">
        <v>679.67499999999995</v>
      </c>
      <c r="BS234" s="19">
        <v>680.81399999999996</v>
      </c>
      <c r="BT234" s="19">
        <v>681.86400000000003</v>
      </c>
      <c r="BU234" s="19">
        <v>682.81899999999996</v>
      </c>
      <c r="BV234" s="19">
        <v>683.68100000000004</v>
      </c>
      <c r="BW234" s="19">
        <v>684.46699999999998</v>
      </c>
      <c r="BX234" s="19">
        <v>685.17600000000004</v>
      </c>
      <c r="BY234" s="19">
        <v>685.79600000000005</v>
      </c>
      <c r="BZ234" s="19">
        <v>686.35199999999998</v>
      </c>
      <c r="CA234" s="19">
        <v>686.83500000000004</v>
      </c>
      <c r="CB234" s="19">
        <v>687.24400000000003</v>
      </c>
      <c r="CC234" s="19">
        <v>687.59799999999996</v>
      </c>
      <c r="CD234" s="19">
        <v>687.89099999999996</v>
      </c>
      <c r="CE234" s="19">
        <v>688.11599999999999</v>
      </c>
      <c r="CF234" s="19">
        <v>688.29</v>
      </c>
      <c r="CG234" s="19">
        <v>688.40099999999995</v>
      </c>
      <c r="CH234" s="19">
        <v>688.45399999999995</v>
      </c>
      <c r="CI234" s="19">
        <v>688.45600000000002</v>
      </c>
      <c r="CJ234" s="19">
        <v>688.40599999999995</v>
      </c>
      <c r="CK234" s="19">
        <v>688.29899999999998</v>
      </c>
      <c r="CL234" s="19">
        <v>688.14200000000005</v>
      </c>
      <c r="CM234" s="19">
        <v>687.93499999999995</v>
      </c>
    </row>
    <row r="235" spans="1:91" ht="11.4" x14ac:dyDescent="0.2">
      <c r="A235" s="16">
        <v>218</v>
      </c>
      <c r="B235" s="17" t="s">
        <v>635</v>
      </c>
      <c r="C235" s="7" t="s">
        <v>278</v>
      </c>
      <c r="D235" s="6"/>
      <c r="E235" s="6">
        <v>188</v>
      </c>
      <c r="F235" s="19">
        <v>4807.8519999999999</v>
      </c>
      <c r="G235" s="19">
        <v>4857.2740000000003</v>
      </c>
      <c r="H235" s="19">
        <v>4905.7690000000002</v>
      </c>
      <c r="I235" s="19">
        <v>4953.1989999999996</v>
      </c>
      <c r="J235" s="19">
        <v>4999.384</v>
      </c>
      <c r="K235" s="19">
        <v>5044.1790000000001</v>
      </c>
      <c r="L235" s="19">
        <v>5087.5429999999997</v>
      </c>
      <c r="M235" s="19">
        <v>5129.5159999999996</v>
      </c>
      <c r="N235" s="19">
        <v>5170.1120000000001</v>
      </c>
      <c r="O235" s="19">
        <v>5209.3739999999998</v>
      </c>
      <c r="P235" s="19">
        <v>5247.3370000000004</v>
      </c>
      <c r="Q235" s="19">
        <v>5284.0110000000004</v>
      </c>
      <c r="R235" s="19">
        <v>5319.366</v>
      </c>
      <c r="S235" s="19">
        <v>5353.3869999999997</v>
      </c>
      <c r="T235" s="19">
        <v>5386.0630000000001</v>
      </c>
      <c r="U235" s="19">
        <v>5417.3789999999999</v>
      </c>
      <c r="V235" s="19">
        <v>5447.3280000000004</v>
      </c>
      <c r="W235" s="19">
        <v>5475.9409999999998</v>
      </c>
      <c r="X235" s="19">
        <v>5503.2139999999999</v>
      </c>
      <c r="Y235" s="19">
        <v>5529.21</v>
      </c>
      <c r="Z235" s="19">
        <v>5553.9459999999999</v>
      </c>
      <c r="AA235" s="19">
        <v>5577.43</v>
      </c>
      <c r="AB235" s="19">
        <v>5599.6670000000004</v>
      </c>
      <c r="AC235" s="19">
        <v>5620.65</v>
      </c>
      <c r="AD235" s="19">
        <v>5640.3909999999996</v>
      </c>
      <c r="AE235" s="19">
        <v>5658.8969999999999</v>
      </c>
      <c r="AF235" s="19">
        <v>5676.1629999999996</v>
      </c>
      <c r="AG235" s="19">
        <v>5692.1959999999999</v>
      </c>
      <c r="AH235" s="19">
        <v>5706.98</v>
      </c>
      <c r="AI235" s="19">
        <v>5720.4669999999996</v>
      </c>
      <c r="AJ235" s="19">
        <v>5732.6409999999996</v>
      </c>
      <c r="AK235" s="19">
        <v>5743.5079999999998</v>
      </c>
      <c r="AL235" s="19">
        <v>5753.0739999999996</v>
      </c>
      <c r="AM235" s="19">
        <v>5761.35</v>
      </c>
      <c r="AN235" s="19">
        <v>5768.3459999999995</v>
      </c>
      <c r="AO235" s="19">
        <v>5774.07</v>
      </c>
      <c r="AP235" s="19">
        <v>5778.5410000000002</v>
      </c>
      <c r="AQ235" s="19">
        <v>5781.7839999999997</v>
      </c>
      <c r="AR235" s="19">
        <v>5783.7939999999999</v>
      </c>
      <c r="AS235" s="19">
        <v>5784.5910000000003</v>
      </c>
      <c r="AT235" s="19">
        <v>5784.1840000000002</v>
      </c>
      <c r="AU235" s="19">
        <v>5782.598</v>
      </c>
      <c r="AV235" s="19">
        <v>5779.8639999999996</v>
      </c>
      <c r="AW235" s="19">
        <v>5776.0360000000001</v>
      </c>
      <c r="AX235" s="19">
        <v>5771.2039999999997</v>
      </c>
      <c r="AY235" s="19">
        <v>5765.4139999999998</v>
      </c>
      <c r="AZ235" s="19">
        <v>5758.71</v>
      </c>
      <c r="BA235" s="19">
        <v>5751.1</v>
      </c>
      <c r="BB235" s="19">
        <v>5742.6220000000003</v>
      </c>
      <c r="BC235" s="19">
        <v>5733.2759999999998</v>
      </c>
      <c r="BD235" s="19">
        <v>5723.098</v>
      </c>
      <c r="BE235" s="19">
        <v>5712.1009999999997</v>
      </c>
      <c r="BF235" s="19">
        <v>5700.31</v>
      </c>
      <c r="BG235" s="19">
        <v>5687.7139999999999</v>
      </c>
      <c r="BH235" s="19">
        <v>5674.2960000000003</v>
      </c>
      <c r="BI235" s="19">
        <v>5660.0540000000001</v>
      </c>
      <c r="BJ235" s="19">
        <v>5645.0140000000001</v>
      </c>
      <c r="BK235" s="19">
        <v>5629.1840000000002</v>
      </c>
      <c r="BL235" s="19">
        <v>5612.5690000000004</v>
      </c>
      <c r="BM235" s="19">
        <v>5595.1670000000004</v>
      </c>
      <c r="BN235" s="19">
        <v>5576.98</v>
      </c>
      <c r="BO235" s="19">
        <v>5558.0280000000002</v>
      </c>
      <c r="BP235" s="19">
        <v>5538.3720000000003</v>
      </c>
      <c r="BQ235" s="19">
        <v>5518.058</v>
      </c>
      <c r="BR235" s="19">
        <v>5497.1639999999998</v>
      </c>
      <c r="BS235" s="19">
        <v>5475.768</v>
      </c>
      <c r="BT235" s="19">
        <v>5453.9049999999997</v>
      </c>
      <c r="BU235" s="19">
        <v>5431.63</v>
      </c>
      <c r="BV235" s="19">
        <v>5409.0249999999996</v>
      </c>
      <c r="BW235" s="19">
        <v>5386.17</v>
      </c>
      <c r="BX235" s="19">
        <v>5363.1319999999996</v>
      </c>
      <c r="BY235" s="19">
        <v>5339.973</v>
      </c>
      <c r="BZ235" s="19">
        <v>5316.7550000000001</v>
      </c>
      <c r="CA235" s="19">
        <v>5293.5129999999999</v>
      </c>
      <c r="CB235" s="19">
        <v>5270.32</v>
      </c>
      <c r="CC235" s="19">
        <v>5247.2349999999997</v>
      </c>
      <c r="CD235" s="19">
        <v>5224.2839999999997</v>
      </c>
      <c r="CE235" s="19">
        <v>5201.5200000000004</v>
      </c>
      <c r="CF235" s="19">
        <v>5178.942</v>
      </c>
      <c r="CG235" s="19">
        <v>5156.5780000000004</v>
      </c>
      <c r="CH235" s="19">
        <v>5134.4480000000003</v>
      </c>
      <c r="CI235" s="19">
        <v>5112.5630000000001</v>
      </c>
      <c r="CJ235" s="19">
        <v>5090.9350000000004</v>
      </c>
      <c r="CK235" s="19">
        <v>5069.5720000000001</v>
      </c>
      <c r="CL235" s="19">
        <v>5048.491</v>
      </c>
      <c r="CM235" s="19">
        <v>5027.6930000000002</v>
      </c>
    </row>
    <row r="236" spans="1:91" ht="11.4" x14ac:dyDescent="0.2">
      <c r="A236" s="16">
        <v>219</v>
      </c>
      <c r="B236" s="17" t="s">
        <v>635</v>
      </c>
      <c r="C236" s="7" t="s">
        <v>279</v>
      </c>
      <c r="D236" s="6"/>
      <c r="E236" s="6">
        <v>222</v>
      </c>
      <c r="F236" s="19">
        <v>6312.4780000000001</v>
      </c>
      <c r="G236" s="19">
        <v>6344.7219999999998</v>
      </c>
      <c r="H236" s="19">
        <v>6377.8530000000001</v>
      </c>
      <c r="I236" s="19">
        <v>6411.558</v>
      </c>
      <c r="J236" s="19">
        <v>6445.4049999999997</v>
      </c>
      <c r="K236" s="19">
        <v>6479.0659999999998</v>
      </c>
      <c r="L236" s="19">
        <v>6512.3239999999996</v>
      </c>
      <c r="M236" s="19">
        <v>6545.1729999999998</v>
      </c>
      <c r="N236" s="19">
        <v>6577.5609999999997</v>
      </c>
      <c r="O236" s="19">
        <v>6609.5349999999999</v>
      </c>
      <c r="P236" s="19">
        <v>6641.0770000000002</v>
      </c>
      <c r="Q236" s="19">
        <v>6672.1710000000003</v>
      </c>
      <c r="R236" s="19">
        <v>6702.6120000000001</v>
      </c>
      <c r="S236" s="19">
        <v>6731.9970000000003</v>
      </c>
      <c r="T236" s="19">
        <v>6759.7780000000002</v>
      </c>
      <c r="U236" s="19">
        <v>6785.5829999999996</v>
      </c>
      <c r="V236" s="19">
        <v>6809.174</v>
      </c>
      <c r="W236" s="19">
        <v>6830.6670000000004</v>
      </c>
      <c r="X236" s="19">
        <v>6850.4319999999998</v>
      </c>
      <c r="Y236" s="19">
        <v>6869.0259999999998</v>
      </c>
      <c r="Z236" s="19">
        <v>6886.84</v>
      </c>
      <c r="AA236" s="19">
        <v>6904.0119999999997</v>
      </c>
      <c r="AB236" s="19">
        <v>6920.3620000000001</v>
      </c>
      <c r="AC236" s="19">
        <v>6935.6270000000004</v>
      </c>
      <c r="AD236" s="19">
        <v>6949.4359999999997</v>
      </c>
      <c r="AE236" s="19">
        <v>6961.52</v>
      </c>
      <c r="AF236" s="19">
        <v>6971.8109999999997</v>
      </c>
      <c r="AG236" s="19">
        <v>6980.4040000000005</v>
      </c>
      <c r="AH236" s="19">
        <v>6987.3770000000004</v>
      </c>
      <c r="AI236" s="19">
        <v>6992.86</v>
      </c>
      <c r="AJ236" s="19">
        <v>6996.9620000000004</v>
      </c>
      <c r="AK236" s="19">
        <v>6999.6859999999997</v>
      </c>
      <c r="AL236" s="19">
        <v>7001.0190000000002</v>
      </c>
      <c r="AM236" s="19">
        <v>7001.03</v>
      </c>
      <c r="AN236" s="19">
        <v>6999.8090000000002</v>
      </c>
      <c r="AO236" s="19">
        <v>6997.41</v>
      </c>
      <c r="AP236" s="19">
        <v>6993.87</v>
      </c>
      <c r="AQ236" s="19">
        <v>6989.1790000000001</v>
      </c>
      <c r="AR236" s="19">
        <v>6983.2960000000003</v>
      </c>
      <c r="AS236" s="19">
        <v>6976.1769999999997</v>
      </c>
      <c r="AT236" s="19">
        <v>6967.7629999999999</v>
      </c>
      <c r="AU236" s="19">
        <v>6958.0619999999999</v>
      </c>
      <c r="AV236" s="19">
        <v>6947.0739999999996</v>
      </c>
      <c r="AW236" s="19">
        <v>6934.7669999999998</v>
      </c>
      <c r="AX236" s="19">
        <v>6921.0940000000001</v>
      </c>
      <c r="AY236" s="19">
        <v>6906.0330000000004</v>
      </c>
      <c r="AZ236" s="19">
        <v>6889.5619999999999</v>
      </c>
      <c r="BA236" s="19">
        <v>6871.7039999999997</v>
      </c>
      <c r="BB236" s="19">
        <v>6852.4549999999999</v>
      </c>
      <c r="BC236" s="19">
        <v>6831.8459999999995</v>
      </c>
      <c r="BD236" s="19">
        <v>6809.9160000000002</v>
      </c>
      <c r="BE236" s="19">
        <v>6786.6610000000001</v>
      </c>
      <c r="BF236" s="19">
        <v>6762.0820000000003</v>
      </c>
      <c r="BG236" s="19">
        <v>6736.1840000000002</v>
      </c>
      <c r="BH236" s="19">
        <v>6708.9920000000002</v>
      </c>
      <c r="BI236" s="19">
        <v>6680.5050000000001</v>
      </c>
      <c r="BJ236" s="19">
        <v>6650.7340000000004</v>
      </c>
      <c r="BK236" s="19">
        <v>6619.7039999999997</v>
      </c>
      <c r="BL236" s="19">
        <v>6587.4120000000003</v>
      </c>
      <c r="BM236" s="19">
        <v>6553.848</v>
      </c>
      <c r="BN236" s="19">
        <v>6519.018</v>
      </c>
      <c r="BO236" s="19">
        <v>6482.9660000000003</v>
      </c>
      <c r="BP236" s="19">
        <v>6445.7120000000004</v>
      </c>
      <c r="BQ236" s="19">
        <v>6407.2740000000003</v>
      </c>
      <c r="BR236" s="19">
        <v>6367.6670000000004</v>
      </c>
      <c r="BS236" s="19">
        <v>6326.9179999999997</v>
      </c>
      <c r="BT236" s="19">
        <v>6285.067</v>
      </c>
      <c r="BU236" s="19">
        <v>6242.1949999999997</v>
      </c>
      <c r="BV236" s="19">
        <v>6198.375</v>
      </c>
      <c r="BW236" s="19">
        <v>6153.732</v>
      </c>
      <c r="BX236" s="19">
        <v>6108.37</v>
      </c>
      <c r="BY236" s="19">
        <v>6062.3559999999998</v>
      </c>
      <c r="BZ236" s="19">
        <v>6015.7759999999998</v>
      </c>
      <c r="CA236" s="19">
        <v>5968.7430000000004</v>
      </c>
      <c r="CB236" s="19">
        <v>5921.3869999999997</v>
      </c>
      <c r="CC236" s="19">
        <v>5873.8230000000003</v>
      </c>
      <c r="CD236" s="19">
        <v>5826.1480000000001</v>
      </c>
      <c r="CE236" s="19">
        <v>5778.44</v>
      </c>
      <c r="CF236" s="19">
        <v>5730.77</v>
      </c>
      <c r="CG236" s="19">
        <v>5683.1880000000001</v>
      </c>
      <c r="CH236" s="19">
        <v>5635.7839999999997</v>
      </c>
      <c r="CI236" s="19">
        <v>5588.6189999999997</v>
      </c>
      <c r="CJ236" s="19">
        <v>5541.76</v>
      </c>
      <c r="CK236" s="19">
        <v>5495.3220000000001</v>
      </c>
      <c r="CL236" s="19">
        <v>5449.384</v>
      </c>
      <c r="CM236" s="19">
        <v>5404.0649999999996</v>
      </c>
    </row>
    <row r="237" spans="1:91" ht="11.4" x14ac:dyDescent="0.2">
      <c r="A237" s="16">
        <v>220</v>
      </c>
      <c r="B237" s="17" t="s">
        <v>635</v>
      </c>
      <c r="C237" s="7" t="s">
        <v>280</v>
      </c>
      <c r="D237" s="6"/>
      <c r="E237" s="6">
        <v>320</v>
      </c>
      <c r="F237" s="19">
        <v>16252.429</v>
      </c>
      <c r="G237" s="19">
        <v>16582.469000000001</v>
      </c>
      <c r="H237" s="19">
        <v>16913.503000000001</v>
      </c>
      <c r="I237" s="19">
        <v>17245.346000000001</v>
      </c>
      <c r="J237" s="19">
        <v>17577.842000000001</v>
      </c>
      <c r="K237" s="19">
        <v>17910.812000000002</v>
      </c>
      <c r="L237" s="19">
        <v>18243.995999999999</v>
      </c>
      <c r="M237" s="19">
        <v>18577.063999999998</v>
      </c>
      <c r="N237" s="19">
        <v>18909.715</v>
      </c>
      <c r="O237" s="19">
        <v>19241.632000000001</v>
      </c>
      <c r="P237" s="19">
        <v>19572.502</v>
      </c>
      <c r="Q237" s="19">
        <v>19902.106</v>
      </c>
      <c r="R237" s="19">
        <v>20230.191999999999</v>
      </c>
      <c r="S237" s="19">
        <v>20556.505000000001</v>
      </c>
      <c r="T237" s="19">
        <v>20880.764999999999</v>
      </c>
      <c r="U237" s="19">
        <v>21202.725999999999</v>
      </c>
      <c r="V237" s="19">
        <v>21522.172999999999</v>
      </c>
      <c r="W237" s="19">
        <v>21838.955999999998</v>
      </c>
      <c r="X237" s="19">
        <v>22152.941999999999</v>
      </c>
      <c r="Y237" s="19">
        <v>22464.076000000001</v>
      </c>
      <c r="Z237" s="19">
        <v>22772.246999999999</v>
      </c>
      <c r="AA237" s="19">
        <v>23077.355</v>
      </c>
      <c r="AB237" s="19">
        <v>23379.241999999998</v>
      </c>
      <c r="AC237" s="19">
        <v>23677.796999999999</v>
      </c>
      <c r="AD237" s="19">
        <v>23972.906999999999</v>
      </c>
      <c r="AE237" s="19">
        <v>24264.472000000002</v>
      </c>
      <c r="AF237" s="19">
        <v>24552.385999999999</v>
      </c>
      <c r="AG237" s="19">
        <v>24836.547999999999</v>
      </c>
      <c r="AH237" s="19">
        <v>25116.921999999999</v>
      </c>
      <c r="AI237" s="19">
        <v>25393.483</v>
      </c>
      <c r="AJ237" s="19">
        <v>25666.201000000001</v>
      </c>
      <c r="AK237" s="19">
        <v>25934.98</v>
      </c>
      <c r="AL237" s="19">
        <v>26199.72</v>
      </c>
      <c r="AM237" s="19">
        <v>26460.275000000001</v>
      </c>
      <c r="AN237" s="19">
        <v>26716.505000000001</v>
      </c>
      <c r="AO237" s="19">
        <v>26968.287</v>
      </c>
      <c r="AP237" s="19">
        <v>27215.465</v>
      </c>
      <c r="AQ237" s="19">
        <v>27457.962</v>
      </c>
      <c r="AR237" s="19">
        <v>27695.66</v>
      </c>
      <c r="AS237" s="19">
        <v>27928.512999999999</v>
      </c>
      <c r="AT237" s="19">
        <v>28156.409</v>
      </c>
      <c r="AU237" s="19">
        <v>28379.256000000001</v>
      </c>
      <c r="AV237" s="19">
        <v>28596.866999999998</v>
      </c>
      <c r="AW237" s="19">
        <v>28809.025000000001</v>
      </c>
      <c r="AX237" s="19">
        <v>29015.425999999999</v>
      </c>
      <c r="AY237" s="19">
        <v>29215.833999999999</v>
      </c>
      <c r="AZ237" s="19">
        <v>29410.087</v>
      </c>
      <c r="BA237" s="19">
        <v>29598.095000000001</v>
      </c>
      <c r="BB237" s="19">
        <v>29779.763999999999</v>
      </c>
      <c r="BC237" s="19">
        <v>29955.021000000001</v>
      </c>
      <c r="BD237" s="19">
        <v>30123.785</v>
      </c>
      <c r="BE237" s="19">
        <v>30285.991000000002</v>
      </c>
      <c r="BF237" s="19">
        <v>30441.542000000001</v>
      </c>
      <c r="BG237" s="19">
        <v>30590.325000000001</v>
      </c>
      <c r="BH237" s="19">
        <v>30732.198</v>
      </c>
      <c r="BI237" s="19">
        <v>30867.067999999999</v>
      </c>
      <c r="BJ237" s="19">
        <v>30994.876</v>
      </c>
      <c r="BK237" s="19">
        <v>31115.643</v>
      </c>
      <c r="BL237" s="19">
        <v>31229.448</v>
      </c>
      <c r="BM237" s="19">
        <v>31336.401000000002</v>
      </c>
      <c r="BN237" s="19">
        <v>31436.603999999999</v>
      </c>
      <c r="BO237" s="19">
        <v>31530.13</v>
      </c>
      <c r="BP237" s="19">
        <v>31616.985000000001</v>
      </c>
      <c r="BQ237" s="19">
        <v>31697.200000000001</v>
      </c>
      <c r="BR237" s="19">
        <v>31770.749</v>
      </c>
      <c r="BS237" s="19">
        <v>31837.67</v>
      </c>
      <c r="BT237" s="19">
        <v>31898.052</v>
      </c>
      <c r="BU237" s="19">
        <v>31952.004000000001</v>
      </c>
      <c r="BV237" s="19">
        <v>31999.690999999999</v>
      </c>
      <c r="BW237" s="19">
        <v>32041.286</v>
      </c>
      <c r="BX237" s="19">
        <v>32076.97</v>
      </c>
      <c r="BY237" s="19">
        <v>32106.883000000002</v>
      </c>
      <c r="BZ237" s="19">
        <v>32131.174999999999</v>
      </c>
      <c r="CA237" s="19">
        <v>32150.023000000001</v>
      </c>
      <c r="CB237" s="19">
        <v>32163.615000000002</v>
      </c>
      <c r="CC237" s="19">
        <v>32172.156999999999</v>
      </c>
      <c r="CD237" s="19">
        <v>32175.830999999998</v>
      </c>
      <c r="CE237" s="19">
        <v>32174.809000000001</v>
      </c>
      <c r="CF237" s="19">
        <v>32169.27</v>
      </c>
      <c r="CG237" s="19">
        <v>32159.399000000001</v>
      </c>
      <c r="CH237" s="19">
        <v>32145.375</v>
      </c>
      <c r="CI237" s="19">
        <v>32127.419000000002</v>
      </c>
      <c r="CJ237" s="19">
        <v>32105.710999999999</v>
      </c>
      <c r="CK237" s="19">
        <v>32080.489000000001</v>
      </c>
      <c r="CL237" s="19">
        <v>32051.97</v>
      </c>
      <c r="CM237" s="19">
        <v>32020.39</v>
      </c>
    </row>
    <row r="238" spans="1:91" ht="11.4" x14ac:dyDescent="0.2">
      <c r="A238" s="16">
        <v>221</v>
      </c>
      <c r="B238" s="17" t="s">
        <v>635</v>
      </c>
      <c r="C238" s="7" t="s">
        <v>281</v>
      </c>
      <c r="D238" s="6"/>
      <c r="E238" s="6">
        <v>340</v>
      </c>
      <c r="F238" s="19">
        <v>8960.8289999999997</v>
      </c>
      <c r="G238" s="19">
        <v>9112.8670000000002</v>
      </c>
      <c r="H238" s="19">
        <v>9265.0669999999991</v>
      </c>
      <c r="I238" s="19">
        <v>9417.1669999999995</v>
      </c>
      <c r="J238" s="19">
        <v>9568.6880000000001</v>
      </c>
      <c r="K238" s="19">
        <v>9719.2649999999994</v>
      </c>
      <c r="L238" s="19">
        <v>9868.8179999999993</v>
      </c>
      <c r="M238" s="19">
        <v>10017.325000000001</v>
      </c>
      <c r="N238" s="19">
        <v>10164.638999999999</v>
      </c>
      <c r="O238" s="19">
        <v>10310.545</v>
      </c>
      <c r="P238" s="19">
        <v>10454.849</v>
      </c>
      <c r="Q238" s="19">
        <v>10597.424999999999</v>
      </c>
      <c r="R238" s="19">
        <v>10738.136</v>
      </c>
      <c r="S238" s="19">
        <v>10876.813</v>
      </c>
      <c r="T238" s="19">
        <v>11013.275</v>
      </c>
      <c r="U238" s="19">
        <v>11147.351000000001</v>
      </c>
      <c r="V238" s="19">
        <v>11278.945</v>
      </c>
      <c r="W238" s="19">
        <v>11407.968000000001</v>
      </c>
      <c r="X238" s="19">
        <v>11534.322</v>
      </c>
      <c r="Y238" s="19">
        <v>11657.92</v>
      </c>
      <c r="Z238" s="19">
        <v>11778.686</v>
      </c>
      <c r="AA238" s="19">
        <v>11896.543</v>
      </c>
      <c r="AB238" s="19">
        <v>12011.468999999999</v>
      </c>
      <c r="AC238" s="19">
        <v>12123.518</v>
      </c>
      <c r="AD238" s="19">
        <v>12232.808000000001</v>
      </c>
      <c r="AE238" s="19">
        <v>12339.416999999999</v>
      </c>
      <c r="AF238" s="19">
        <v>12443.346</v>
      </c>
      <c r="AG238" s="19">
        <v>12544.546</v>
      </c>
      <c r="AH238" s="19">
        <v>12642.936</v>
      </c>
      <c r="AI238" s="19">
        <v>12738.436</v>
      </c>
      <c r="AJ238" s="19">
        <v>12830.963</v>
      </c>
      <c r="AK238" s="19">
        <v>12920.484</v>
      </c>
      <c r="AL238" s="19">
        <v>13006.995999999999</v>
      </c>
      <c r="AM238" s="19">
        <v>13090.516</v>
      </c>
      <c r="AN238" s="19">
        <v>13171.064</v>
      </c>
      <c r="AO238" s="19">
        <v>13248.655000000001</v>
      </c>
      <c r="AP238" s="19">
        <v>13323.288</v>
      </c>
      <c r="AQ238" s="19">
        <v>13394.916999999999</v>
      </c>
      <c r="AR238" s="19">
        <v>13463.513000000001</v>
      </c>
      <c r="AS238" s="19">
        <v>13529.028</v>
      </c>
      <c r="AT238" s="19">
        <v>13591.414000000001</v>
      </c>
      <c r="AU238" s="19">
        <v>13650.645</v>
      </c>
      <c r="AV238" s="19">
        <v>13706.713</v>
      </c>
      <c r="AW238" s="19">
        <v>13759.624</v>
      </c>
      <c r="AX238" s="19">
        <v>13809.396000000001</v>
      </c>
      <c r="AY238" s="19">
        <v>13856.012000000001</v>
      </c>
      <c r="AZ238" s="19">
        <v>13899.492</v>
      </c>
      <c r="BA238" s="19">
        <v>13939.8</v>
      </c>
      <c r="BB238" s="19">
        <v>13976.874</v>
      </c>
      <c r="BC238" s="19">
        <v>14010.621999999999</v>
      </c>
      <c r="BD238" s="19">
        <v>14040.968000000001</v>
      </c>
      <c r="BE238" s="19">
        <v>14067.907999999999</v>
      </c>
      <c r="BF238" s="19">
        <v>14091.492</v>
      </c>
      <c r="BG238" s="19">
        <v>14111.733</v>
      </c>
      <c r="BH238" s="19">
        <v>14128.714</v>
      </c>
      <c r="BI238" s="19">
        <v>14142.487999999999</v>
      </c>
      <c r="BJ238" s="19">
        <v>14153.094999999999</v>
      </c>
      <c r="BK238" s="19">
        <v>14160.573</v>
      </c>
      <c r="BL238" s="19">
        <v>14164.98</v>
      </c>
      <c r="BM238" s="19">
        <v>14166.384</v>
      </c>
      <c r="BN238" s="19">
        <v>14164.86</v>
      </c>
      <c r="BO238" s="19">
        <v>14160.47</v>
      </c>
      <c r="BP238" s="19">
        <v>14153.285</v>
      </c>
      <c r="BQ238" s="19">
        <v>14143.405000000001</v>
      </c>
      <c r="BR238" s="19">
        <v>14130.929</v>
      </c>
      <c r="BS238" s="19">
        <v>14115.942999999999</v>
      </c>
      <c r="BT238" s="19">
        <v>14098.547</v>
      </c>
      <c r="BU238" s="19">
        <v>14078.828</v>
      </c>
      <c r="BV238" s="19">
        <v>14056.873</v>
      </c>
      <c r="BW238" s="19">
        <v>14032.764999999999</v>
      </c>
      <c r="BX238" s="19">
        <v>14006.589</v>
      </c>
      <c r="BY238" s="19">
        <v>13978.451999999999</v>
      </c>
      <c r="BZ238" s="19">
        <v>13948.446</v>
      </c>
      <c r="CA238" s="19">
        <v>13916.684999999999</v>
      </c>
      <c r="CB238" s="19">
        <v>13883.257</v>
      </c>
      <c r="CC238" s="19">
        <v>13848.311</v>
      </c>
      <c r="CD238" s="19">
        <v>13811.923000000001</v>
      </c>
      <c r="CE238" s="19">
        <v>13774.204</v>
      </c>
      <c r="CF238" s="19">
        <v>13735.257</v>
      </c>
      <c r="CG238" s="19">
        <v>13695.182000000001</v>
      </c>
      <c r="CH238" s="19">
        <v>13654.092000000001</v>
      </c>
      <c r="CI238" s="19">
        <v>13612.083000000001</v>
      </c>
      <c r="CJ238" s="19">
        <v>13569.28</v>
      </c>
      <c r="CK238" s="19">
        <v>13525.788</v>
      </c>
      <c r="CL238" s="19">
        <v>13481.723</v>
      </c>
      <c r="CM238" s="19">
        <v>13437.227000000001</v>
      </c>
    </row>
    <row r="239" spans="1:91" ht="11.4" x14ac:dyDescent="0.2">
      <c r="A239" s="16">
        <v>222</v>
      </c>
      <c r="B239" s="17" t="s">
        <v>635</v>
      </c>
      <c r="C239" s="7" t="s">
        <v>282</v>
      </c>
      <c r="D239" s="6"/>
      <c r="E239" s="6">
        <v>484</v>
      </c>
      <c r="F239" s="19">
        <v>125890.94899999999</v>
      </c>
      <c r="G239" s="19">
        <v>127540.423</v>
      </c>
      <c r="H239" s="19">
        <v>129163.276</v>
      </c>
      <c r="I239" s="19">
        <v>130759.07399999999</v>
      </c>
      <c r="J239" s="19">
        <v>132328.035</v>
      </c>
      <c r="K239" s="19">
        <v>133870.027</v>
      </c>
      <c r="L239" s="19">
        <v>135384.21</v>
      </c>
      <c r="M239" s="19">
        <v>136869.035</v>
      </c>
      <c r="N239" s="19">
        <v>138322.96599999999</v>
      </c>
      <c r="O239" s="19">
        <v>139744.25099999999</v>
      </c>
      <c r="P239" s="19">
        <v>141131.503</v>
      </c>
      <c r="Q239" s="19">
        <v>142483.83799999999</v>
      </c>
      <c r="R239" s="19">
        <v>143800.92300000001</v>
      </c>
      <c r="S239" s="19">
        <v>145082.59</v>
      </c>
      <c r="T239" s="19">
        <v>146328.96799999999</v>
      </c>
      <c r="U239" s="19">
        <v>147540.12700000001</v>
      </c>
      <c r="V239" s="19">
        <v>148715.78599999999</v>
      </c>
      <c r="W239" s="19">
        <v>149855.622</v>
      </c>
      <c r="X239" s="19">
        <v>150959.64000000001</v>
      </c>
      <c r="Y239" s="19">
        <v>152027.94500000001</v>
      </c>
      <c r="Z239" s="19">
        <v>153060.606</v>
      </c>
      <c r="AA239" s="19">
        <v>154057.50599999999</v>
      </c>
      <c r="AB239" s="19">
        <v>155018.60999999999</v>
      </c>
      <c r="AC239" s="19">
        <v>155944.13699999999</v>
      </c>
      <c r="AD239" s="19">
        <v>156834.427</v>
      </c>
      <c r="AE239" s="19">
        <v>157689.66500000001</v>
      </c>
      <c r="AF239" s="19">
        <v>158509.924</v>
      </c>
      <c r="AG239" s="19">
        <v>159295.03700000001</v>
      </c>
      <c r="AH239" s="19">
        <v>160044.704</v>
      </c>
      <c r="AI239" s="19">
        <v>160758.54800000001</v>
      </c>
      <c r="AJ239" s="19">
        <v>161436.23699999999</v>
      </c>
      <c r="AK239" s="19">
        <v>162077.571</v>
      </c>
      <c r="AL239" s="19">
        <v>162682.51</v>
      </c>
      <c r="AM239" s="19">
        <v>163251.08199999999</v>
      </c>
      <c r="AN239" s="19">
        <v>163783.345</v>
      </c>
      <c r="AO239" s="19">
        <v>164279.302</v>
      </c>
      <c r="AP239" s="19">
        <v>164739.02499999999</v>
      </c>
      <c r="AQ239" s="19">
        <v>165162.28</v>
      </c>
      <c r="AR239" s="19">
        <v>165548.42600000001</v>
      </c>
      <c r="AS239" s="19">
        <v>165896.56899999999</v>
      </c>
      <c r="AT239" s="19">
        <v>166206.147</v>
      </c>
      <c r="AU239" s="19">
        <v>166477.09299999999</v>
      </c>
      <c r="AV239" s="19">
        <v>166709.75</v>
      </c>
      <c r="AW239" s="19">
        <v>166904.47099999999</v>
      </c>
      <c r="AX239" s="19">
        <v>167061.77499999999</v>
      </c>
      <c r="AY239" s="19">
        <v>167182.20699999999</v>
      </c>
      <c r="AZ239" s="19">
        <v>167266.24799999999</v>
      </c>
      <c r="BA239" s="19">
        <v>167314.37400000001</v>
      </c>
      <c r="BB239" s="19">
        <v>167327.18599999999</v>
      </c>
      <c r="BC239" s="19">
        <v>167305.35500000001</v>
      </c>
      <c r="BD239" s="19">
        <v>167249.641</v>
      </c>
      <c r="BE239" s="19">
        <v>167160.826</v>
      </c>
      <c r="BF239" s="19">
        <v>167039.84400000001</v>
      </c>
      <c r="BG239" s="19">
        <v>166887.86199999999</v>
      </c>
      <c r="BH239" s="19">
        <v>166706.16200000001</v>
      </c>
      <c r="BI239" s="19">
        <v>166496.00700000001</v>
      </c>
      <c r="BJ239" s="19">
        <v>166258.21799999999</v>
      </c>
      <c r="BK239" s="19">
        <v>165993.818</v>
      </c>
      <c r="BL239" s="19">
        <v>165704.59299999999</v>
      </c>
      <c r="BM239" s="19">
        <v>165392.58100000001</v>
      </c>
      <c r="BN239" s="19">
        <v>165059.416</v>
      </c>
      <c r="BO239" s="19">
        <v>164706.318</v>
      </c>
      <c r="BP239" s="19">
        <v>164333.769</v>
      </c>
      <c r="BQ239" s="19">
        <v>163941.723</v>
      </c>
      <c r="BR239" s="19">
        <v>163529.742</v>
      </c>
      <c r="BS239" s="19">
        <v>163097.66899999999</v>
      </c>
      <c r="BT239" s="19">
        <v>162646.136</v>
      </c>
      <c r="BU239" s="19">
        <v>162176.07999999999</v>
      </c>
      <c r="BV239" s="19">
        <v>161687.99299999999</v>
      </c>
      <c r="BW239" s="19">
        <v>161182.36900000001</v>
      </c>
      <c r="BX239" s="19">
        <v>160659.83900000001</v>
      </c>
      <c r="BY239" s="19">
        <v>160121.04800000001</v>
      </c>
      <c r="BZ239" s="19">
        <v>159566.91899999999</v>
      </c>
      <c r="CA239" s="19">
        <v>158998.72</v>
      </c>
      <c r="CB239" s="19">
        <v>158417.91500000001</v>
      </c>
      <c r="CC239" s="19">
        <v>157825.851</v>
      </c>
      <c r="CD239" s="19">
        <v>157223.61600000001</v>
      </c>
      <c r="CE239" s="19">
        <v>156612.07399999999</v>
      </c>
      <c r="CF239" s="19">
        <v>155992.01</v>
      </c>
      <c r="CG239" s="19">
        <v>155364.17199999999</v>
      </c>
      <c r="CH239" s="19">
        <v>154729.39799999999</v>
      </c>
      <c r="CI239" s="19">
        <v>154088.68700000001</v>
      </c>
      <c r="CJ239" s="19">
        <v>153443.147</v>
      </c>
      <c r="CK239" s="19">
        <v>152794.05300000001</v>
      </c>
      <c r="CL239" s="19">
        <v>152142.826</v>
      </c>
      <c r="CM239" s="19">
        <v>151491.04399999999</v>
      </c>
    </row>
    <row r="240" spans="1:91" ht="11.4" x14ac:dyDescent="0.2">
      <c r="A240" s="16">
        <v>223</v>
      </c>
      <c r="B240" s="17" t="s">
        <v>635</v>
      </c>
      <c r="C240" s="7" t="s">
        <v>283</v>
      </c>
      <c r="D240" s="6"/>
      <c r="E240" s="6">
        <v>558</v>
      </c>
      <c r="F240" s="19">
        <v>6082.0349999999999</v>
      </c>
      <c r="G240" s="19">
        <v>6149.9279999999999</v>
      </c>
      <c r="H240" s="19">
        <v>6217.5810000000001</v>
      </c>
      <c r="I240" s="19">
        <v>6284.7569999999996</v>
      </c>
      <c r="J240" s="19">
        <v>6351.1570000000002</v>
      </c>
      <c r="K240" s="19">
        <v>6416.5680000000002</v>
      </c>
      <c r="L240" s="19">
        <v>6480.8069999999998</v>
      </c>
      <c r="M240" s="19">
        <v>6543.9759999999997</v>
      </c>
      <c r="N240" s="19">
        <v>6606.5379999999996</v>
      </c>
      <c r="O240" s="19">
        <v>6669.1480000000001</v>
      </c>
      <c r="P240" s="19">
        <v>6732.1970000000001</v>
      </c>
      <c r="Q240" s="19">
        <v>6795.8649999999998</v>
      </c>
      <c r="R240" s="19">
        <v>6859.8440000000001</v>
      </c>
      <c r="S240" s="19">
        <v>6923.4790000000003</v>
      </c>
      <c r="T240" s="19">
        <v>6985.8549999999996</v>
      </c>
      <c r="U240" s="19">
        <v>7046.2929999999997</v>
      </c>
      <c r="V240" s="19">
        <v>7104.5469999999996</v>
      </c>
      <c r="W240" s="19">
        <v>7160.7110000000002</v>
      </c>
      <c r="X240" s="19">
        <v>7214.9219999999996</v>
      </c>
      <c r="Y240" s="19">
        <v>7267.4260000000004</v>
      </c>
      <c r="Z240" s="19">
        <v>7318.402</v>
      </c>
      <c r="AA240" s="19">
        <v>7367.826</v>
      </c>
      <c r="AB240" s="19">
        <v>7415.5789999999997</v>
      </c>
      <c r="AC240" s="19">
        <v>7461.64</v>
      </c>
      <c r="AD240" s="19">
        <v>7505.9669999999996</v>
      </c>
      <c r="AE240" s="19">
        <v>7548.5640000000003</v>
      </c>
      <c r="AF240" s="19">
        <v>7589.4040000000005</v>
      </c>
      <c r="AG240" s="19">
        <v>7628.4780000000001</v>
      </c>
      <c r="AH240" s="19">
        <v>7665.7759999999998</v>
      </c>
      <c r="AI240" s="19">
        <v>7701.2610000000004</v>
      </c>
      <c r="AJ240" s="19">
        <v>7734.9049999999997</v>
      </c>
      <c r="AK240" s="19">
        <v>7766.7049999999999</v>
      </c>
      <c r="AL240" s="19">
        <v>7796.6559999999999</v>
      </c>
      <c r="AM240" s="19">
        <v>7824.7830000000004</v>
      </c>
      <c r="AN240" s="19">
        <v>7851.1329999999998</v>
      </c>
      <c r="AO240" s="19">
        <v>7875.7420000000002</v>
      </c>
      <c r="AP240" s="19">
        <v>7898.5879999999997</v>
      </c>
      <c r="AQ240" s="19">
        <v>7919.6750000000002</v>
      </c>
      <c r="AR240" s="19">
        <v>7938.9669999999996</v>
      </c>
      <c r="AS240" s="19">
        <v>7956.4309999999996</v>
      </c>
      <c r="AT240" s="19">
        <v>7972.0450000000001</v>
      </c>
      <c r="AU240" s="19">
        <v>7985.7920000000004</v>
      </c>
      <c r="AV240" s="19">
        <v>7997.6670000000004</v>
      </c>
      <c r="AW240" s="19">
        <v>8007.6480000000001</v>
      </c>
      <c r="AX240" s="19">
        <v>8015.73</v>
      </c>
      <c r="AY240" s="19">
        <v>8021.8969999999999</v>
      </c>
      <c r="AZ240" s="19">
        <v>8026.1390000000001</v>
      </c>
      <c r="BA240" s="19">
        <v>8028.4620000000004</v>
      </c>
      <c r="BB240" s="19">
        <v>8028.8509999999997</v>
      </c>
      <c r="BC240" s="19">
        <v>8027.2809999999999</v>
      </c>
      <c r="BD240" s="19">
        <v>8023.7520000000004</v>
      </c>
      <c r="BE240" s="19">
        <v>8018.2759999999998</v>
      </c>
      <c r="BF240" s="19">
        <v>8010.8770000000004</v>
      </c>
      <c r="BG240" s="19">
        <v>8001.56</v>
      </c>
      <c r="BH240" s="19">
        <v>7990.3590000000004</v>
      </c>
      <c r="BI240" s="19">
        <v>7977.2920000000004</v>
      </c>
      <c r="BJ240" s="19">
        <v>7962.3829999999998</v>
      </c>
      <c r="BK240" s="19">
        <v>7945.7049999999999</v>
      </c>
      <c r="BL240" s="19">
        <v>7927.2969999999996</v>
      </c>
      <c r="BM240" s="19">
        <v>7907.2640000000001</v>
      </c>
      <c r="BN240" s="19">
        <v>7885.6670000000004</v>
      </c>
      <c r="BO240" s="19">
        <v>7862.5590000000002</v>
      </c>
      <c r="BP240" s="19">
        <v>7838.0240000000003</v>
      </c>
      <c r="BQ240" s="19">
        <v>7812.1289999999999</v>
      </c>
      <c r="BR240" s="19">
        <v>7784.9740000000002</v>
      </c>
      <c r="BS240" s="19">
        <v>7756.6390000000001</v>
      </c>
      <c r="BT240" s="19">
        <v>7727.1989999999996</v>
      </c>
      <c r="BU240" s="19">
        <v>7696.7219999999998</v>
      </c>
      <c r="BV240" s="19">
        <v>7665.3</v>
      </c>
      <c r="BW240" s="19">
        <v>7633.0060000000003</v>
      </c>
      <c r="BX240" s="19">
        <v>7599.9290000000001</v>
      </c>
      <c r="BY240" s="19">
        <v>7566.1329999999998</v>
      </c>
      <c r="BZ240" s="19">
        <v>7531.6859999999997</v>
      </c>
      <c r="CA240" s="19">
        <v>7496.6540000000005</v>
      </c>
      <c r="CB240" s="19">
        <v>7461.0950000000003</v>
      </c>
      <c r="CC240" s="19">
        <v>7425.0550000000003</v>
      </c>
      <c r="CD240" s="19">
        <v>7388.5959999999995</v>
      </c>
      <c r="CE240" s="19">
        <v>7351.7650000000003</v>
      </c>
      <c r="CF240" s="19">
        <v>7314.6090000000004</v>
      </c>
      <c r="CG240" s="19">
        <v>7277.1840000000002</v>
      </c>
      <c r="CH240" s="19">
        <v>7239.5169999999998</v>
      </c>
      <c r="CI240" s="19">
        <v>7201.6530000000002</v>
      </c>
      <c r="CJ240" s="19">
        <v>7163.6180000000004</v>
      </c>
      <c r="CK240" s="19">
        <v>7125.45</v>
      </c>
      <c r="CL240" s="19">
        <v>7087.1819999999998</v>
      </c>
      <c r="CM240" s="19">
        <v>7048.8239999999996</v>
      </c>
    </row>
    <row r="241" spans="1:91" ht="11.4" x14ac:dyDescent="0.2">
      <c r="A241" s="16">
        <v>224</v>
      </c>
      <c r="B241" s="17" t="s">
        <v>635</v>
      </c>
      <c r="C241" s="7" t="s">
        <v>284</v>
      </c>
      <c r="D241" s="6"/>
      <c r="E241" s="6">
        <v>591</v>
      </c>
      <c r="F241" s="19">
        <v>3969.2489999999998</v>
      </c>
      <c r="G241" s="19">
        <v>4034.1190000000001</v>
      </c>
      <c r="H241" s="19">
        <v>4098.5870000000004</v>
      </c>
      <c r="I241" s="19">
        <v>4162.6180000000004</v>
      </c>
      <c r="J241" s="19">
        <v>4226.1970000000001</v>
      </c>
      <c r="K241" s="19">
        <v>4289.33</v>
      </c>
      <c r="L241" s="19">
        <v>4351.9449999999997</v>
      </c>
      <c r="M241" s="19">
        <v>4413.9690000000001</v>
      </c>
      <c r="N241" s="19">
        <v>4475.3559999999998</v>
      </c>
      <c r="O241" s="19">
        <v>4536.0680000000002</v>
      </c>
      <c r="P241" s="19">
        <v>4596.0659999999998</v>
      </c>
      <c r="Q241" s="19">
        <v>4655.326</v>
      </c>
      <c r="R241" s="19">
        <v>4713.8090000000002</v>
      </c>
      <c r="S241" s="19">
        <v>4771.4949999999999</v>
      </c>
      <c r="T241" s="19">
        <v>4828.3270000000002</v>
      </c>
      <c r="U241" s="19">
        <v>4884.3109999999997</v>
      </c>
      <c r="V241" s="19">
        <v>4939.3909999999996</v>
      </c>
      <c r="W241" s="19">
        <v>4993.576</v>
      </c>
      <c r="X241" s="19">
        <v>5046.9210000000003</v>
      </c>
      <c r="Y241" s="19">
        <v>5099.4880000000003</v>
      </c>
      <c r="Z241" s="19">
        <v>5151.3119999999999</v>
      </c>
      <c r="AA241" s="19">
        <v>5202.4219999999996</v>
      </c>
      <c r="AB241" s="19">
        <v>5252.7809999999999</v>
      </c>
      <c r="AC241" s="19">
        <v>5302.3630000000003</v>
      </c>
      <c r="AD241" s="19">
        <v>5351.1390000000001</v>
      </c>
      <c r="AE241" s="19">
        <v>5399.0820000000003</v>
      </c>
      <c r="AF241" s="19">
        <v>5446.1850000000004</v>
      </c>
      <c r="AG241" s="19">
        <v>5492.4210000000003</v>
      </c>
      <c r="AH241" s="19">
        <v>5537.7569999999996</v>
      </c>
      <c r="AI241" s="19">
        <v>5582.143</v>
      </c>
      <c r="AJ241" s="19">
        <v>5625.5559999999996</v>
      </c>
      <c r="AK241" s="19">
        <v>5667.9639999999999</v>
      </c>
      <c r="AL241" s="19">
        <v>5709.3670000000002</v>
      </c>
      <c r="AM241" s="19">
        <v>5749.7060000000001</v>
      </c>
      <c r="AN241" s="19">
        <v>5788.9589999999998</v>
      </c>
      <c r="AO241" s="19">
        <v>5827.1059999999998</v>
      </c>
      <c r="AP241" s="19">
        <v>5864.1260000000002</v>
      </c>
      <c r="AQ241" s="19">
        <v>5900.0240000000003</v>
      </c>
      <c r="AR241" s="19">
        <v>5934.7780000000002</v>
      </c>
      <c r="AS241" s="19">
        <v>5968.4030000000002</v>
      </c>
      <c r="AT241" s="19">
        <v>6000.8819999999996</v>
      </c>
      <c r="AU241" s="19">
        <v>6032.2430000000004</v>
      </c>
      <c r="AV241" s="19">
        <v>6062.4709999999995</v>
      </c>
      <c r="AW241" s="19">
        <v>6091.6040000000003</v>
      </c>
      <c r="AX241" s="19">
        <v>6119.674</v>
      </c>
      <c r="AY241" s="19">
        <v>6146.7120000000004</v>
      </c>
      <c r="AZ241" s="19">
        <v>6172.7370000000001</v>
      </c>
      <c r="BA241" s="19">
        <v>6197.7619999999997</v>
      </c>
      <c r="BB241" s="19">
        <v>6221.7939999999999</v>
      </c>
      <c r="BC241" s="19">
        <v>6244.8469999999998</v>
      </c>
      <c r="BD241" s="19">
        <v>6266.9250000000002</v>
      </c>
      <c r="BE241" s="19">
        <v>6288.0420000000004</v>
      </c>
      <c r="BF241" s="19">
        <v>6308.22</v>
      </c>
      <c r="BG241" s="19">
        <v>6327.4930000000004</v>
      </c>
      <c r="BH241" s="19">
        <v>6345.8680000000004</v>
      </c>
      <c r="BI241" s="19">
        <v>6363.384</v>
      </c>
      <c r="BJ241" s="19">
        <v>6380.05</v>
      </c>
      <c r="BK241" s="19">
        <v>6395.8890000000001</v>
      </c>
      <c r="BL241" s="19">
        <v>6410.9040000000005</v>
      </c>
      <c r="BM241" s="19">
        <v>6425.1310000000003</v>
      </c>
      <c r="BN241" s="19">
        <v>6438.5709999999999</v>
      </c>
      <c r="BO241" s="19">
        <v>6451.2470000000003</v>
      </c>
      <c r="BP241" s="19">
        <v>6463.152</v>
      </c>
      <c r="BQ241" s="19">
        <v>6474.3180000000002</v>
      </c>
      <c r="BR241" s="19">
        <v>6484.7240000000002</v>
      </c>
      <c r="BS241" s="19">
        <v>6494.3680000000004</v>
      </c>
      <c r="BT241" s="19">
        <v>6503.277</v>
      </c>
      <c r="BU241" s="19">
        <v>6511.4430000000002</v>
      </c>
      <c r="BV241" s="19">
        <v>6518.8829999999998</v>
      </c>
      <c r="BW241" s="19">
        <v>6525.5969999999998</v>
      </c>
      <c r="BX241" s="19">
        <v>6531.5889999999999</v>
      </c>
      <c r="BY241" s="19">
        <v>6536.87</v>
      </c>
      <c r="BZ241" s="19">
        <v>6541.4409999999998</v>
      </c>
      <c r="CA241" s="19">
        <v>6545.3130000000001</v>
      </c>
      <c r="CB241" s="19">
        <v>6548.4939999999997</v>
      </c>
      <c r="CC241" s="19">
        <v>6550.9920000000002</v>
      </c>
      <c r="CD241" s="19">
        <v>6552.8140000000003</v>
      </c>
      <c r="CE241" s="19">
        <v>6553.9610000000002</v>
      </c>
      <c r="CF241" s="19">
        <v>6554.4489999999996</v>
      </c>
      <c r="CG241" s="19">
        <v>6554.2860000000001</v>
      </c>
      <c r="CH241" s="19">
        <v>6553.4660000000003</v>
      </c>
      <c r="CI241" s="19">
        <v>6551.9989999999998</v>
      </c>
      <c r="CJ241" s="19">
        <v>6549.8980000000001</v>
      </c>
      <c r="CK241" s="19">
        <v>6547.16</v>
      </c>
      <c r="CL241" s="19">
        <v>6543.808</v>
      </c>
      <c r="CM241" s="19">
        <v>6539.8329999999996</v>
      </c>
    </row>
    <row r="242" spans="1:91" ht="12" x14ac:dyDescent="0.25">
      <c r="A242" s="16">
        <v>225</v>
      </c>
      <c r="B242" s="17" t="s">
        <v>635</v>
      </c>
      <c r="C242" s="21" t="s">
        <v>285</v>
      </c>
      <c r="D242" s="6"/>
      <c r="E242" s="6">
        <v>931</v>
      </c>
      <c r="F242" s="19">
        <v>416436.11099999998</v>
      </c>
      <c r="G242" s="19">
        <v>420458.04399999999</v>
      </c>
      <c r="H242" s="19">
        <v>424393.61700000003</v>
      </c>
      <c r="I242" s="19">
        <v>428240.51500000001</v>
      </c>
      <c r="J242" s="19">
        <v>431998.47499999998</v>
      </c>
      <c r="K242" s="19">
        <v>435666.848</v>
      </c>
      <c r="L242" s="19">
        <v>439242.38699999999</v>
      </c>
      <c r="M242" s="19">
        <v>442721.924</v>
      </c>
      <c r="N242" s="19">
        <v>446105.54200000002</v>
      </c>
      <c r="O242" s="19">
        <v>449394.21399999998</v>
      </c>
      <c r="P242" s="19">
        <v>452588.45400000003</v>
      </c>
      <c r="Q242" s="19">
        <v>455687.54200000002</v>
      </c>
      <c r="R242" s="19">
        <v>458689.848</v>
      </c>
      <c r="S242" s="19">
        <v>461593.84100000001</v>
      </c>
      <c r="T242" s="19">
        <v>464397.64600000001</v>
      </c>
      <c r="U242" s="19">
        <v>467099.88500000001</v>
      </c>
      <c r="V242" s="19">
        <v>469699.821</v>
      </c>
      <c r="W242" s="19">
        <v>472197.42</v>
      </c>
      <c r="X242" s="19">
        <v>474592.755</v>
      </c>
      <c r="Y242" s="19">
        <v>476886.29200000002</v>
      </c>
      <c r="Z242" s="19">
        <v>479078.44099999999</v>
      </c>
      <c r="AA242" s="19">
        <v>481169.27399999998</v>
      </c>
      <c r="AB242" s="19">
        <v>483158.79100000003</v>
      </c>
      <c r="AC242" s="19">
        <v>485047.16600000003</v>
      </c>
      <c r="AD242" s="19">
        <v>486834.51199999999</v>
      </c>
      <c r="AE242" s="19">
        <v>488521.196</v>
      </c>
      <c r="AF242" s="19">
        <v>490107.45699999999</v>
      </c>
      <c r="AG242" s="19">
        <v>491594.04599999997</v>
      </c>
      <c r="AH242" s="19">
        <v>492981.96299999999</v>
      </c>
      <c r="AI242" s="19">
        <v>494272.554</v>
      </c>
      <c r="AJ242" s="19">
        <v>495466.98300000001</v>
      </c>
      <c r="AK242" s="19">
        <v>496565.973</v>
      </c>
      <c r="AL242" s="19">
        <v>497570.08299999998</v>
      </c>
      <c r="AM242" s="19">
        <v>498480</v>
      </c>
      <c r="AN242" s="19">
        <v>499296.41</v>
      </c>
      <c r="AO242" s="19">
        <v>500019.962</v>
      </c>
      <c r="AP242" s="19">
        <v>500651.57199999999</v>
      </c>
      <c r="AQ242" s="19">
        <v>501191.85800000001</v>
      </c>
      <c r="AR242" s="19">
        <v>501641.05900000001</v>
      </c>
      <c r="AS242" s="19">
        <v>501999.23300000001</v>
      </c>
      <c r="AT242" s="19">
        <v>502266.71399999998</v>
      </c>
      <c r="AU242" s="19">
        <v>502444.234</v>
      </c>
      <c r="AV242" s="19">
        <v>502532.929</v>
      </c>
      <c r="AW242" s="19">
        <v>502533.77600000001</v>
      </c>
      <c r="AX242" s="19">
        <v>502447.98700000002</v>
      </c>
      <c r="AY242" s="19">
        <v>502276.71600000001</v>
      </c>
      <c r="AZ242" s="19">
        <v>502021.30300000001</v>
      </c>
      <c r="BA242" s="19">
        <v>501683.05900000001</v>
      </c>
      <c r="BB242" s="19">
        <v>501263.326</v>
      </c>
      <c r="BC242" s="19">
        <v>500763.50900000002</v>
      </c>
      <c r="BD242" s="19">
        <v>500185.20699999999</v>
      </c>
      <c r="BE242" s="19">
        <v>499530.18199999997</v>
      </c>
      <c r="BF242" s="19">
        <v>498800.38900000002</v>
      </c>
      <c r="BG242" s="19">
        <v>497997.78</v>
      </c>
      <c r="BH242" s="19">
        <v>497124.31</v>
      </c>
      <c r="BI242" s="19">
        <v>496182.18199999997</v>
      </c>
      <c r="BJ242" s="19">
        <v>495173.65100000001</v>
      </c>
      <c r="BK242" s="19">
        <v>494101.36200000002</v>
      </c>
      <c r="BL242" s="19">
        <v>492968.14600000001</v>
      </c>
      <c r="BM242" s="19">
        <v>491777.16700000002</v>
      </c>
      <c r="BN242" s="19">
        <v>490531.516</v>
      </c>
      <c r="BO242" s="19">
        <v>489234.00099999999</v>
      </c>
      <c r="BP242" s="19">
        <v>487887.56699999998</v>
      </c>
      <c r="BQ242" s="19">
        <v>486495.62199999997</v>
      </c>
      <c r="BR242" s="19">
        <v>485061.85100000002</v>
      </c>
      <c r="BS242" s="19">
        <v>483589.67800000001</v>
      </c>
      <c r="BT242" s="19">
        <v>482082.13500000001</v>
      </c>
      <c r="BU242" s="19">
        <v>480542.10200000001</v>
      </c>
      <c r="BV242" s="19">
        <v>478973.01899999997</v>
      </c>
      <c r="BW242" s="19">
        <v>477378.32299999997</v>
      </c>
      <c r="BX242" s="19">
        <v>475761.234</v>
      </c>
      <c r="BY242" s="19">
        <v>474124.473</v>
      </c>
      <c r="BZ242" s="19">
        <v>472470.40500000003</v>
      </c>
      <c r="CA242" s="19">
        <v>470801.81300000002</v>
      </c>
      <c r="CB242" s="19">
        <v>469121.33399999997</v>
      </c>
      <c r="CC242" s="19">
        <v>467431.44300000003</v>
      </c>
      <c r="CD242" s="19">
        <v>465734.07699999999</v>
      </c>
      <c r="CE242" s="19">
        <v>464030.93099999998</v>
      </c>
      <c r="CF242" s="19">
        <v>462323.397</v>
      </c>
      <c r="CG242" s="19">
        <v>460612.66700000002</v>
      </c>
      <c r="CH242" s="19">
        <v>458899.81400000001</v>
      </c>
      <c r="CI242" s="19">
        <v>457185.77500000002</v>
      </c>
      <c r="CJ242" s="19">
        <v>455471.391</v>
      </c>
      <c r="CK242" s="19">
        <v>453757.446</v>
      </c>
      <c r="CL242" s="19">
        <v>452044.61900000001</v>
      </c>
      <c r="CM242" s="19">
        <v>450333.45</v>
      </c>
    </row>
    <row r="243" spans="1:91" ht="11.4" x14ac:dyDescent="0.2">
      <c r="A243" s="16">
        <v>226</v>
      </c>
      <c r="B243" s="17" t="s">
        <v>635</v>
      </c>
      <c r="C243" s="7" t="s">
        <v>286</v>
      </c>
      <c r="D243" s="6"/>
      <c r="E243" s="6">
        <v>32</v>
      </c>
      <c r="F243" s="19">
        <v>43417.764999999999</v>
      </c>
      <c r="G243" s="19">
        <v>43847.43</v>
      </c>
      <c r="H243" s="19">
        <v>44271.040999999997</v>
      </c>
      <c r="I243" s="19">
        <v>44688.864000000001</v>
      </c>
      <c r="J243" s="19">
        <v>45101.781000000003</v>
      </c>
      <c r="K243" s="19">
        <v>45510.398999999998</v>
      </c>
      <c r="L243" s="19">
        <v>45914.425999999999</v>
      </c>
      <c r="M243" s="19">
        <v>46313.273000000001</v>
      </c>
      <c r="N243" s="19">
        <v>46707.02</v>
      </c>
      <c r="O243" s="19">
        <v>47095.834000000003</v>
      </c>
      <c r="P243" s="19">
        <v>47479.8</v>
      </c>
      <c r="Q243" s="19">
        <v>47858.883999999998</v>
      </c>
      <c r="R243" s="19">
        <v>48232.945</v>
      </c>
      <c r="S243" s="19">
        <v>48601.832999999999</v>
      </c>
      <c r="T243" s="19">
        <v>48965.339</v>
      </c>
      <c r="U243" s="19">
        <v>49323.305999999997</v>
      </c>
      <c r="V243" s="19">
        <v>49675.627</v>
      </c>
      <c r="W243" s="19">
        <v>50022.275999999998</v>
      </c>
      <c r="X243" s="19">
        <v>50363.21</v>
      </c>
      <c r="Y243" s="19">
        <v>50698.398999999998</v>
      </c>
      <c r="Z243" s="19">
        <v>51027.807000000001</v>
      </c>
      <c r="AA243" s="19">
        <v>51351.362000000001</v>
      </c>
      <c r="AB243" s="19">
        <v>51669</v>
      </c>
      <c r="AC243" s="19">
        <v>51980.642999999996</v>
      </c>
      <c r="AD243" s="19">
        <v>52286.212</v>
      </c>
      <c r="AE243" s="19">
        <v>52585.642999999996</v>
      </c>
      <c r="AF243" s="19">
        <v>52878.834999999999</v>
      </c>
      <c r="AG243" s="19">
        <v>53165.726000000002</v>
      </c>
      <c r="AH243" s="19">
        <v>53446.298000000003</v>
      </c>
      <c r="AI243" s="19">
        <v>53720.586000000003</v>
      </c>
      <c r="AJ243" s="19">
        <v>53988.553</v>
      </c>
      <c r="AK243" s="19">
        <v>54250.133000000002</v>
      </c>
      <c r="AL243" s="19">
        <v>54505.184999999998</v>
      </c>
      <c r="AM243" s="19">
        <v>54753.493999999999</v>
      </c>
      <c r="AN243" s="19">
        <v>54994.811000000002</v>
      </c>
      <c r="AO243" s="19">
        <v>55228.902000000002</v>
      </c>
      <c r="AP243" s="19">
        <v>55455.656000000003</v>
      </c>
      <c r="AQ243" s="19">
        <v>55674.953999999998</v>
      </c>
      <c r="AR243" s="19">
        <v>55886.612999999998</v>
      </c>
      <c r="AS243" s="19">
        <v>56090.457999999999</v>
      </c>
      <c r="AT243" s="19">
        <v>56286.317000000003</v>
      </c>
      <c r="AU243" s="19">
        <v>56474.080000000002</v>
      </c>
      <c r="AV243" s="19">
        <v>56653.669000000002</v>
      </c>
      <c r="AW243" s="19">
        <v>56824.972000000002</v>
      </c>
      <c r="AX243" s="19">
        <v>56987.923000000003</v>
      </c>
      <c r="AY243" s="19">
        <v>57142.440999999999</v>
      </c>
      <c r="AZ243" s="19">
        <v>57288.540999999997</v>
      </c>
      <c r="BA243" s="19">
        <v>57426.18</v>
      </c>
      <c r="BB243" s="19">
        <v>57555.273999999998</v>
      </c>
      <c r="BC243" s="19">
        <v>57675.737999999998</v>
      </c>
      <c r="BD243" s="19">
        <v>57787.523000000001</v>
      </c>
      <c r="BE243" s="19">
        <v>57890.675999999999</v>
      </c>
      <c r="BF243" s="19">
        <v>57985.345999999998</v>
      </c>
      <c r="BG243" s="19">
        <v>58071.773999999998</v>
      </c>
      <c r="BH243" s="19">
        <v>58150.258999999998</v>
      </c>
      <c r="BI243" s="19">
        <v>58221.093000000001</v>
      </c>
      <c r="BJ243" s="19">
        <v>58284.453999999998</v>
      </c>
      <c r="BK243" s="19">
        <v>58340.527999999998</v>
      </c>
      <c r="BL243" s="19">
        <v>58389.605000000003</v>
      </c>
      <c r="BM243" s="19">
        <v>58432.023000000001</v>
      </c>
      <c r="BN243" s="19">
        <v>58468.089</v>
      </c>
      <c r="BO243" s="19">
        <v>58497.987000000001</v>
      </c>
      <c r="BP243" s="19">
        <v>58521.915000000001</v>
      </c>
      <c r="BQ243" s="19">
        <v>58540.159</v>
      </c>
      <c r="BR243" s="19">
        <v>58553.029000000002</v>
      </c>
      <c r="BS243" s="19">
        <v>58560.777999999998</v>
      </c>
      <c r="BT243" s="19">
        <v>58563.631999999998</v>
      </c>
      <c r="BU243" s="19">
        <v>58561.673999999999</v>
      </c>
      <c r="BV243" s="19">
        <v>58554.855000000003</v>
      </c>
      <c r="BW243" s="19">
        <v>58543.059000000001</v>
      </c>
      <c r="BX243" s="19">
        <v>58526.220999999998</v>
      </c>
      <c r="BY243" s="19">
        <v>58504.402000000002</v>
      </c>
      <c r="BZ243" s="19">
        <v>58477.775000000001</v>
      </c>
      <c r="CA243" s="19">
        <v>58446.455999999998</v>
      </c>
      <c r="CB243" s="19">
        <v>58410.565000000002</v>
      </c>
      <c r="CC243" s="19">
        <v>58370.26</v>
      </c>
      <c r="CD243" s="19">
        <v>58325.635000000002</v>
      </c>
      <c r="CE243" s="19">
        <v>58276.809000000001</v>
      </c>
      <c r="CF243" s="19">
        <v>58223.853000000003</v>
      </c>
      <c r="CG243" s="19">
        <v>58166.864999999998</v>
      </c>
      <c r="CH243" s="19">
        <v>58105.962</v>
      </c>
      <c r="CI243" s="19">
        <v>58041.262000000002</v>
      </c>
      <c r="CJ243" s="19">
        <v>57972.898000000001</v>
      </c>
      <c r="CK243" s="19">
        <v>57901.025999999998</v>
      </c>
      <c r="CL243" s="19">
        <v>57825.826000000001</v>
      </c>
      <c r="CM243" s="19">
        <v>57747.478000000003</v>
      </c>
    </row>
    <row r="244" spans="1:91" ht="11.4" x14ac:dyDescent="0.2">
      <c r="A244" s="16">
        <v>227</v>
      </c>
      <c r="B244" s="17" t="s">
        <v>635</v>
      </c>
      <c r="C244" s="7" t="s">
        <v>287</v>
      </c>
      <c r="D244" s="6"/>
      <c r="E244" s="6">
        <v>68</v>
      </c>
      <c r="F244" s="19">
        <v>10724.705</v>
      </c>
      <c r="G244" s="19">
        <v>10887.882</v>
      </c>
      <c r="H244" s="19">
        <v>11051.6</v>
      </c>
      <c r="I244" s="19">
        <v>11215.674000000001</v>
      </c>
      <c r="J244" s="19">
        <v>11379.861000000001</v>
      </c>
      <c r="K244" s="19">
        <v>11543.982</v>
      </c>
      <c r="L244" s="19">
        <v>11707.9</v>
      </c>
      <c r="M244" s="19">
        <v>11871.548000000001</v>
      </c>
      <c r="N244" s="19">
        <v>12034.816999999999</v>
      </c>
      <c r="O244" s="19">
        <v>12197.607</v>
      </c>
      <c r="P244" s="19">
        <v>12359.8</v>
      </c>
      <c r="Q244" s="19">
        <v>12521.289000000001</v>
      </c>
      <c r="R244" s="19">
        <v>12681.950999999999</v>
      </c>
      <c r="S244" s="19">
        <v>12841.691999999999</v>
      </c>
      <c r="T244" s="19">
        <v>13000.43</v>
      </c>
      <c r="U244" s="19">
        <v>13158.072</v>
      </c>
      <c r="V244" s="19">
        <v>13314.513999999999</v>
      </c>
      <c r="W244" s="19">
        <v>13469.646000000001</v>
      </c>
      <c r="X244" s="19">
        <v>13623.258</v>
      </c>
      <c r="Y244" s="19">
        <v>13775.145</v>
      </c>
      <c r="Z244" s="19">
        <v>13925.118</v>
      </c>
      <c r="AA244" s="19">
        <v>14073.053</v>
      </c>
      <c r="AB244" s="19">
        <v>14218.880999999999</v>
      </c>
      <c r="AC244" s="19">
        <v>14362.574000000001</v>
      </c>
      <c r="AD244" s="19">
        <v>14504.067999999999</v>
      </c>
      <c r="AE244" s="19">
        <v>14643.343000000001</v>
      </c>
      <c r="AF244" s="19">
        <v>14780.322</v>
      </c>
      <c r="AG244" s="19">
        <v>14914.944</v>
      </c>
      <c r="AH244" s="19">
        <v>15047.177</v>
      </c>
      <c r="AI244" s="19">
        <v>15177.004000000001</v>
      </c>
      <c r="AJ244" s="19">
        <v>15304.402</v>
      </c>
      <c r="AK244" s="19">
        <v>15429.333000000001</v>
      </c>
      <c r="AL244" s="19">
        <v>15551.746999999999</v>
      </c>
      <c r="AM244" s="19">
        <v>15671.597</v>
      </c>
      <c r="AN244" s="19">
        <v>15788.85</v>
      </c>
      <c r="AO244" s="19">
        <v>15903.46</v>
      </c>
      <c r="AP244" s="19">
        <v>16015.391</v>
      </c>
      <c r="AQ244" s="19">
        <v>16124.589</v>
      </c>
      <c r="AR244" s="19">
        <v>16231.016</v>
      </c>
      <c r="AS244" s="19">
        <v>16334.63</v>
      </c>
      <c r="AT244" s="19">
        <v>16435.396000000001</v>
      </c>
      <c r="AU244" s="19">
        <v>16533.278999999999</v>
      </c>
      <c r="AV244" s="19">
        <v>16628.238000000001</v>
      </c>
      <c r="AW244" s="19">
        <v>16720.182000000001</v>
      </c>
      <c r="AX244" s="19">
        <v>16809.022000000001</v>
      </c>
      <c r="AY244" s="19">
        <v>16894.691999999999</v>
      </c>
      <c r="AZ244" s="19">
        <v>16977.149000000001</v>
      </c>
      <c r="BA244" s="19">
        <v>17056.385999999999</v>
      </c>
      <c r="BB244" s="19">
        <v>17132.392</v>
      </c>
      <c r="BC244" s="19">
        <v>17205.153999999999</v>
      </c>
      <c r="BD244" s="19">
        <v>17274.698</v>
      </c>
      <c r="BE244" s="19">
        <v>17341.011999999999</v>
      </c>
      <c r="BF244" s="19">
        <v>17404.098999999998</v>
      </c>
      <c r="BG244" s="19">
        <v>17463.988000000001</v>
      </c>
      <c r="BH244" s="19">
        <v>17520.73</v>
      </c>
      <c r="BI244" s="19">
        <v>17574.36</v>
      </c>
      <c r="BJ244" s="19">
        <v>17624.901999999998</v>
      </c>
      <c r="BK244" s="19">
        <v>17672.396000000001</v>
      </c>
      <c r="BL244" s="19">
        <v>17716.870999999999</v>
      </c>
      <c r="BM244" s="19">
        <v>17758.362000000001</v>
      </c>
      <c r="BN244" s="19">
        <v>17796.922999999999</v>
      </c>
      <c r="BO244" s="19">
        <v>17832.589</v>
      </c>
      <c r="BP244" s="19">
        <v>17865.393</v>
      </c>
      <c r="BQ244" s="19">
        <v>17895.413</v>
      </c>
      <c r="BR244" s="19">
        <v>17922.707999999999</v>
      </c>
      <c r="BS244" s="19">
        <v>17947.326000000001</v>
      </c>
      <c r="BT244" s="19">
        <v>17969.330000000002</v>
      </c>
      <c r="BU244" s="19">
        <v>17988.758000000002</v>
      </c>
      <c r="BV244" s="19">
        <v>18005.659</v>
      </c>
      <c r="BW244" s="19">
        <v>18020.052</v>
      </c>
      <c r="BX244" s="19">
        <v>18031.991000000002</v>
      </c>
      <c r="BY244" s="19">
        <v>18041.527999999998</v>
      </c>
      <c r="BZ244" s="19">
        <v>18048.694</v>
      </c>
      <c r="CA244" s="19">
        <v>18053.535</v>
      </c>
      <c r="CB244" s="19">
        <v>18056.079000000002</v>
      </c>
      <c r="CC244" s="19">
        <v>18056.385999999999</v>
      </c>
      <c r="CD244" s="19">
        <v>18054.477999999999</v>
      </c>
      <c r="CE244" s="19">
        <v>18050.419000000002</v>
      </c>
      <c r="CF244" s="19">
        <v>18044.240000000002</v>
      </c>
      <c r="CG244" s="19">
        <v>18036.02</v>
      </c>
      <c r="CH244" s="19">
        <v>18025.788</v>
      </c>
      <c r="CI244" s="19">
        <v>18013.600999999999</v>
      </c>
      <c r="CJ244" s="19">
        <v>17999.512999999999</v>
      </c>
      <c r="CK244" s="19">
        <v>17983.572</v>
      </c>
      <c r="CL244" s="19">
        <v>17965.819</v>
      </c>
      <c r="CM244" s="19">
        <v>17946.304</v>
      </c>
    </row>
    <row r="245" spans="1:91" ht="11.4" x14ac:dyDescent="0.2">
      <c r="A245" s="16">
        <v>228</v>
      </c>
      <c r="B245" s="17" t="s">
        <v>635</v>
      </c>
      <c r="C245" s="7" t="s">
        <v>288</v>
      </c>
      <c r="D245" s="6"/>
      <c r="E245" s="6">
        <v>76</v>
      </c>
      <c r="F245" s="19">
        <v>205962.10800000001</v>
      </c>
      <c r="G245" s="19">
        <v>207652.86499999999</v>
      </c>
      <c r="H245" s="19">
        <v>209288.27799999999</v>
      </c>
      <c r="I245" s="19">
        <v>210867.954</v>
      </c>
      <c r="J245" s="19">
        <v>212392.717</v>
      </c>
      <c r="K245" s="19">
        <v>213863.046</v>
      </c>
      <c r="L245" s="19">
        <v>215277.9</v>
      </c>
      <c r="M245" s="19">
        <v>216635.951</v>
      </c>
      <c r="N245" s="19">
        <v>217937.21</v>
      </c>
      <c r="O245" s="19">
        <v>219181.97899999999</v>
      </c>
      <c r="P245" s="19">
        <v>220370.552</v>
      </c>
      <c r="Q245" s="19">
        <v>221502.80900000001</v>
      </c>
      <c r="R245" s="19">
        <v>222578.67499999999</v>
      </c>
      <c r="S245" s="19">
        <v>223598.52</v>
      </c>
      <c r="T245" s="19">
        <v>224562.87599999999</v>
      </c>
      <c r="U245" s="19">
        <v>225472.21400000001</v>
      </c>
      <c r="V245" s="19">
        <v>226326.815</v>
      </c>
      <c r="W245" s="19">
        <v>227126.88099999999</v>
      </c>
      <c r="X245" s="19">
        <v>227872.682</v>
      </c>
      <c r="Y245" s="19">
        <v>228564.481</v>
      </c>
      <c r="Z245" s="19">
        <v>229202.58199999999</v>
      </c>
      <c r="AA245" s="19">
        <v>229787.484</v>
      </c>
      <c r="AB245" s="19">
        <v>230319.644</v>
      </c>
      <c r="AC245" s="19">
        <v>230799.25700000001</v>
      </c>
      <c r="AD245" s="19">
        <v>231226.48</v>
      </c>
      <c r="AE245" s="19">
        <v>231601.65599999999</v>
      </c>
      <c r="AF245" s="19">
        <v>231925.06599999999</v>
      </c>
      <c r="AG245" s="19">
        <v>232197.51199999999</v>
      </c>
      <c r="AH245" s="19">
        <v>232420.421</v>
      </c>
      <c r="AI245" s="19">
        <v>232595.53700000001</v>
      </c>
      <c r="AJ245" s="19">
        <v>232724.27900000001</v>
      </c>
      <c r="AK245" s="19">
        <v>232807.383</v>
      </c>
      <c r="AL245" s="19">
        <v>232845.13200000001</v>
      </c>
      <c r="AM245" s="19">
        <v>232837.77799999999</v>
      </c>
      <c r="AN245" s="19">
        <v>232785.372</v>
      </c>
      <c r="AO245" s="19">
        <v>232688.04399999999</v>
      </c>
      <c r="AP245" s="19">
        <v>232546.318</v>
      </c>
      <c r="AQ245" s="19">
        <v>232360.63</v>
      </c>
      <c r="AR245" s="19">
        <v>232130.79399999999</v>
      </c>
      <c r="AS245" s="19">
        <v>231856.495</v>
      </c>
      <c r="AT245" s="19">
        <v>231537.60699999999</v>
      </c>
      <c r="AU245" s="19">
        <v>231174.505</v>
      </c>
      <c r="AV245" s="19">
        <v>230767.87400000001</v>
      </c>
      <c r="AW245" s="19">
        <v>230318.31299999999</v>
      </c>
      <c r="AX245" s="19">
        <v>229826.557</v>
      </c>
      <c r="AY245" s="19">
        <v>229293.394</v>
      </c>
      <c r="AZ245" s="19">
        <v>228719.63500000001</v>
      </c>
      <c r="BA245" s="19">
        <v>228106.117</v>
      </c>
      <c r="BB245" s="19">
        <v>227453.76699999999</v>
      </c>
      <c r="BC245" s="19">
        <v>226763.549</v>
      </c>
      <c r="BD245" s="19">
        <v>226036.56200000001</v>
      </c>
      <c r="BE245" s="19">
        <v>225274.022</v>
      </c>
      <c r="BF245" s="19">
        <v>224477.27100000001</v>
      </c>
      <c r="BG245" s="19">
        <v>223647.62599999999</v>
      </c>
      <c r="BH245" s="19">
        <v>222786.47200000001</v>
      </c>
      <c r="BI245" s="19">
        <v>221895.31299999999</v>
      </c>
      <c r="BJ245" s="19">
        <v>220975.62</v>
      </c>
      <c r="BK245" s="19">
        <v>220029.17</v>
      </c>
      <c r="BL245" s="19">
        <v>219058.27100000001</v>
      </c>
      <c r="BM245" s="19">
        <v>218065.47399999999</v>
      </c>
      <c r="BN245" s="19">
        <v>217053.15700000001</v>
      </c>
      <c r="BO245" s="19">
        <v>216023.30100000001</v>
      </c>
      <c r="BP245" s="19">
        <v>214977.58300000001</v>
      </c>
      <c r="BQ245" s="19">
        <v>213917.826</v>
      </c>
      <c r="BR245" s="19">
        <v>212845.73</v>
      </c>
      <c r="BS245" s="19">
        <v>211763.06599999999</v>
      </c>
      <c r="BT245" s="19">
        <v>210671.50200000001</v>
      </c>
      <c r="BU245" s="19">
        <v>209572.94</v>
      </c>
      <c r="BV245" s="19">
        <v>208469.61600000001</v>
      </c>
      <c r="BW245" s="19">
        <v>207363.924</v>
      </c>
      <c r="BX245" s="19">
        <v>206257.95800000001</v>
      </c>
      <c r="BY245" s="19">
        <v>205153.32699999999</v>
      </c>
      <c r="BZ245" s="19">
        <v>204051.31700000001</v>
      </c>
      <c r="CA245" s="19">
        <v>202953.33</v>
      </c>
      <c r="CB245" s="19">
        <v>201860.677</v>
      </c>
      <c r="CC245" s="19">
        <v>200774.505</v>
      </c>
      <c r="CD245" s="19">
        <v>199695.83199999999</v>
      </c>
      <c r="CE245" s="19">
        <v>198625.505</v>
      </c>
      <c r="CF245" s="19">
        <v>197564.24299999999</v>
      </c>
      <c r="CG245" s="19">
        <v>196512.641</v>
      </c>
      <c r="CH245" s="19">
        <v>195471.14499999999</v>
      </c>
      <c r="CI245" s="19">
        <v>194440.109</v>
      </c>
      <c r="CJ245" s="19">
        <v>193419.74400000001</v>
      </c>
      <c r="CK245" s="19">
        <v>192410.139</v>
      </c>
      <c r="CL245" s="19">
        <v>191411.29399999999</v>
      </c>
      <c r="CM245" s="19">
        <v>190423.052</v>
      </c>
    </row>
    <row r="246" spans="1:91" ht="11.4" x14ac:dyDescent="0.2">
      <c r="A246" s="16">
        <v>229</v>
      </c>
      <c r="B246" s="17" t="s">
        <v>635</v>
      </c>
      <c r="C246" s="7" t="s">
        <v>289</v>
      </c>
      <c r="D246" s="6"/>
      <c r="E246" s="6">
        <v>152</v>
      </c>
      <c r="F246" s="19">
        <v>17762.681</v>
      </c>
      <c r="G246" s="19">
        <v>17909.754000000001</v>
      </c>
      <c r="H246" s="19">
        <v>18054.725999999999</v>
      </c>
      <c r="I246" s="19">
        <v>18197.208999999999</v>
      </c>
      <c r="J246" s="19">
        <v>18336.652999999998</v>
      </c>
      <c r="K246" s="19">
        <v>18472.638999999999</v>
      </c>
      <c r="L246" s="19">
        <v>18604.946</v>
      </c>
      <c r="M246" s="19">
        <v>18733.621999999999</v>
      </c>
      <c r="N246" s="19">
        <v>18858.776999999998</v>
      </c>
      <c r="O246" s="19">
        <v>18980.612000000001</v>
      </c>
      <c r="P246" s="19">
        <v>19099.237000000001</v>
      </c>
      <c r="Q246" s="19">
        <v>19214.669000000002</v>
      </c>
      <c r="R246" s="19">
        <v>19326.71</v>
      </c>
      <c r="S246" s="19">
        <v>19434.879000000001</v>
      </c>
      <c r="T246" s="19">
        <v>19538.563999999998</v>
      </c>
      <c r="U246" s="19">
        <v>19637.321</v>
      </c>
      <c r="V246" s="19">
        <v>19730.966</v>
      </c>
      <c r="W246" s="19">
        <v>19819.612000000001</v>
      </c>
      <c r="X246" s="19">
        <v>19903.548999999999</v>
      </c>
      <c r="Y246" s="19">
        <v>19983.218000000001</v>
      </c>
      <c r="Z246" s="19">
        <v>20058.956999999999</v>
      </c>
      <c r="AA246" s="19">
        <v>20130.835999999999</v>
      </c>
      <c r="AB246" s="19">
        <v>20198.771000000001</v>
      </c>
      <c r="AC246" s="19">
        <v>20262.746999999999</v>
      </c>
      <c r="AD246" s="19">
        <v>20322.7</v>
      </c>
      <c r="AE246" s="19">
        <v>20378.603999999999</v>
      </c>
      <c r="AF246" s="19">
        <v>20430.490000000002</v>
      </c>
      <c r="AG246" s="19">
        <v>20478.413</v>
      </c>
      <c r="AH246" s="19">
        <v>20522.34</v>
      </c>
      <c r="AI246" s="19">
        <v>20562.234</v>
      </c>
      <c r="AJ246" s="19">
        <v>20598.059000000001</v>
      </c>
      <c r="AK246" s="19">
        <v>20629.864000000001</v>
      </c>
      <c r="AL246" s="19">
        <v>20657.702000000001</v>
      </c>
      <c r="AM246" s="19">
        <v>20681.629000000001</v>
      </c>
      <c r="AN246" s="19">
        <v>20701.755000000001</v>
      </c>
      <c r="AO246" s="19">
        <v>20718.131000000001</v>
      </c>
      <c r="AP246" s="19">
        <v>20730.842000000001</v>
      </c>
      <c r="AQ246" s="19">
        <v>20739.978999999999</v>
      </c>
      <c r="AR246" s="19">
        <v>20745.629000000001</v>
      </c>
      <c r="AS246" s="19">
        <v>20747.901000000002</v>
      </c>
      <c r="AT246" s="19">
        <v>20746.934000000001</v>
      </c>
      <c r="AU246" s="19">
        <v>20742.782999999999</v>
      </c>
      <c r="AV246" s="19">
        <v>20735.565999999999</v>
      </c>
      <c r="AW246" s="19">
        <v>20725.416000000001</v>
      </c>
      <c r="AX246" s="19">
        <v>20712.544999999998</v>
      </c>
      <c r="AY246" s="19">
        <v>20697.074000000001</v>
      </c>
      <c r="AZ246" s="19">
        <v>20679.144</v>
      </c>
      <c r="BA246" s="19">
        <v>20658.79</v>
      </c>
      <c r="BB246" s="19">
        <v>20636.061000000002</v>
      </c>
      <c r="BC246" s="19">
        <v>20610.955999999998</v>
      </c>
      <c r="BD246" s="19">
        <v>20583.495999999999</v>
      </c>
      <c r="BE246" s="19">
        <v>20553.725999999999</v>
      </c>
      <c r="BF246" s="19">
        <v>20521.749</v>
      </c>
      <c r="BG246" s="19">
        <v>20487.668000000001</v>
      </c>
      <c r="BH246" s="19">
        <v>20451.607</v>
      </c>
      <c r="BI246" s="19">
        <v>20413.671999999999</v>
      </c>
      <c r="BJ246" s="19">
        <v>20373.948</v>
      </c>
      <c r="BK246" s="19">
        <v>20332.47</v>
      </c>
      <c r="BL246" s="19">
        <v>20289.228999999999</v>
      </c>
      <c r="BM246" s="19">
        <v>20244.2</v>
      </c>
      <c r="BN246" s="19">
        <v>20197.38</v>
      </c>
      <c r="BO246" s="19">
        <v>20148.833999999999</v>
      </c>
      <c r="BP246" s="19">
        <v>20098.659</v>
      </c>
      <c r="BQ246" s="19">
        <v>20046.885999999999</v>
      </c>
      <c r="BR246" s="19">
        <v>19993.565999999999</v>
      </c>
      <c r="BS246" s="19">
        <v>19938.745999999999</v>
      </c>
      <c r="BT246" s="19">
        <v>19882.522000000001</v>
      </c>
      <c r="BU246" s="19">
        <v>19825.006000000001</v>
      </c>
      <c r="BV246" s="19">
        <v>19766.427</v>
      </c>
      <c r="BW246" s="19">
        <v>19707.042000000001</v>
      </c>
      <c r="BX246" s="19">
        <v>19647.078000000001</v>
      </c>
      <c r="BY246" s="19">
        <v>19586.666000000001</v>
      </c>
      <c r="BZ246" s="19">
        <v>19525.895</v>
      </c>
      <c r="CA246" s="19">
        <v>19464.948</v>
      </c>
      <c r="CB246" s="19">
        <v>19404.008999999998</v>
      </c>
      <c r="CC246" s="19">
        <v>19343.221000000001</v>
      </c>
      <c r="CD246" s="19">
        <v>19282.691999999999</v>
      </c>
      <c r="CE246" s="19">
        <v>19222.498</v>
      </c>
      <c r="CF246" s="19">
        <v>19162.690999999999</v>
      </c>
      <c r="CG246" s="19">
        <v>19103.28</v>
      </c>
      <c r="CH246" s="19">
        <v>19044.322</v>
      </c>
      <c r="CI246" s="19">
        <v>18985.8</v>
      </c>
      <c r="CJ246" s="19">
        <v>18927.776000000002</v>
      </c>
      <c r="CK246" s="19">
        <v>18870.246999999999</v>
      </c>
      <c r="CL246" s="19">
        <v>18813.252</v>
      </c>
      <c r="CM246" s="19">
        <v>18756.813999999998</v>
      </c>
    </row>
    <row r="247" spans="1:91" ht="11.4" x14ac:dyDescent="0.2">
      <c r="A247" s="16">
        <v>230</v>
      </c>
      <c r="B247" s="17" t="s">
        <v>635</v>
      </c>
      <c r="C247" s="7" t="s">
        <v>290</v>
      </c>
      <c r="D247" s="6"/>
      <c r="E247" s="6">
        <v>170</v>
      </c>
      <c r="F247" s="19">
        <v>48228.697</v>
      </c>
      <c r="G247" s="19">
        <v>48653.419000000002</v>
      </c>
      <c r="H247" s="19">
        <v>49065.614999999998</v>
      </c>
      <c r="I247" s="19">
        <v>49464.682999999997</v>
      </c>
      <c r="J247" s="19">
        <v>49849.817999999999</v>
      </c>
      <c r="K247" s="19">
        <v>50220.411999999997</v>
      </c>
      <c r="L247" s="19">
        <v>50576.195</v>
      </c>
      <c r="M247" s="19">
        <v>50917.275000000001</v>
      </c>
      <c r="N247" s="19">
        <v>51243.819000000003</v>
      </c>
      <c r="O247" s="19">
        <v>51556.137000000002</v>
      </c>
      <c r="P247" s="19">
        <v>51854.482000000004</v>
      </c>
      <c r="Q247" s="19">
        <v>52138.832000000002</v>
      </c>
      <c r="R247" s="19">
        <v>52409.061000000002</v>
      </c>
      <c r="S247" s="19">
        <v>52665.091</v>
      </c>
      <c r="T247" s="19">
        <v>52906.800999999999</v>
      </c>
      <c r="U247" s="19">
        <v>53134.127</v>
      </c>
      <c r="V247" s="19">
        <v>53347.082999999999</v>
      </c>
      <c r="W247" s="19">
        <v>53545.678</v>
      </c>
      <c r="X247" s="19">
        <v>53729.851999999999</v>
      </c>
      <c r="Y247" s="19">
        <v>53899.499000000003</v>
      </c>
      <c r="Z247" s="19">
        <v>54054.587</v>
      </c>
      <c r="AA247" s="19">
        <v>54195.144</v>
      </c>
      <c r="AB247" s="19">
        <v>54321.271000000001</v>
      </c>
      <c r="AC247" s="19">
        <v>54433.150999999998</v>
      </c>
      <c r="AD247" s="19">
        <v>54531.025000000001</v>
      </c>
      <c r="AE247" s="19">
        <v>54615.1</v>
      </c>
      <c r="AF247" s="19">
        <v>54685.589</v>
      </c>
      <c r="AG247" s="19">
        <v>54742.631000000001</v>
      </c>
      <c r="AH247" s="19">
        <v>54786.300999999999</v>
      </c>
      <c r="AI247" s="19">
        <v>54816.629000000001</v>
      </c>
      <c r="AJ247" s="19">
        <v>54833.764000000003</v>
      </c>
      <c r="AK247" s="19">
        <v>54837.879000000001</v>
      </c>
      <c r="AL247" s="19">
        <v>54829.330999999998</v>
      </c>
      <c r="AM247" s="19">
        <v>54808.597000000002</v>
      </c>
      <c r="AN247" s="19">
        <v>54776.226000000002</v>
      </c>
      <c r="AO247" s="19">
        <v>54732.754999999997</v>
      </c>
      <c r="AP247" s="19">
        <v>54678.525000000001</v>
      </c>
      <c r="AQ247" s="19">
        <v>54613.824000000001</v>
      </c>
      <c r="AR247" s="19">
        <v>54539.074999999997</v>
      </c>
      <c r="AS247" s="19">
        <v>54454.678999999996</v>
      </c>
      <c r="AT247" s="19">
        <v>54361.02</v>
      </c>
      <c r="AU247" s="19">
        <v>54258.440999999999</v>
      </c>
      <c r="AV247" s="19">
        <v>54147.271000000001</v>
      </c>
      <c r="AW247" s="19">
        <v>54027.841</v>
      </c>
      <c r="AX247" s="19">
        <v>53900.468999999997</v>
      </c>
      <c r="AY247" s="19">
        <v>53765.455000000002</v>
      </c>
      <c r="AZ247" s="19">
        <v>53623.078000000001</v>
      </c>
      <c r="BA247" s="19">
        <v>53473.607000000004</v>
      </c>
      <c r="BB247" s="19">
        <v>53317.281999999999</v>
      </c>
      <c r="BC247" s="19">
        <v>53154.334999999999</v>
      </c>
      <c r="BD247" s="19">
        <v>52985.002999999997</v>
      </c>
      <c r="BE247" s="19">
        <v>52809.517999999996</v>
      </c>
      <c r="BF247" s="19">
        <v>52628.050999999999</v>
      </c>
      <c r="BG247" s="19">
        <v>52440.712</v>
      </c>
      <c r="BH247" s="19">
        <v>52247.516000000003</v>
      </c>
      <c r="BI247" s="19">
        <v>52048.553</v>
      </c>
      <c r="BJ247" s="19">
        <v>51844.053999999996</v>
      </c>
      <c r="BK247" s="19">
        <v>51634.250999999997</v>
      </c>
      <c r="BL247" s="19">
        <v>51419.201999999997</v>
      </c>
      <c r="BM247" s="19">
        <v>51198.915000000001</v>
      </c>
      <c r="BN247" s="19">
        <v>50973.493999999999</v>
      </c>
      <c r="BO247" s="19">
        <v>50743.133999999998</v>
      </c>
      <c r="BP247" s="19">
        <v>50508.228999999999</v>
      </c>
      <c r="BQ247" s="19">
        <v>50269.368000000002</v>
      </c>
      <c r="BR247" s="19">
        <v>50027.303</v>
      </c>
      <c r="BS247" s="19">
        <v>49782.650999999998</v>
      </c>
      <c r="BT247" s="19">
        <v>49535.809000000001</v>
      </c>
      <c r="BU247" s="19">
        <v>49287.042000000001</v>
      </c>
      <c r="BV247" s="19">
        <v>49036.75</v>
      </c>
      <c r="BW247" s="19">
        <v>48785.294000000002</v>
      </c>
      <c r="BX247" s="19">
        <v>48533.021999999997</v>
      </c>
      <c r="BY247" s="19">
        <v>48280.281000000003</v>
      </c>
      <c r="BZ247" s="19">
        <v>48027.358999999997</v>
      </c>
      <c r="CA247" s="19">
        <v>47774.516000000003</v>
      </c>
      <c r="CB247" s="19">
        <v>47521.955000000002</v>
      </c>
      <c r="CC247" s="19">
        <v>47269.911</v>
      </c>
      <c r="CD247" s="19">
        <v>47018.607000000004</v>
      </c>
      <c r="CE247" s="19">
        <v>46768.283000000003</v>
      </c>
      <c r="CF247" s="19">
        <v>46519.199999999997</v>
      </c>
      <c r="CG247" s="19">
        <v>46271.567000000003</v>
      </c>
      <c r="CH247" s="19">
        <v>46025.599999999999</v>
      </c>
      <c r="CI247" s="19">
        <v>45781.504999999997</v>
      </c>
      <c r="CJ247" s="19">
        <v>45539.411</v>
      </c>
      <c r="CK247" s="19">
        <v>45299.468999999997</v>
      </c>
      <c r="CL247" s="19">
        <v>45061.773999999998</v>
      </c>
      <c r="CM247" s="19">
        <v>44826.402999999998</v>
      </c>
    </row>
    <row r="248" spans="1:91" ht="11.4" x14ac:dyDescent="0.2">
      <c r="A248" s="16">
        <v>231</v>
      </c>
      <c r="B248" s="17" t="s">
        <v>635</v>
      </c>
      <c r="C248" s="7" t="s">
        <v>291</v>
      </c>
      <c r="D248" s="6"/>
      <c r="E248" s="6">
        <v>218</v>
      </c>
      <c r="F248" s="19">
        <v>16144.368</v>
      </c>
      <c r="G248" s="19">
        <v>16385.067999999999</v>
      </c>
      <c r="H248" s="19">
        <v>16624.858</v>
      </c>
      <c r="I248" s="19">
        <v>16863.424999999999</v>
      </c>
      <c r="J248" s="19">
        <v>17100.444</v>
      </c>
      <c r="K248" s="19">
        <v>17335.642</v>
      </c>
      <c r="L248" s="19">
        <v>17568.797999999999</v>
      </c>
      <c r="M248" s="19">
        <v>17799.78</v>
      </c>
      <c r="N248" s="19">
        <v>18028.434000000001</v>
      </c>
      <c r="O248" s="19">
        <v>18254.667000000001</v>
      </c>
      <c r="P248" s="19">
        <v>18478.364000000001</v>
      </c>
      <c r="Q248" s="19">
        <v>18699.38</v>
      </c>
      <c r="R248" s="19">
        <v>18917.583999999999</v>
      </c>
      <c r="S248" s="19">
        <v>19132.924999999999</v>
      </c>
      <c r="T248" s="19">
        <v>19345.363000000001</v>
      </c>
      <c r="U248" s="19">
        <v>19554.856</v>
      </c>
      <c r="V248" s="19">
        <v>19761.328000000001</v>
      </c>
      <c r="W248" s="19">
        <v>19964.651999999998</v>
      </c>
      <c r="X248" s="19">
        <v>20164.669000000002</v>
      </c>
      <c r="Y248" s="19">
        <v>20361.22</v>
      </c>
      <c r="Z248" s="19">
        <v>20554.155999999999</v>
      </c>
      <c r="AA248" s="19">
        <v>20743.359</v>
      </c>
      <c r="AB248" s="19">
        <v>20928.791000000001</v>
      </c>
      <c r="AC248" s="19">
        <v>21110.366999999998</v>
      </c>
      <c r="AD248" s="19">
        <v>21288.034</v>
      </c>
      <c r="AE248" s="19">
        <v>21461.74</v>
      </c>
      <c r="AF248" s="19">
        <v>21631.424999999999</v>
      </c>
      <c r="AG248" s="19">
        <v>21797.038</v>
      </c>
      <c r="AH248" s="19">
        <v>21958.496999999999</v>
      </c>
      <c r="AI248" s="19">
        <v>22115.726999999999</v>
      </c>
      <c r="AJ248" s="19">
        <v>22268.68</v>
      </c>
      <c r="AK248" s="19">
        <v>22417.297999999999</v>
      </c>
      <c r="AL248" s="19">
        <v>22561.555</v>
      </c>
      <c r="AM248" s="19">
        <v>22701.477999999999</v>
      </c>
      <c r="AN248" s="19">
        <v>22837.111000000001</v>
      </c>
      <c r="AO248" s="19">
        <v>22968.451000000001</v>
      </c>
      <c r="AP248" s="19">
        <v>23095.52</v>
      </c>
      <c r="AQ248" s="19">
        <v>23218.266</v>
      </c>
      <c r="AR248" s="19">
        <v>23336.67</v>
      </c>
      <c r="AS248" s="19">
        <v>23450.699000000001</v>
      </c>
      <c r="AT248" s="19">
        <v>23560.314999999999</v>
      </c>
      <c r="AU248" s="19">
        <v>23665.54</v>
      </c>
      <c r="AV248" s="19">
        <v>23766.347000000002</v>
      </c>
      <c r="AW248" s="19">
        <v>23862.704000000002</v>
      </c>
      <c r="AX248" s="19">
        <v>23954.542000000001</v>
      </c>
      <c r="AY248" s="19">
        <v>24041.84</v>
      </c>
      <c r="AZ248" s="19">
        <v>24124.59</v>
      </c>
      <c r="BA248" s="19">
        <v>24202.800999999999</v>
      </c>
      <c r="BB248" s="19">
        <v>24276.521000000001</v>
      </c>
      <c r="BC248" s="19">
        <v>24345.815999999999</v>
      </c>
      <c r="BD248" s="19">
        <v>24410.731</v>
      </c>
      <c r="BE248" s="19">
        <v>24471.308000000001</v>
      </c>
      <c r="BF248" s="19">
        <v>24527.550999999999</v>
      </c>
      <c r="BG248" s="19">
        <v>24579.456999999999</v>
      </c>
      <c r="BH248" s="19">
        <v>24627.01</v>
      </c>
      <c r="BI248" s="19">
        <v>24670.208999999999</v>
      </c>
      <c r="BJ248" s="19">
        <v>24709.076000000001</v>
      </c>
      <c r="BK248" s="19">
        <v>24743.677</v>
      </c>
      <c r="BL248" s="19">
        <v>24774.1</v>
      </c>
      <c r="BM248" s="19">
        <v>24800.448</v>
      </c>
      <c r="BN248" s="19">
        <v>24822.803</v>
      </c>
      <c r="BO248" s="19">
        <v>24841.272000000001</v>
      </c>
      <c r="BP248" s="19">
        <v>24855.893</v>
      </c>
      <c r="BQ248" s="19">
        <v>24866.678</v>
      </c>
      <c r="BR248" s="19">
        <v>24873.638999999999</v>
      </c>
      <c r="BS248" s="19">
        <v>24876.794000000002</v>
      </c>
      <c r="BT248" s="19">
        <v>24876.218000000001</v>
      </c>
      <c r="BU248" s="19">
        <v>24872.011999999999</v>
      </c>
      <c r="BV248" s="19">
        <v>24864.346000000001</v>
      </c>
      <c r="BW248" s="19">
        <v>24853.391</v>
      </c>
      <c r="BX248" s="19">
        <v>24839.312000000002</v>
      </c>
      <c r="BY248" s="19">
        <v>24822.210999999999</v>
      </c>
      <c r="BZ248" s="19">
        <v>24802.173999999999</v>
      </c>
      <c r="CA248" s="19">
        <v>24779.34</v>
      </c>
      <c r="CB248" s="19">
        <v>24753.851999999999</v>
      </c>
      <c r="CC248" s="19">
        <v>24725.84</v>
      </c>
      <c r="CD248" s="19">
        <v>24695.404999999999</v>
      </c>
      <c r="CE248" s="19">
        <v>24662.611000000001</v>
      </c>
      <c r="CF248" s="19">
        <v>24627.513999999999</v>
      </c>
      <c r="CG248" s="19">
        <v>24590.146000000001</v>
      </c>
      <c r="CH248" s="19">
        <v>24550.543000000001</v>
      </c>
      <c r="CI248" s="19">
        <v>24508.756000000001</v>
      </c>
      <c r="CJ248" s="19">
        <v>24464.813999999998</v>
      </c>
      <c r="CK248" s="19">
        <v>24418.769</v>
      </c>
      <c r="CL248" s="19">
        <v>24370.670999999998</v>
      </c>
      <c r="CM248" s="19">
        <v>24320.58</v>
      </c>
    </row>
    <row r="249" spans="1:91" ht="11.4" x14ac:dyDescent="0.2">
      <c r="A249" s="16">
        <v>232</v>
      </c>
      <c r="B249" s="17" t="s">
        <v>635</v>
      </c>
      <c r="C249" s="7" t="s">
        <v>292</v>
      </c>
      <c r="D249" s="6"/>
      <c r="E249" s="6">
        <v>238</v>
      </c>
      <c r="F249" s="19">
        <v>2.8980000000000001</v>
      </c>
      <c r="G249" s="19">
        <v>2.91</v>
      </c>
      <c r="H249" s="19">
        <v>2.91</v>
      </c>
      <c r="I249" s="19">
        <v>2.9220000000000002</v>
      </c>
      <c r="J249" s="19">
        <v>2.9209999999999998</v>
      </c>
      <c r="K249" s="19">
        <v>2.9249999999999998</v>
      </c>
      <c r="L249" s="19">
        <v>2.9260000000000002</v>
      </c>
      <c r="M249" s="19">
        <v>2.9279999999999999</v>
      </c>
      <c r="N249" s="19">
        <v>2.9289999999999998</v>
      </c>
      <c r="O249" s="19">
        <v>2.9340000000000002</v>
      </c>
      <c r="P249" s="19">
        <v>2.9319999999999999</v>
      </c>
      <c r="Q249" s="19">
        <v>2.9329999999999998</v>
      </c>
      <c r="R249" s="19">
        <v>2.9340000000000002</v>
      </c>
      <c r="S249" s="19">
        <v>2.931</v>
      </c>
      <c r="T249" s="19">
        <v>2.927</v>
      </c>
      <c r="U249" s="19">
        <v>2.9249999999999998</v>
      </c>
      <c r="V249" s="19">
        <v>2.9209999999999998</v>
      </c>
      <c r="W249" s="19">
        <v>2.9209999999999998</v>
      </c>
      <c r="X249" s="19">
        <v>2.915</v>
      </c>
      <c r="Y249" s="19">
        <v>2.911</v>
      </c>
      <c r="Z249" s="19">
        <v>2.9049999999999998</v>
      </c>
      <c r="AA249" s="19">
        <v>2.9039999999999999</v>
      </c>
      <c r="AB249" s="19">
        <v>2.8980000000000001</v>
      </c>
      <c r="AC249" s="19">
        <v>2.8919999999999999</v>
      </c>
      <c r="AD249" s="19">
        <v>2.89</v>
      </c>
      <c r="AE249" s="19">
        <v>2.8879999999999999</v>
      </c>
      <c r="AF249" s="19">
        <v>2.8839999999999999</v>
      </c>
      <c r="AG249" s="19">
        <v>2.8759999999999999</v>
      </c>
      <c r="AH249" s="19">
        <v>2.871</v>
      </c>
      <c r="AI249" s="19">
        <v>2.8690000000000002</v>
      </c>
      <c r="AJ249" s="19">
        <v>2.8620000000000001</v>
      </c>
      <c r="AK249" s="19">
        <v>2.86</v>
      </c>
      <c r="AL249" s="19">
        <v>2.855</v>
      </c>
      <c r="AM249" s="19">
        <v>2.8490000000000002</v>
      </c>
      <c r="AN249" s="19">
        <v>2.847</v>
      </c>
      <c r="AO249" s="19">
        <v>2.839</v>
      </c>
      <c r="AP249" s="19">
        <v>2.8340000000000001</v>
      </c>
      <c r="AQ249" s="19">
        <v>2.83</v>
      </c>
      <c r="AR249" s="19">
        <v>2.823</v>
      </c>
      <c r="AS249" s="19">
        <v>2.8149999999999999</v>
      </c>
      <c r="AT249" s="19">
        <v>2.8109999999999999</v>
      </c>
      <c r="AU249" s="19">
        <v>2.802</v>
      </c>
      <c r="AV249" s="19">
        <v>2.798</v>
      </c>
      <c r="AW249" s="19">
        <v>2.7930000000000001</v>
      </c>
      <c r="AX249" s="19">
        <v>2.7869999999999999</v>
      </c>
      <c r="AY249" s="19">
        <v>2.7770000000000001</v>
      </c>
      <c r="AZ249" s="19">
        <v>2.7730000000000001</v>
      </c>
      <c r="BA249" s="19">
        <v>2.7669999999999999</v>
      </c>
      <c r="BB249" s="19">
        <v>2.7639999999999998</v>
      </c>
      <c r="BC249" s="19">
        <v>2.7559999999999998</v>
      </c>
      <c r="BD249" s="19">
        <v>2.7519999999999998</v>
      </c>
      <c r="BE249" s="19">
        <v>2.746</v>
      </c>
      <c r="BF249" s="19">
        <v>2.738</v>
      </c>
      <c r="BG249" s="19">
        <v>2.7320000000000002</v>
      </c>
      <c r="BH249" s="19">
        <v>2.726</v>
      </c>
      <c r="BI249" s="19">
        <v>2.718</v>
      </c>
      <c r="BJ249" s="19">
        <v>2.7149999999999999</v>
      </c>
      <c r="BK249" s="19">
        <v>2.71</v>
      </c>
      <c r="BL249" s="19">
        <v>2.7029999999999998</v>
      </c>
      <c r="BM249" s="19">
        <v>2.6970000000000001</v>
      </c>
      <c r="BN249" s="19">
        <v>2.6909999999999998</v>
      </c>
      <c r="BO249" s="19">
        <v>2.6859999999999999</v>
      </c>
      <c r="BP249" s="19">
        <v>2.681</v>
      </c>
      <c r="BQ249" s="19">
        <v>2.681</v>
      </c>
      <c r="BR249" s="19">
        <v>2.6789999999999998</v>
      </c>
      <c r="BS249" s="19">
        <v>2.6749999999999998</v>
      </c>
      <c r="BT249" s="19">
        <v>2.669</v>
      </c>
      <c r="BU249" s="19">
        <v>2.6640000000000001</v>
      </c>
      <c r="BV249" s="19">
        <v>2.6589999999999998</v>
      </c>
      <c r="BW249" s="19">
        <v>2.653</v>
      </c>
      <c r="BX249" s="19">
        <v>2.6459999999999999</v>
      </c>
      <c r="BY249" s="19">
        <v>2.6459999999999999</v>
      </c>
      <c r="BZ249" s="19">
        <v>2.6429999999999998</v>
      </c>
      <c r="CA249" s="19">
        <v>2.6339999999999999</v>
      </c>
      <c r="CB249" s="19">
        <v>2.625</v>
      </c>
      <c r="CC249" s="19">
        <v>2.62</v>
      </c>
      <c r="CD249" s="19">
        <v>2.6150000000000002</v>
      </c>
      <c r="CE249" s="19">
        <v>2.613</v>
      </c>
      <c r="CF249" s="19">
        <v>2.6070000000000002</v>
      </c>
      <c r="CG249" s="19">
        <v>2.605</v>
      </c>
      <c r="CH249" s="19">
        <v>2.6</v>
      </c>
      <c r="CI249" s="19">
        <v>2.597</v>
      </c>
      <c r="CJ249" s="19">
        <v>2.593</v>
      </c>
      <c r="CK249" s="19">
        <v>2.593</v>
      </c>
      <c r="CL249" s="19">
        <v>2.5840000000000001</v>
      </c>
      <c r="CM249" s="19">
        <v>2.5790000000000002</v>
      </c>
    </row>
    <row r="250" spans="1:91" ht="11.4" x14ac:dyDescent="0.2">
      <c r="A250" s="16">
        <v>233</v>
      </c>
      <c r="B250" s="17" t="s">
        <v>635</v>
      </c>
      <c r="C250" s="7" t="s">
        <v>293</v>
      </c>
      <c r="D250" s="6"/>
      <c r="E250" s="6">
        <v>254</v>
      </c>
      <c r="F250" s="19">
        <v>268.69099999999997</v>
      </c>
      <c r="G250" s="19">
        <v>275.71300000000002</v>
      </c>
      <c r="H250" s="19">
        <v>282.73099999999999</v>
      </c>
      <c r="I250" s="19">
        <v>289.76299999999998</v>
      </c>
      <c r="J250" s="19">
        <v>296.84699999999998</v>
      </c>
      <c r="K250" s="19">
        <v>303.98200000000003</v>
      </c>
      <c r="L250" s="19">
        <v>311.20100000000002</v>
      </c>
      <c r="M250" s="19">
        <v>318.47199999999998</v>
      </c>
      <c r="N250" s="19">
        <v>325.81400000000002</v>
      </c>
      <c r="O250" s="19">
        <v>333.23399999999998</v>
      </c>
      <c r="P250" s="19">
        <v>340.733</v>
      </c>
      <c r="Q250" s="19">
        <v>348.32299999999998</v>
      </c>
      <c r="R250" s="19">
        <v>355.988</v>
      </c>
      <c r="S250" s="19">
        <v>363.74</v>
      </c>
      <c r="T250" s="19">
        <v>371.56700000000001</v>
      </c>
      <c r="U250" s="19">
        <v>379.46300000000002</v>
      </c>
      <c r="V250" s="19">
        <v>387.423</v>
      </c>
      <c r="W250" s="19">
        <v>395.44499999999999</v>
      </c>
      <c r="X250" s="19">
        <v>403.53</v>
      </c>
      <c r="Y250" s="19">
        <v>411.65</v>
      </c>
      <c r="Z250" s="19">
        <v>419.82600000000002</v>
      </c>
      <c r="AA250" s="19">
        <v>428.02</v>
      </c>
      <c r="AB250" s="19">
        <v>436.24599999999998</v>
      </c>
      <c r="AC250" s="19">
        <v>444.48200000000003</v>
      </c>
      <c r="AD250" s="19">
        <v>452.72899999999998</v>
      </c>
      <c r="AE250" s="19">
        <v>460.97399999999999</v>
      </c>
      <c r="AF250" s="19">
        <v>469.20100000000002</v>
      </c>
      <c r="AG250" s="19">
        <v>477.42099999999999</v>
      </c>
      <c r="AH250" s="19">
        <v>485.62099999999998</v>
      </c>
      <c r="AI250" s="19">
        <v>493.79500000000002</v>
      </c>
      <c r="AJ250" s="19">
        <v>501.94</v>
      </c>
      <c r="AK250" s="19">
        <v>510.05500000000001</v>
      </c>
      <c r="AL250" s="19">
        <v>518.14200000000005</v>
      </c>
      <c r="AM250" s="19">
        <v>526.19600000000003</v>
      </c>
      <c r="AN250" s="19">
        <v>534.20500000000004</v>
      </c>
      <c r="AO250" s="19">
        <v>542.16099999999994</v>
      </c>
      <c r="AP250" s="19">
        <v>550.08199999999999</v>
      </c>
      <c r="AQ250" s="19">
        <v>557.94600000000003</v>
      </c>
      <c r="AR250" s="19">
        <v>565.77300000000002</v>
      </c>
      <c r="AS250" s="19">
        <v>573.55700000000002</v>
      </c>
      <c r="AT250" s="19">
        <v>581.32000000000005</v>
      </c>
      <c r="AU250" s="19">
        <v>589.04999999999995</v>
      </c>
      <c r="AV250" s="19">
        <v>596.745</v>
      </c>
      <c r="AW250" s="19">
        <v>604.41200000000003</v>
      </c>
      <c r="AX250" s="19">
        <v>612.06299999999999</v>
      </c>
      <c r="AY250" s="19">
        <v>619.68499999999995</v>
      </c>
      <c r="AZ250" s="19">
        <v>627.28300000000002</v>
      </c>
      <c r="BA250" s="19">
        <v>634.86199999999997</v>
      </c>
      <c r="BB250" s="19">
        <v>642.41899999999998</v>
      </c>
      <c r="BC250" s="19">
        <v>649.94600000000003</v>
      </c>
      <c r="BD250" s="19">
        <v>657.44600000000003</v>
      </c>
      <c r="BE250" s="19">
        <v>664.90099999999995</v>
      </c>
      <c r="BF250" s="19">
        <v>672.322</v>
      </c>
      <c r="BG250" s="19">
        <v>679.70500000000004</v>
      </c>
      <c r="BH250" s="19">
        <v>687.04399999999998</v>
      </c>
      <c r="BI250" s="19">
        <v>694.34100000000001</v>
      </c>
      <c r="BJ250" s="19">
        <v>701.57399999999996</v>
      </c>
      <c r="BK250" s="19">
        <v>708.76400000000001</v>
      </c>
      <c r="BL250" s="19">
        <v>715.88599999999997</v>
      </c>
      <c r="BM250" s="19">
        <v>722.94600000000003</v>
      </c>
      <c r="BN250" s="19">
        <v>729.93499999999995</v>
      </c>
      <c r="BO250" s="19">
        <v>736.846</v>
      </c>
      <c r="BP250" s="19">
        <v>743.69399999999996</v>
      </c>
      <c r="BQ250" s="19">
        <v>750.45500000000004</v>
      </c>
      <c r="BR250" s="19">
        <v>757.13099999999997</v>
      </c>
      <c r="BS250" s="19">
        <v>763.73</v>
      </c>
      <c r="BT250" s="19">
        <v>770.23299999999995</v>
      </c>
      <c r="BU250" s="19">
        <v>776.649</v>
      </c>
      <c r="BV250" s="19">
        <v>782.96500000000003</v>
      </c>
      <c r="BW250" s="19">
        <v>789.18299999999999</v>
      </c>
      <c r="BX250" s="19">
        <v>795.29100000000005</v>
      </c>
      <c r="BY250" s="19">
        <v>801.303</v>
      </c>
      <c r="BZ250" s="19">
        <v>807.18899999999996</v>
      </c>
      <c r="CA250" s="19">
        <v>812.96900000000005</v>
      </c>
      <c r="CB250" s="19">
        <v>818.63199999999995</v>
      </c>
      <c r="CC250" s="19">
        <v>824.19</v>
      </c>
      <c r="CD250" s="19">
        <v>829.63599999999997</v>
      </c>
      <c r="CE250" s="19">
        <v>834.96299999999997</v>
      </c>
      <c r="CF250" s="19">
        <v>840.178</v>
      </c>
      <c r="CG250" s="19">
        <v>845.28599999999994</v>
      </c>
      <c r="CH250" s="19">
        <v>850.28700000000003</v>
      </c>
      <c r="CI250" s="19">
        <v>855.17</v>
      </c>
      <c r="CJ250" s="19">
        <v>859.95</v>
      </c>
      <c r="CK250" s="19">
        <v>864.63300000000004</v>
      </c>
      <c r="CL250" s="19">
        <v>869.20899999999995</v>
      </c>
      <c r="CM250" s="19">
        <v>873.69</v>
      </c>
    </row>
    <row r="251" spans="1:91" ht="11.4" x14ac:dyDescent="0.2">
      <c r="A251" s="16">
        <v>234</v>
      </c>
      <c r="B251" s="17" t="s">
        <v>635</v>
      </c>
      <c r="C251" s="7" t="s">
        <v>294</v>
      </c>
      <c r="D251" s="6"/>
      <c r="E251" s="6">
        <v>328</v>
      </c>
      <c r="F251" s="19">
        <v>768.51400000000001</v>
      </c>
      <c r="G251" s="19">
        <v>773.303</v>
      </c>
      <c r="H251" s="19">
        <v>777.85900000000004</v>
      </c>
      <c r="I251" s="19">
        <v>782.22500000000002</v>
      </c>
      <c r="J251" s="19">
        <v>786.50800000000004</v>
      </c>
      <c r="K251" s="19">
        <v>790.78200000000004</v>
      </c>
      <c r="L251" s="19">
        <v>795.02200000000005</v>
      </c>
      <c r="M251" s="19">
        <v>799.14599999999996</v>
      </c>
      <c r="N251" s="19">
        <v>803.11900000000003</v>
      </c>
      <c r="O251" s="19">
        <v>806.91399999999999</v>
      </c>
      <c r="P251" s="19">
        <v>810.50099999999998</v>
      </c>
      <c r="Q251" s="19">
        <v>813.86099999999999</v>
      </c>
      <c r="R251" s="19">
        <v>816.98800000000006</v>
      </c>
      <c r="S251" s="19">
        <v>819.88099999999997</v>
      </c>
      <c r="T251" s="19">
        <v>822.55399999999997</v>
      </c>
      <c r="U251" s="19">
        <v>824.98199999999997</v>
      </c>
      <c r="V251" s="19">
        <v>827.197</v>
      </c>
      <c r="W251" s="19">
        <v>829.16600000000005</v>
      </c>
      <c r="X251" s="19">
        <v>830.88900000000001</v>
      </c>
      <c r="Y251" s="19">
        <v>832.33299999999997</v>
      </c>
      <c r="Z251" s="19">
        <v>833.48900000000003</v>
      </c>
      <c r="AA251" s="19">
        <v>834.35199999999998</v>
      </c>
      <c r="AB251" s="19">
        <v>834.928</v>
      </c>
      <c r="AC251" s="19">
        <v>835.23299999999995</v>
      </c>
      <c r="AD251" s="19">
        <v>835.28800000000001</v>
      </c>
      <c r="AE251" s="19">
        <v>835.11900000000003</v>
      </c>
      <c r="AF251" s="19">
        <v>834.73</v>
      </c>
      <c r="AG251" s="19">
        <v>834.125</v>
      </c>
      <c r="AH251" s="19">
        <v>833.30700000000002</v>
      </c>
      <c r="AI251" s="19">
        <v>832.26400000000001</v>
      </c>
      <c r="AJ251" s="19">
        <v>831.01099999999997</v>
      </c>
      <c r="AK251" s="19">
        <v>829.55200000000002</v>
      </c>
      <c r="AL251" s="19">
        <v>827.88300000000004</v>
      </c>
      <c r="AM251" s="19">
        <v>826.05700000000002</v>
      </c>
      <c r="AN251" s="19">
        <v>824.04700000000003</v>
      </c>
      <c r="AO251" s="19">
        <v>821.90599999999995</v>
      </c>
      <c r="AP251" s="19">
        <v>819.62199999999996</v>
      </c>
      <c r="AQ251" s="19">
        <v>817.21500000000003</v>
      </c>
      <c r="AR251" s="19">
        <v>814.67600000000004</v>
      </c>
      <c r="AS251" s="19">
        <v>811.99800000000005</v>
      </c>
      <c r="AT251" s="19">
        <v>809.18299999999999</v>
      </c>
      <c r="AU251" s="19">
        <v>806.22699999999998</v>
      </c>
      <c r="AV251" s="19">
        <v>803.14</v>
      </c>
      <c r="AW251" s="19">
        <v>799.91700000000003</v>
      </c>
      <c r="AX251" s="19">
        <v>796.57600000000002</v>
      </c>
      <c r="AY251" s="19">
        <v>793.10900000000004</v>
      </c>
      <c r="AZ251" s="19">
        <v>789.50699999999995</v>
      </c>
      <c r="BA251" s="19">
        <v>785.79499999999996</v>
      </c>
      <c r="BB251" s="19">
        <v>781.95600000000002</v>
      </c>
      <c r="BC251" s="19">
        <v>777.99099999999999</v>
      </c>
      <c r="BD251" s="19">
        <v>773.91600000000005</v>
      </c>
      <c r="BE251" s="19">
        <v>769.73199999999997</v>
      </c>
      <c r="BF251" s="19">
        <v>765.43</v>
      </c>
      <c r="BG251" s="19">
        <v>761.00599999999997</v>
      </c>
      <c r="BH251" s="19">
        <v>756.46400000000006</v>
      </c>
      <c r="BI251" s="19">
        <v>751.79100000000005</v>
      </c>
      <c r="BJ251" s="19">
        <v>746.99199999999996</v>
      </c>
      <c r="BK251" s="19">
        <v>742.07</v>
      </c>
      <c r="BL251" s="19">
        <v>737.03</v>
      </c>
      <c r="BM251" s="19">
        <v>731.89</v>
      </c>
      <c r="BN251" s="19">
        <v>726.64400000000001</v>
      </c>
      <c r="BO251" s="19">
        <v>721.30799999999999</v>
      </c>
      <c r="BP251" s="19">
        <v>715.88800000000003</v>
      </c>
      <c r="BQ251" s="19">
        <v>710.39499999999998</v>
      </c>
      <c r="BR251" s="19">
        <v>704.83399999999995</v>
      </c>
      <c r="BS251" s="19">
        <v>699.22</v>
      </c>
      <c r="BT251" s="19">
        <v>693.55600000000004</v>
      </c>
      <c r="BU251" s="19">
        <v>687.86599999999999</v>
      </c>
      <c r="BV251" s="19">
        <v>682.15</v>
      </c>
      <c r="BW251" s="19">
        <v>676.423</v>
      </c>
      <c r="BX251" s="19">
        <v>670.70100000000002</v>
      </c>
      <c r="BY251" s="19">
        <v>664.98800000000006</v>
      </c>
      <c r="BZ251" s="19">
        <v>659.28800000000001</v>
      </c>
      <c r="CA251" s="19">
        <v>653.61199999999997</v>
      </c>
      <c r="CB251" s="19">
        <v>647.96600000000001</v>
      </c>
      <c r="CC251" s="19">
        <v>642.34900000000005</v>
      </c>
      <c r="CD251" s="19">
        <v>636.76900000000001</v>
      </c>
      <c r="CE251" s="19">
        <v>631.221</v>
      </c>
      <c r="CF251" s="19">
        <v>625.71600000000001</v>
      </c>
      <c r="CG251" s="19">
        <v>620.25300000000004</v>
      </c>
      <c r="CH251" s="19">
        <v>614.81399999999996</v>
      </c>
      <c r="CI251" s="19">
        <v>609.42700000000002</v>
      </c>
      <c r="CJ251" s="19">
        <v>604.05399999999997</v>
      </c>
      <c r="CK251" s="19">
        <v>598.72900000000004</v>
      </c>
      <c r="CL251" s="19">
        <v>593.42100000000005</v>
      </c>
      <c r="CM251" s="19">
        <v>588.12699999999995</v>
      </c>
    </row>
    <row r="252" spans="1:91" ht="11.4" x14ac:dyDescent="0.2">
      <c r="A252" s="16">
        <v>235</v>
      </c>
      <c r="B252" s="17" t="s">
        <v>635</v>
      </c>
      <c r="C252" s="7" t="s">
        <v>295</v>
      </c>
      <c r="D252" s="6"/>
      <c r="E252" s="6">
        <v>600</v>
      </c>
      <c r="F252" s="19">
        <v>6639.1189999999997</v>
      </c>
      <c r="G252" s="19">
        <v>6725.308</v>
      </c>
      <c r="H252" s="19">
        <v>6811.2969999999996</v>
      </c>
      <c r="I252" s="19">
        <v>6896.9080000000004</v>
      </c>
      <c r="J252" s="19">
        <v>6981.9809999999998</v>
      </c>
      <c r="K252" s="19">
        <v>7066.33</v>
      </c>
      <c r="L252" s="19">
        <v>7149.8509999999997</v>
      </c>
      <c r="M252" s="19">
        <v>7232.42</v>
      </c>
      <c r="N252" s="19">
        <v>7313.9070000000002</v>
      </c>
      <c r="O252" s="19">
        <v>7394.1689999999999</v>
      </c>
      <c r="P252" s="19">
        <v>7473.0780000000004</v>
      </c>
      <c r="Q252" s="19">
        <v>7550.5290000000005</v>
      </c>
      <c r="R252" s="19">
        <v>7626.46</v>
      </c>
      <c r="S252" s="19">
        <v>7700.8389999999999</v>
      </c>
      <c r="T252" s="19">
        <v>7773.6620000000003</v>
      </c>
      <c r="U252" s="19">
        <v>7844.9040000000005</v>
      </c>
      <c r="V252" s="19">
        <v>7914.54</v>
      </c>
      <c r="W252" s="19">
        <v>7982.5060000000003</v>
      </c>
      <c r="X252" s="19">
        <v>8048.7250000000004</v>
      </c>
      <c r="Y252" s="19">
        <v>8113.14</v>
      </c>
      <c r="Z252" s="19">
        <v>8175.6869999999999</v>
      </c>
      <c r="AA252" s="19">
        <v>8236.3420000000006</v>
      </c>
      <c r="AB252" s="19">
        <v>8295.0889999999999</v>
      </c>
      <c r="AC252" s="19">
        <v>8351.9750000000004</v>
      </c>
      <c r="AD252" s="19">
        <v>8407.0319999999992</v>
      </c>
      <c r="AE252" s="19">
        <v>8460.2990000000009</v>
      </c>
      <c r="AF252" s="19">
        <v>8511.7839999999997</v>
      </c>
      <c r="AG252" s="19">
        <v>8561.49</v>
      </c>
      <c r="AH252" s="19">
        <v>8609.4220000000005</v>
      </c>
      <c r="AI252" s="19">
        <v>8655.6280000000006</v>
      </c>
      <c r="AJ252" s="19">
        <v>8700.1270000000004</v>
      </c>
      <c r="AK252" s="19">
        <v>8742.9089999999997</v>
      </c>
      <c r="AL252" s="19">
        <v>8783.9860000000008</v>
      </c>
      <c r="AM252" s="19">
        <v>8823.3809999999994</v>
      </c>
      <c r="AN252" s="19">
        <v>8861.107</v>
      </c>
      <c r="AO252" s="19">
        <v>8897.1820000000007</v>
      </c>
      <c r="AP252" s="19">
        <v>8931.6</v>
      </c>
      <c r="AQ252" s="19">
        <v>8964.3430000000008</v>
      </c>
      <c r="AR252" s="19">
        <v>8995.3639999999996</v>
      </c>
      <c r="AS252" s="19">
        <v>9024.616</v>
      </c>
      <c r="AT252" s="19">
        <v>9052.0529999999999</v>
      </c>
      <c r="AU252" s="19">
        <v>9077.66</v>
      </c>
      <c r="AV252" s="19">
        <v>9101.4030000000002</v>
      </c>
      <c r="AW252" s="19">
        <v>9123.23</v>
      </c>
      <c r="AX252" s="19">
        <v>9143.0720000000001</v>
      </c>
      <c r="AY252" s="19">
        <v>9160.8780000000006</v>
      </c>
      <c r="AZ252" s="19">
        <v>9176.6239999999998</v>
      </c>
      <c r="BA252" s="19">
        <v>9190.3070000000007</v>
      </c>
      <c r="BB252" s="19">
        <v>9201.9089999999997</v>
      </c>
      <c r="BC252" s="19">
        <v>9211.4210000000003</v>
      </c>
      <c r="BD252" s="19">
        <v>9218.8379999999997</v>
      </c>
      <c r="BE252" s="19">
        <v>9224.1830000000009</v>
      </c>
      <c r="BF252" s="19">
        <v>9227.4580000000005</v>
      </c>
      <c r="BG252" s="19">
        <v>9228.7209999999995</v>
      </c>
      <c r="BH252" s="19">
        <v>9228.02</v>
      </c>
      <c r="BI252" s="19">
        <v>9225.41</v>
      </c>
      <c r="BJ252" s="19">
        <v>9220.9480000000003</v>
      </c>
      <c r="BK252" s="19">
        <v>9214.6859999999997</v>
      </c>
      <c r="BL252" s="19">
        <v>9206.6650000000009</v>
      </c>
      <c r="BM252" s="19">
        <v>9196.9419999999991</v>
      </c>
      <c r="BN252" s="19">
        <v>9185.5949999999993</v>
      </c>
      <c r="BO252" s="19">
        <v>9172.6740000000009</v>
      </c>
      <c r="BP252" s="19">
        <v>9158.2739999999994</v>
      </c>
      <c r="BQ252" s="19">
        <v>9142.4969999999994</v>
      </c>
      <c r="BR252" s="19">
        <v>9125.4920000000002</v>
      </c>
      <c r="BS252" s="19">
        <v>9107.3700000000008</v>
      </c>
      <c r="BT252" s="19">
        <v>9088.2199999999993</v>
      </c>
      <c r="BU252" s="19">
        <v>9068.1200000000008</v>
      </c>
      <c r="BV252" s="19">
        <v>9047.1669999999995</v>
      </c>
      <c r="BW252" s="19">
        <v>9025.4860000000008</v>
      </c>
      <c r="BX252" s="19">
        <v>9003.1759999999995</v>
      </c>
      <c r="BY252" s="19">
        <v>8980.3160000000007</v>
      </c>
      <c r="BZ252" s="19">
        <v>8956.9519999999993</v>
      </c>
      <c r="CA252" s="19">
        <v>8933.1119999999992</v>
      </c>
      <c r="CB252" s="19">
        <v>8908.8179999999993</v>
      </c>
      <c r="CC252" s="19">
        <v>8884.1059999999998</v>
      </c>
      <c r="CD252" s="19">
        <v>8858.9860000000008</v>
      </c>
      <c r="CE252" s="19">
        <v>8833.4860000000008</v>
      </c>
      <c r="CF252" s="19">
        <v>8807.634</v>
      </c>
      <c r="CG252" s="19">
        <v>8781.4509999999991</v>
      </c>
      <c r="CH252" s="19">
        <v>8754.9660000000003</v>
      </c>
      <c r="CI252" s="19">
        <v>8728.1460000000006</v>
      </c>
      <c r="CJ252" s="19">
        <v>8701</v>
      </c>
      <c r="CK252" s="19">
        <v>8673.4850000000006</v>
      </c>
      <c r="CL252" s="19">
        <v>8645.5830000000005</v>
      </c>
      <c r="CM252" s="19">
        <v>8617.2150000000001</v>
      </c>
    </row>
    <row r="253" spans="1:91" ht="11.4" x14ac:dyDescent="0.2">
      <c r="A253" s="16">
        <v>236</v>
      </c>
      <c r="B253" s="17" t="s">
        <v>635</v>
      </c>
      <c r="C253" s="7" t="s">
        <v>296</v>
      </c>
      <c r="D253" s="6"/>
      <c r="E253" s="6">
        <v>604</v>
      </c>
      <c r="F253" s="19">
        <v>31376.670999999998</v>
      </c>
      <c r="G253" s="19">
        <v>31773.839</v>
      </c>
      <c r="H253" s="19">
        <v>32165.485000000001</v>
      </c>
      <c r="I253" s="19">
        <v>32551.814999999999</v>
      </c>
      <c r="J253" s="19">
        <v>32933.834999999999</v>
      </c>
      <c r="K253" s="19">
        <v>33312.178</v>
      </c>
      <c r="L253" s="19">
        <v>33686.305</v>
      </c>
      <c r="M253" s="19">
        <v>34055.258999999998</v>
      </c>
      <c r="N253" s="19">
        <v>34418.978000000003</v>
      </c>
      <c r="O253" s="19">
        <v>34777.489000000001</v>
      </c>
      <c r="P253" s="19">
        <v>35130.735999999997</v>
      </c>
      <c r="Q253" s="19">
        <v>35478.605000000003</v>
      </c>
      <c r="R253" s="19">
        <v>35820.718999999997</v>
      </c>
      <c r="S253" s="19">
        <v>36156.552000000003</v>
      </c>
      <c r="T253" s="19">
        <v>36485.406000000003</v>
      </c>
      <c r="U253" s="19">
        <v>36806.784</v>
      </c>
      <c r="V253" s="19">
        <v>37120.392999999996</v>
      </c>
      <c r="W253" s="19">
        <v>37426.213000000003</v>
      </c>
      <c r="X253" s="19">
        <v>37724.375</v>
      </c>
      <c r="Y253" s="19">
        <v>38015.180999999997</v>
      </c>
      <c r="Z253" s="19">
        <v>38298.817000000003</v>
      </c>
      <c r="AA253" s="19">
        <v>38575.218000000001</v>
      </c>
      <c r="AB253" s="19">
        <v>38844.196000000004</v>
      </c>
      <c r="AC253" s="19">
        <v>39105.720999999998</v>
      </c>
      <c r="AD253" s="19">
        <v>39359.707999999999</v>
      </c>
      <c r="AE253" s="19">
        <v>39606.088000000003</v>
      </c>
      <c r="AF253" s="19">
        <v>39844.803999999996</v>
      </c>
      <c r="AG253" s="19">
        <v>40075.762000000002</v>
      </c>
      <c r="AH253" s="19">
        <v>40298.714999999997</v>
      </c>
      <c r="AI253" s="19">
        <v>40513.389000000003</v>
      </c>
      <c r="AJ253" s="19">
        <v>40719.548000000003</v>
      </c>
      <c r="AK253" s="19">
        <v>40917.112000000001</v>
      </c>
      <c r="AL253" s="19">
        <v>41106.042000000001</v>
      </c>
      <c r="AM253" s="19">
        <v>41286.254000000001</v>
      </c>
      <c r="AN253" s="19">
        <v>41457.688999999998</v>
      </c>
      <c r="AO253" s="19">
        <v>41620.307000000001</v>
      </c>
      <c r="AP253" s="19">
        <v>41774.076000000001</v>
      </c>
      <c r="AQ253" s="19">
        <v>41918.995999999999</v>
      </c>
      <c r="AR253" s="19">
        <v>42055.175999999999</v>
      </c>
      <c r="AS253" s="19">
        <v>42182.745000000003</v>
      </c>
      <c r="AT253" s="19">
        <v>42301.832000000002</v>
      </c>
      <c r="AU253" s="19">
        <v>42412.495999999999</v>
      </c>
      <c r="AV253" s="19">
        <v>42514.783000000003</v>
      </c>
      <c r="AW253" s="19">
        <v>42608.764000000003</v>
      </c>
      <c r="AX253" s="19">
        <v>42694.504000000001</v>
      </c>
      <c r="AY253" s="19">
        <v>42772.078999999998</v>
      </c>
      <c r="AZ253" s="19">
        <v>42841.574999999997</v>
      </c>
      <c r="BA253" s="19">
        <v>42903.107000000004</v>
      </c>
      <c r="BB253" s="19">
        <v>42956.798999999999</v>
      </c>
      <c r="BC253" s="19">
        <v>43002.790999999997</v>
      </c>
      <c r="BD253" s="19">
        <v>43041.220999999998</v>
      </c>
      <c r="BE253" s="19">
        <v>43072.199000000001</v>
      </c>
      <c r="BF253" s="19">
        <v>43095.847999999998</v>
      </c>
      <c r="BG253" s="19">
        <v>43112.307000000001</v>
      </c>
      <c r="BH253" s="19">
        <v>43121.705999999998</v>
      </c>
      <c r="BI253" s="19">
        <v>43124.186000000002</v>
      </c>
      <c r="BJ253" s="19">
        <v>43119.92</v>
      </c>
      <c r="BK253" s="19">
        <v>43109.031999999999</v>
      </c>
      <c r="BL253" s="19">
        <v>43091.574000000001</v>
      </c>
      <c r="BM253" s="19">
        <v>43067.57</v>
      </c>
      <c r="BN253" s="19">
        <v>43037.103000000003</v>
      </c>
      <c r="BO253" s="19">
        <v>43000.267999999996</v>
      </c>
      <c r="BP253" s="19">
        <v>42957.298999999999</v>
      </c>
      <c r="BQ253" s="19">
        <v>42908.489000000001</v>
      </c>
      <c r="BR253" s="19">
        <v>42854.245999999999</v>
      </c>
      <c r="BS253" s="19">
        <v>42794.881999999998</v>
      </c>
      <c r="BT253" s="19">
        <v>42730.637999999999</v>
      </c>
      <c r="BU253" s="19">
        <v>42661.646000000001</v>
      </c>
      <c r="BV253" s="19">
        <v>42588.008000000002</v>
      </c>
      <c r="BW253" s="19">
        <v>42509.758999999998</v>
      </c>
      <c r="BX253" s="19">
        <v>42426.987000000001</v>
      </c>
      <c r="BY253" s="19">
        <v>42339.828999999998</v>
      </c>
      <c r="BZ253" s="19">
        <v>42248.504000000001</v>
      </c>
      <c r="CA253" s="19">
        <v>42153.345000000001</v>
      </c>
      <c r="CB253" s="19">
        <v>42054.767</v>
      </c>
      <c r="CC253" s="19">
        <v>41953.07</v>
      </c>
      <c r="CD253" s="19">
        <v>41848.457999999999</v>
      </c>
      <c r="CE253" s="19">
        <v>41741.021000000001</v>
      </c>
      <c r="CF253" s="19">
        <v>41630.771000000001</v>
      </c>
      <c r="CG253" s="19">
        <v>41517.711000000003</v>
      </c>
      <c r="CH253" s="19">
        <v>41401.845999999998</v>
      </c>
      <c r="CI253" s="19">
        <v>41283.22</v>
      </c>
      <c r="CJ253" s="19">
        <v>41161.927000000003</v>
      </c>
      <c r="CK253" s="19">
        <v>41038.080999999998</v>
      </c>
      <c r="CL253" s="19">
        <v>40911.853999999999</v>
      </c>
      <c r="CM253" s="19">
        <v>40783.449999999997</v>
      </c>
    </row>
    <row r="254" spans="1:91" ht="11.4" x14ac:dyDescent="0.2">
      <c r="A254" s="16">
        <v>237</v>
      </c>
      <c r="B254" s="17" t="s">
        <v>635</v>
      </c>
      <c r="C254" s="7" t="s">
        <v>297</v>
      </c>
      <c r="D254" s="6"/>
      <c r="E254" s="6">
        <v>740</v>
      </c>
      <c r="F254" s="19">
        <v>553.20799999999997</v>
      </c>
      <c r="G254" s="19">
        <v>558.36800000000005</v>
      </c>
      <c r="H254" s="19">
        <v>563.40200000000004</v>
      </c>
      <c r="I254" s="19">
        <v>568.30100000000004</v>
      </c>
      <c r="J254" s="19">
        <v>573.08500000000004</v>
      </c>
      <c r="K254" s="19">
        <v>577.75199999999995</v>
      </c>
      <c r="L254" s="19">
        <v>582.29600000000005</v>
      </c>
      <c r="M254" s="19">
        <v>586.70699999999999</v>
      </c>
      <c r="N254" s="19">
        <v>590.97699999999998</v>
      </c>
      <c r="O254" s="19">
        <v>595.10799999999995</v>
      </c>
      <c r="P254" s="19">
        <v>599.09500000000003</v>
      </c>
      <c r="Q254" s="19">
        <v>602.92600000000004</v>
      </c>
      <c r="R254" s="19">
        <v>606.61099999999999</v>
      </c>
      <c r="S254" s="19">
        <v>610.14099999999996</v>
      </c>
      <c r="T254" s="19">
        <v>613.51400000000001</v>
      </c>
      <c r="U254" s="19">
        <v>616.72799999999995</v>
      </c>
      <c r="V254" s="19">
        <v>619.78200000000004</v>
      </c>
      <c r="W254" s="19">
        <v>622.67700000000002</v>
      </c>
      <c r="X254" s="19">
        <v>625.40700000000004</v>
      </c>
      <c r="Y254" s="19">
        <v>627.98099999999999</v>
      </c>
      <c r="Z254" s="19">
        <v>630.38499999999999</v>
      </c>
      <c r="AA254" s="19">
        <v>632.63300000000004</v>
      </c>
      <c r="AB254" s="19">
        <v>634.71100000000001</v>
      </c>
      <c r="AC254" s="19">
        <v>636.63199999999995</v>
      </c>
      <c r="AD254" s="19">
        <v>638.40200000000004</v>
      </c>
      <c r="AE254" s="19">
        <v>640.01800000000003</v>
      </c>
      <c r="AF254" s="19">
        <v>641.48199999999997</v>
      </c>
      <c r="AG254" s="19">
        <v>642.80600000000004</v>
      </c>
      <c r="AH254" s="19">
        <v>643.99</v>
      </c>
      <c r="AI254" s="19">
        <v>645.01599999999996</v>
      </c>
      <c r="AJ254" s="19">
        <v>645.90800000000002</v>
      </c>
      <c r="AK254" s="19">
        <v>646.65499999999997</v>
      </c>
      <c r="AL254" s="19">
        <v>647.27300000000002</v>
      </c>
      <c r="AM254" s="19">
        <v>647.75300000000004</v>
      </c>
      <c r="AN254" s="19">
        <v>648.12900000000002</v>
      </c>
      <c r="AO254" s="19">
        <v>648.399</v>
      </c>
      <c r="AP254" s="19">
        <v>648.56700000000001</v>
      </c>
      <c r="AQ254" s="19">
        <v>648.64099999999996</v>
      </c>
      <c r="AR254" s="19">
        <v>648.62300000000005</v>
      </c>
      <c r="AS254" s="19">
        <v>648.52</v>
      </c>
      <c r="AT254" s="19">
        <v>648.327</v>
      </c>
      <c r="AU254" s="19">
        <v>648.04100000000005</v>
      </c>
      <c r="AV254" s="19">
        <v>647.67399999999998</v>
      </c>
      <c r="AW254" s="19">
        <v>647.22900000000004</v>
      </c>
      <c r="AX254" s="19">
        <v>646.70100000000002</v>
      </c>
      <c r="AY254" s="19">
        <v>646.101</v>
      </c>
      <c r="AZ254" s="19">
        <v>645.42100000000005</v>
      </c>
      <c r="BA254" s="19">
        <v>644.66999999999996</v>
      </c>
      <c r="BB254" s="19">
        <v>643.846</v>
      </c>
      <c r="BC254" s="19">
        <v>642.95299999999997</v>
      </c>
      <c r="BD254" s="19">
        <v>641.99099999999999</v>
      </c>
      <c r="BE254" s="19">
        <v>640.94799999999998</v>
      </c>
      <c r="BF254" s="19">
        <v>639.84799999999996</v>
      </c>
      <c r="BG254" s="19">
        <v>638.68299999999999</v>
      </c>
      <c r="BH254" s="19">
        <v>637.44299999999998</v>
      </c>
      <c r="BI254" s="19">
        <v>636.13699999999994</v>
      </c>
      <c r="BJ254" s="19">
        <v>634.75699999999995</v>
      </c>
      <c r="BK254" s="19">
        <v>633.31700000000001</v>
      </c>
      <c r="BL254" s="19">
        <v>631.80100000000004</v>
      </c>
      <c r="BM254" s="19">
        <v>630.23099999999999</v>
      </c>
      <c r="BN254" s="19">
        <v>628.60699999999997</v>
      </c>
      <c r="BO254" s="19">
        <v>626.93100000000004</v>
      </c>
      <c r="BP254" s="19">
        <v>625.197</v>
      </c>
      <c r="BQ254" s="19">
        <v>623.423</v>
      </c>
      <c r="BR254" s="19">
        <v>621.59199999999998</v>
      </c>
      <c r="BS254" s="19">
        <v>619.70699999999999</v>
      </c>
      <c r="BT254" s="19">
        <v>617.77300000000002</v>
      </c>
      <c r="BU254" s="19">
        <v>615.79700000000003</v>
      </c>
      <c r="BV254" s="19">
        <v>613.78399999999999</v>
      </c>
      <c r="BW254" s="19">
        <v>611.73</v>
      </c>
      <c r="BX254" s="19">
        <v>609.65200000000004</v>
      </c>
      <c r="BY254" s="19">
        <v>607.55100000000004</v>
      </c>
      <c r="BZ254" s="19">
        <v>605.41700000000003</v>
      </c>
      <c r="CA254" s="19">
        <v>603.26300000000003</v>
      </c>
      <c r="CB254" s="19">
        <v>601.09699999999998</v>
      </c>
      <c r="CC254" s="19">
        <v>598.90300000000002</v>
      </c>
      <c r="CD254" s="19">
        <v>596.70100000000002</v>
      </c>
      <c r="CE254" s="19">
        <v>594.48400000000004</v>
      </c>
      <c r="CF254" s="19">
        <v>592.255</v>
      </c>
      <c r="CG254" s="19">
        <v>590.01400000000001</v>
      </c>
      <c r="CH254" s="19">
        <v>587.774</v>
      </c>
      <c r="CI254" s="19">
        <v>585.51199999999994</v>
      </c>
      <c r="CJ254" s="19">
        <v>583.24400000000003</v>
      </c>
      <c r="CK254" s="19">
        <v>580.97</v>
      </c>
      <c r="CL254" s="19">
        <v>578.68499999999995</v>
      </c>
      <c r="CM254" s="19">
        <v>576.39200000000005</v>
      </c>
    </row>
    <row r="255" spans="1:91" ht="11.4" x14ac:dyDescent="0.2">
      <c r="A255" s="16">
        <v>238</v>
      </c>
      <c r="B255" s="17" t="s">
        <v>635</v>
      </c>
      <c r="C255" s="7" t="s">
        <v>298</v>
      </c>
      <c r="D255" s="6"/>
      <c r="E255" s="6">
        <v>858</v>
      </c>
      <c r="F255" s="19">
        <v>3431.5520000000001</v>
      </c>
      <c r="G255" s="19">
        <v>3444.0059999999999</v>
      </c>
      <c r="H255" s="19">
        <v>3456.75</v>
      </c>
      <c r="I255" s="19">
        <v>3469.5509999999999</v>
      </c>
      <c r="J255" s="19">
        <v>3482.1559999999999</v>
      </c>
      <c r="K255" s="19">
        <v>3494.3870000000002</v>
      </c>
      <c r="L255" s="19">
        <v>3506.1379999999999</v>
      </c>
      <c r="M255" s="19">
        <v>3517.42</v>
      </c>
      <c r="N255" s="19">
        <v>3528.2739999999999</v>
      </c>
      <c r="O255" s="19">
        <v>3538.7559999999999</v>
      </c>
      <c r="P255" s="19">
        <v>3548.9380000000001</v>
      </c>
      <c r="Q255" s="19">
        <v>3558.8020000000001</v>
      </c>
      <c r="R255" s="19">
        <v>3568.29</v>
      </c>
      <c r="S255" s="19">
        <v>3577.3820000000001</v>
      </c>
      <c r="T255" s="19">
        <v>3586.0610000000001</v>
      </c>
      <c r="U255" s="19">
        <v>3594.299</v>
      </c>
      <c r="V255" s="19">
        <v>3602.0740000000001</v>
      </c>
      <c r="W255" s="19">
        <v>3609.4059999999999</v>
      </c>
      <c r="X255" s="19">
        <v>3616.268</v>
      </c>
      <c r="Y255" s="19">
        <v>3622.65</v>
      </c>
      <c r="Z255" s="19">
        <v>3628.5639999999999</v>
      </c>
      <c r="AA255" s="19">
        <v>3633.99</v>
      </c>
      <c r="AB255" s="19">
        <v>3638.9409999999998</v>
      </c>
      <c r="AC255" s="19">
        <v>3643.4090000000001</v>
      </c>
      <c r="AD255" s="19">
        <v>3647.413</v>
      </c>
      <c r="AE255" s="19">
        <v>3650.962</v>
      </c>
      <c r="AF255" s="19">
        <v>3654.0610000000001</v>
      </c>
      <c r="AG255" s="19">
        <v>3656.721</v>
      </c>
      <c r="AH255" s="19">
        <v>3658.931</v>
      </c>
      <c r="AI255" s="19">
        <v>3660.7060000000001</v>
      </c>
      <c r="AJ255" s="19">
        <v>3662.0360000000001</v>
      </c>
      <c r="AK255" s="19">
        <v>3662.9349999999999</v>
      </c>
      <c r="AL255" s="19">
        <v>3663.42</v>
      </c>
      <c r="AM255" s="19">
        <v>3663.4839999999999</v>
      </c>
      <c r="AN255" s="19">
        <v>3663.1469999999999</v>
      </c>
      <c r="AO255" s="19">
        <v>3662.4369999999999</v>
      </c>
      <c r="AP255" s="19">
        <v>3661.346</v>
      </c>
      <c r="AQ255" s="19">
        <v>3659.88</v>
      </c>
      <c r="AR255" s="19">
        <v>3658.0459999999998</v>
      </c>
      <c r="AS255" s="19">
        <v>3655.8139999999999</v>
      </c>
      <c r="AT255" s="19">
        <v>3653.2020000000002</v>
      </c>
      <c r="AU255" s="19">
        <v>3650.1979999999999</v>
      </c>
      <c r="AV255" s="19">
        <v>3646.8049999999998</v>
      </c>
      <c r="AW255" s="19">
        <v>3643.018</v>
      </c>
      <c r="AX255" s="19">
        <v>3638.857</v>
      </c>
      <c r="AY255" s="19">
        <v>3634.2829999999999</v>
      </c>
      <c r="AZ255" s="19">
        <v>3629.328</v>
      </c>
      <c r="BA255" s="19">
        <v>3623.9859999999999</v>
      </c>
      <c r="BB255" s="19">
        <v>3618.2510000000002</v>
      </c>
      <c r="BC255" s="19">
        <v>3612.1390000000001</v>
      </c>
      <c r="BD255" s="19">
        <v>3605.6509999999998</v>
      </c>
      <c r="BE255" s="19">
        <v>3598.7869999999998</v>
      </c>
      <c r="BF255" s="19">
        <v>3591.5720000000001</v>
      </c>
      <c r="BG255" s="19">
        <v>3583.991</v>
      </c>
      <c r="BH255" s="19">
        <v>3576.0720000000001</v>
      </c>
      <c r="BI255" s="19">
        <v>3567.8229999999999</v>
      </c>
      <c r="BJ255" s="19">
        <v>3559.2460000000001</v>
      </c>
      <c r="BK255" s="19">
        <v>3550.3609999999999</v>
      </c>
      <c r="BL255" s="19">
        <v>3541.1750000000002</v>
      </c>
      <c r="BM255" s="19">
        <v>3531.7170000000001</v>
      </c>
      <c r="BN255" s="19">
        <v>3521.998</v>
      </c>
      <c r="BO255" s="19">
        <v>3512.0210000000002</v>
      </c>
      <c r="BP255" s="19">
        <v>3501.8130000000001</v>
      </c>
      <c r="BQ255" s="19">
        <v>3491.384</v>
      </c>
      <c r="BR255" s="19">
        <v>3480.7469999999998</v>
      </c>
      <c r="BS255" s="19">
        <v>3469.915</v>
      </c>
      <c r="BT255" s="19">
        <v>3458.9189999999999</v>
      </c>
      <c r="BU255" s="19">
        <v>3447.7489999999998</v>
      </c>
      <c r="BV255" s="19">
        <v>3436.4160000000002</v>
      </c>
      <c r="BW255" s="19">
        <v>3424.8919999999998</v>
      </c>
      <c r="BX255" s="19">
        <v>3413.165</v>
      </c>
      <c r="BY255" s="19">
        <v>3401.2530000000002</v>
      </c>
      <c r="BZ255" s="19">
        <v>3389.1619999999998</v>
      </c>
      <c r="CA255" s="19">
        <v>3376.9479999999999</v>
      </c>
      <c r="CB255" s="19">
        <v>3364.6390000000001</v>
      </c>
      <c r="CC255" s="19">
        <v>3352.3040000000001</v>
      </c>
      <c r="CD255" s="19">
        <v>3339.93</v>
      </c>
      <c r="CE255" s="19">
        <v>3327.56</v>
      </c>
      <c r="CF255" s="19">
        <v>3315.1709999999998</v>
      </c>
      <c r="CG255" s="19">
        <v>3302.788</v>
      </c>
      <c r="CH255" s="19">
        <v>3290.4050000000002</v>
      </c>
      <c r="CI255" s="19">
        <v>3278.0430000000001</v>
      </c>
      <c r="CJ255" s="19">
        <v>3265.703</v>
      </c>
      <c r="CK255" s="19">
        <v>3253.4250000000002</v>
      </c>
      <c r="CL255" s="19">
        <v>3241.2539999999999</v>
      </c>
      <c r="CM255" s="19">
        <v>3229.22</v>
      </c>
    </row>
    <row r="256" spans="1:91" ht="11.4" x14ac:dyDescent="0.2">
      <c r="A256" s="16">
        <v>239</v>
      </c>
      <c r="B256" s="17" t="s">
        <v>635</v>
      </c>
      <c r="C256" s="7" t="s">
        <v>299</v>
      </c>
      <c r="D256" s="6"/>
      <c r="E256" s="6">
        <v>862</v>
      </c>
      <c r="F256" s="19">
        <v>31155.133999999998</v>
      </c>
      <c r="G256" s="19">
        <v>31568.179</v>
      </c>
      <c r="H256" s="19">
        <v>31977.064999999999</v>
      </c>
      <c r="I256" s="19">
        <v>32381.221000000001</v>
      </c>
      <c r="J256" s="19">
        <v>32779.868000000002</v>
      </c>
      <c r="K256" s="19">
        <v>33172.392</v>
      </c>
      <c r="L256" s="19">
        <v>33558.483</v>
      </c>
      <c r="M256" s="19">
        <v>33938.123</v>
      </c>
      <c r="N256" s="19">
        <v>34311.466999999997</v>
      </c>
      <c r="O256" s="19">
        <v>34678.773999999998</v>
      </c>
      <c r="P256" s="19">
        <v>35040.205999999998</v>
      </c>
      <c r="Q256" s="19">
        <v>35395.699999999997</v>
      </c>
      <c r="R256" s="19">
        <v>35744.932000000001</v>
      </c>
      <c r="S256" s="19">
        <v>36087.434999999998</v>
      </c>
      <c r="T256" s="19">
        <v>36422.582000000002</v>
      </c>
      <c r="U256" s="19">
        <v>36749.904000000002</v>
      </c>
      <c r="V256" s="19">
        <v>37069.158000000003</v>
      </c>
      <c r="W256" s="19">
        <v>37380.341</v>
      </c>
      <c r="X256" s="19">
        <v>37683.425999999999</v>
      </c>
      <c r="Y256" s="19">
        <v>37978.483999999997</v>
      </c>
      <c r="Z256" s="19">
        <v>38265.561000000002</v>
      </c>
      <c r="AA256" s="19">
        <v>38544.576999999997</v>
      </c>
      <c r="AB256" s="19">
        <v>38815.423999999999</v>
      </c>
      <c r="AC256" s="19">
        <v>39078.082999999999</v>
      </c>
      <c r="AD256" s="19">
        <v>39332.531000000003</v>
      </c>
      <c r="AE256" s="19">
        <v>39578.762000000002</v>
      </c>
      <c r="AF256" s="19">
        <v>39816.784</v>
      </c>
      <c r="AG256" s="19">
        <v>40046.580999999998</v>
      </c>
      <c r="AH256" s="19">
        <v>40268.072</v>
      </c>
      <c r="AI256" s="19">
        <v>40481.17</v>
      </c>
      <c r="AJ256" s="19">
        <v>40685.813999999998</v>
      </c>
      <c r="AK256" s="19">
        <v>40882.004999999997</v>
      </c>
      <c r="AL256" s="19">
        <v>41069.83</v>
      </c>
      <c r="AM256" s="19">
        <v>41249.453000000001</v>
      </c>
      <c r="AN256" s="19">
        <v>41421.114000000001</v>
      </c>
      <c r="AO256" s="19">
        <v>41584.987999999998</v>
      </c>
      <c r="AP256" s="19">
        <v>41741.192999999999</v>
      </c>
      <c r="AQ256" s="19">
        <v>41889.764999999999</v>
      </c>
      <c r="AR256" s="19">
        <v>42030.781000000003</v>
      </c>
      <c r="AS256" s="19">
        <v>42164.305999999997</v>
      </c>
      <c r="AT256" s="19">
        <v>42290.396999999997</v>
      </c>
      <c r="AU256" s="19">
        <v>42409.131999999998</v>
      </c>
      <c r="AV256" s="19">
        <v>42520.616000000002</v>
      </c>
      <c r="AW256" s="19">
        <v>42624.985000000001</v>
      </c>
      <c r="AX256" s="19">
        <v>42722.368999999999</v>
      </c>
      <c r="AY256" s="19">
        <v>42812.908000000003</v>
      </c>
      <c r="AZ256" s="19">
        <v>42896.654999999999</v>
      </c>
      <c r="BA256" s="19">
        <v>42973.684000000001</v>
      </c>
      <c r="BB256" s="19">
        <v>43044.084999999999</v>
      </c>
      <c r="BC256" s="19">
        <v>43107.964</v>
      </c>
      <c r="BD256" s="19">
        <v>43165.379000000001</v>
      </c>
      <c r="BE256" s="19">
        <v>43216.423999999999</v>
      </c>
      <c r="BF256" s="19">
        <v>43261.106</v>
      </c>
      <c r="BG256" s="19">
        <v>43299.41</v>
      </c>
      <c r="BH256" s="19">
        <v>43331.241000000002</v>
      </c>
      <c r="BI256" s="19">
        <v>43356.576000000001</v>
      </c>
      <c r="BJ256" s="19">
        <v>43375.445</v>
      </c>
      <c r="BK256" s="19">
        <v>43387.93</v>
      </c>
      <c r="BL256" s="19">
        <v>43394.034</v>
      </c>
      <c r="BM256" s="19">
        <v>43393.752</v>
      </c>
      <c r="BN256" s="19">
        <v>43387.097000000002</v>
      </c>
      <c r="BO256" s="19">
        <v>43374.15</v>
      </c>
      <c r="BP256" s="19">
        <v>43355.048999999999</v>
      </c>
      <c r="BQ256" s="19">
        <v>43329.968000000001</v>
      </c>
      <c r="BR256" s="19">
        <v>43299.154999999999</v>
      </c>
      <c r="BS256" s="19">
        <v>43262.817999999999</v>
      </c>
      <c r="BT256" s="19">
        <v>43221.114000000001</v>
      </c>
      <c r="BU256" s="19">
        <v>43174.178999999996</v>
      </c>
      <c r="BV256" s="19">
        <v>43122.216999999997</v>
      </c>
      <c r="BW256" s="19">
        <v>43065.434999999998</v>
      </c>
      <c r="BX256" s="19">
        <v>43004.034</v>
      </c>
      <c r="BY256" s="19">
        <v>42938.171999999999</v>
      </c>
      <c r="BZ256" s="19">
        <v>42868.036</v>
      </c>
      <c r="CA256" s="19">
        <v>42793.805</v>
      </c>
      <c r="CB256" s="19">
        <v>42715.652999999998</v>
      </c>
      <c r="CC256" s="19">
        <v>42633.777999999998</v>
      </c>
      <c r="CD256" s="19">
        <v>42548.332999999999</v>
      </c>
      <c r="CE256" s="19">
        <v>42459.457999999999</v>
      </c>
      <c r="CF256" s="19">
        <v>42367.324000000001</v>
      </c>
      <c r="CG256" s="19">
        <v>42272.04</v>
      </c>
      <c r="CH256" s="19">
        <v>42173.762000000002</v>
      </c>
      <c r="CI256" s="19">
        <v>42072.627</v>
      </c>
      <c r="CJ256" s="19">
        <v>41968.764000000003</v>
      </c>
      <c r="CK256" s="19">
        <v>41862.307999999997</v>
      </c>
      <c r="CL256" s="19">
        <v>41753.392999999996</v>
      </c>
      <c r="CM256" s="19">
        <v>41642.146000000001</v>
      </c>
    </row>
    <row r="257" spans="1:91" ht="12" x14ac:dyDescent="0.25">
      <c r="A257" s="16">
        <v>240</v>
      </c>
      <c r="B257" s="17" t="s">
        <v>635</v>
      </c>
      <c r="C257" s="18" t="s">
        <v>337</v>
      </c>
      <c r="D257" s="6"/>
      <c r="E257" s="6">
        <v>905</v>
      </c>
      <c r="F257" s="19">
        <v>356003.54100000003</v>
      </c>
      <c r="G257" s="19">
        <v>358593.81</v>
      </c>
      <c r="H257" s="19">
        <v>361207.81099999999</v>
      </c>
      <c r="I257" s="19">
        <v>363844.49</v>
      </c>
      <c r="J257" s="19">
        <v>366496.80200000003</v>
      </c>
      <c r="K257" s="19">
        <v>369158.55699999997</v>
      </c>
      <c r="L257" s="19">
        <v>371831.16700000002</v>
      </c>
      <c r="M257" s="19">
        <v>374515.78899999999</v>
      </c>
      <c r="N257" s="19">
        <v>377204.51400000002</v>
      </c>
      <c r="O257" s="19">
        <v>379886.62599999999</v>
      </c>
      <c r="P257" s="19">
        <v>382552.71299999999</v>
      </c>
      <c r="Q257" s="19">
        <v>385199.16800000001</v>
      </c>
      <c r="R257" s="19">
        <v>387822.37099999998</v>
      </c>
      <c r="S257" s="19">
        <v>390412.65500000003</v>
      </c>
      <c r="T257" s="19">
        <v>392958.962</v>
      </c>
      <c r="U257" s="19">
        <v>395452.58500000002</v>
      </c>
      <c r="V257" s="19">
        <v>397888.967</v>
      </c>
      <c r="W257" s="19">
        <v>400266.74900000001</v>
      </c>
      <c r="X257" s="19">
        <v>402584.87199999997</v>
      </c>
      <c r="Y257" s="19">
        <v>404843.81800000003</v>
      </c>
      <c r="Z257" s="19">
        <v>407044.28200000001</v>
      </c>
      <c r="AA257" s="19">
        <v>409186.17499999999</v>
      </c>
      <c r="AB257" s="19">
        <v>411269.70400000003</v>
      </c>
      <c r="AC257" s="19">
        <v>413296.82799999998</v>
      </c>
      <c r="AD257" s="19">
        <v>415270.35800000001</v>
      </c>
      <c r="AE257" s="19">
        <v>417193.46100000001</v>
      </c>
      <c r="AF257" s="19">
        <v>419067.79</v>
      </c>
      <c r="AG257" s="19">
        <v>420896.68599999999</v>
      </c>
      <c r="AH257" s="19">
        <v>422687.35399999999</v>
      </c>
      <c r="AI257" s="19">
        <v>424448.54499999998</v>
      </c>
      <c r="AJ257" s="19">
        <v>426187.58899999998</v>
      </c>
      <c r="AK257" s="19">
        <v>427908.777</v>
      </c>
      <c r="AL257" s="19">
        <v>429614.17700000003</v>
      </c>
      <c r="AM257" s="19">
        <v>431306.027</v>
      </c>
      <c r="AN257" s="19">
        <v>432985.69199999998</v>
      </c>
      <c r="AO257" s="19">
        <v>434654.82299999997</v>
      </c>
      <c r="AP257" s="19">
        <v>436315.11900000001</v>
      </c>
      <c r="AQ257" s="19">
        <v>437969.35700000002</v>
      </c>
      <c r="AR257" s="19">
        <v>439621.34899999999</v>
      </c>
      <c r="AS257" s="19">
        <v>441275.40600000002</v>
      </c>
      <c r="AT257" s="19">
        <v>442934.58199999999</v>
      </c>
      <c r="AU257" s="19">
        <v>444600.06</v>
      </c>
      <c r="AV257" s="19">
        <v>446271.19</v>
      </c>
      <c r="AW257" s="19">
        <v>447946.61900000001</v>
      </c>
      <c r="AX257" s="19">
        <v>449623.91399999999</v>
      </c>
      <c r="AY257" s="19">
        <v>451300.68199999997</v>
      </c>
      <c r="AZ257" s="19">
        <v>452975.58399999997</v>
      </c>
      <c r="BA257" s="19">
        <v>454647.11900000001</v>
      </c>
      <c r="BB257" s="19">
        <v>456312.21399999998</v>
      </c>
      <c r="BC257" s="19">
        <v>457967.34399999998</v>
      </c>
      <c r="BD257" s="19">
        <v>459609</v>
      </c>
      <c r="BE257" s="19">
        <v>461235.30599999998</v>
      </c>
      <c r="BF257" s="19">
        <v>462843.64600000001</v>
      </c>
      <c r="BG257" s="19">
        <v>464428.80099999998</v>
      </c>
      <c r="BH257" s="19">
        <v>465984.68699999998</v>
      </c>
      <c r="BI257" s="19">
        <v>467506.52899999998</v>
      </c>
      <c r="BJ257" s="19">
        <v>468991.75900000002</v>
      </c>
      <c r="BK257" s="19">
        <v>470439.59499999997</v>
      </c>
      <c r="BL257" s="19">
        <v>471849.39199999999</v>
      </c>
      <c r="BM257" s="19">
        <v>473221.33</v>
      </c>
      <c r="BN257" s="19">
        <v>474555.598</v>
      </c>
      <c r="BO257" s="19">
        <v>475852.01899999997</v>
      </c>
      <c r="BP257" s="19">
        <v>477110.34700000001</v>
      </c>
      <c r="BQ257" s="19">
        <v>478331.04</v>
      </c>
      <c r="BR257" s="19">
        <v>479514.745</v>
      </c>
      <c r="BS257" s="19">
        <v>480662.56900000002</v>
      </c>
      <c r="BT257" s="19">
        <v>481775.30800000002</v>
      </c>
      <c r="BU257" s="19">
        <v>482854.60800000001</v>
      </c>
      <c r="BV257" s="19">
        <v>483903.56199999998</v>
      </c>
      <c r="BW257" s="19">
        <v>484926.00099999999</v>
      </c>
      <c r="BX257" s="19">
        <v>485925.24900000001</v>
      </c>
      <c r="BY257" s="19">
        <v>486902.69</v>
      </c>
      <c r="BZ257" s="19">
        <v>487859.74099999998</v>
      </c>
      <c r="CA257" s="19">
        <v>488799.94199999998</v>
      </c>
      <c r="CB257" s="19">
        <v>489727.29100000003</v>
      </c>
      <c r="CC257" s="19">
        <v>490644.72499999998</v>
      </c>
      <c r="CD257" s="19">
        <v>491553.58100000001</v>
      </c>
      <c r="CE257" s="19">
        <v>492453.86900000001</v>
      </c>
      <c r="CF257" s="19">
        <v>493344.549</v>
      </c>
      <c r="CG257" s="19">
        <v>494224.13299999997</v>
      </c>
      <c r="CH257" s="19">
        <v>495091.14</v>
      </c>
      <c r="CI257" s="19">
        <v>495944.18199999997</v>
      </c>
      <c r="CJ257" s="19">
        <v>496782.11800000002</v>
      </c>
      <c r="CK257" s="19">
        <v>497604.06400000001</v>
      </c>
      <c r="CL257" s="19">
        <v>498409.37</v>
      </c>
      <c r="CM257" s="19">
        <v>499197.60600000003</v>
      </c>
    </row>
    <row r="258" spans="1:91" ht="11.4" x14ac:dyDescent="0.2">
      <c r="A258" s="16">
        <v>241</v>
      </c>
      <c r="B258" s="17" t="s">
        <v>635</v>
      </c>
      <c r="C258" s="7" t="s">
        <v>300</v>
      </c>
      <c r="D258" s="6"/>
      <c r="E258" s="6">
        <v>60</v>
      </c>
      <c r="F258" s="19">
        <v>62.003</v>
      </c>
      <c r="G258" s="19">
        <v>61.665999999999997</v>
      </c>
      <c r="H258" s="19">
        <v>61.348999999999997</v>
      </c>
      <c r="I258" s="19">
        <v>61.07</v>
      </c>
      <c r="J258" s="19">
        <v>60.832999999999998</v>
      </c>
      <c r="K258" s="19">
        <v>60.639000000000003</v>
      </c>
      <c r="L258" s="19">
        <v>60.472000000000001</v>
      </c>
      <c r="M258" s="19">
        <v>60.353999999999999</v>
      </c>
      <c r="N258" s="19">
        <v>60.256</v>
      </c>
      <c r="O258" s="19">
        <v>60.154000000000003</v>
      </c>
      <c r="P258" s="19">
        <v>60.045000000000002</v>
      </c>
      <c r="Q258" s="19">
        <v>59.914999999999999</v>
      </c>
      <c r="R258" s="19">
        <v>59.777999999999999</v>
      </c>
      <c r="S258" s="19">
        <v>59.621000000000002</v>
      </c>
      <c r="T258" s="19">
        <v>59.451000000000001</v>
      </c>
      <c r="U258" s="19">
        <v>59.273000000000003</v>
      </c>
      <c r="V258" s="19">
        <v>59.084000000000003</v>
      </c>
      <c r="W258" s="19">
        <v>58.89</v>
      </c>
      <c r="X258" s="19">
        <v>58.686</v>
      </c>
      <c r="Y258" s="19">
        <v>58.451000000000001</v>
      </c>
      <c r="Z258" s="19">
        <v>58.225000000000001</v>
      </c>
      <c r="AA258" s="19">
        <v>57.973999999999997</v>
      </c>
      <c r="AB258" s="19">
        <v>57.718000000000004</v>
      </c>
      <c r="AC258" s="19">
        <v>57.447000000000003</v>
      </c>
      <c r="AD258" s="19">
        <v>57.158000000000001</v>
      </c>
      <c r="AE258" s="19">
        <v>56.866</v>
      </c>
      <c r="AF258" s="19">
        <v>56.555999999999997</v>
      </c>
      <c r="AG258" s="19">
        <v>56.220999999999997</v>
      </c>
      <c r="AH258" s="19">
        <v>55.895000000000003</v>
      </c>
      <c r="AI258" s="19">
        <v>55.545999999999999</v>
      </c>
      <c r="AJ258" s="19">
        <v>55.195999999999998</v>
      </c>
      <c r="AK258" s="19">
        <v>54.843000000000004</v>
      </c>
      <c r="AL258" s="19">
        <v>54.478999999999999</v>
      </c>
      <c r="AM258" s="19">
        <v>54.116999999999997</v>
      </c>
      <c r="AN258" s="19">
        <v>53.74</v>
      </c>
      <c r="AO258" s="19">
        <v>53.378</v>
      </c>
      <c r="AP258" s="19">
        <v>53.012999999999998</v>
      </c>
      <c r="AQ258" s="19">
        <v>52.655000000000001</v>
      </c>
      <c r="AR258" s="19">
        <v>52.308999999999997</v>
      </c>
      <c r="AS258" s="19">
        <v>51.968000000000004</v>
      </c>
      <c r="AT258" s="19">
        <v>51.633000000000003</v>
      </c>
      <c r="AU258" s="19">
        <v>51.316000000000003</v>
      </c>
      <c r="AV258" s="19">
        <v>51.002000000000002</v>
      </c>
      <c r="AW258" s="19">
        <v>50.701999999999998</v>
      </c>
      <c r="AX258" s="19">
        <v>50.405999999999999</v>
      </c>
      <c r="AY258" s="19">
        <v>50.115000000000002</v>
      </c>
      <c r="AZ258" s="19">
        <v>49.844000000000001</v>
      </c>
      <c r="BA258" s="19">
        <v>49.588000000000001</v>
      </c>
      <c r="BB258" s="19">
        <v>49.338999999999999</v>
      </c>
      <c r="BC258" s="19">
        <v>49.091999999999999</v>
      </c>
      <c r="BD258" s="19">
        <v>48.853999999999999</v>
      </c>
      <c r="BE258" s="19">
        <v>48.625999999999998</v>
      </c>
      <c r="BF258" s="19">
        <v>48.399000000000001</v>
      </c>
      <c r="BG258" s="19">
        <v>48.191000000000003</v>
      </c>
      <c r="BH258" s="19">
        <v>47.975999999999999</v>
      </c>
      <c r="BI258" s="19">
        <v>47.764000000000003</v>
      </c>
      <c r="BJ258" s="19">
        <v>47.552999999999997</v>
      </c>
      <c r="BK258" s="19">
        <v>47.344999999999999</v>
      </c>
      <c r="BL258" s="19">
        <v>47.136000000000003</v>
      </c>
      <c r="BM258" s="19">
        <v>46.924999999999997</v>
      </c>
      <c r="BN258" s="19">
        <v>46.712000000000003</v>
      </c>
      <c r="BO258" s="19">
        <v>46.497</v>
      </c>
      <c r="BP258" s="19">
        <v>46.280999999999999</v>
      </c>
      <c r="BQ258" s="19">
        <v>46.067999999999998</v>
      </c>
      <c r="BR258" s="19">
        <v>45.848999999999997</v>
      </c>
      <c r="BS258" s="19">
        <v>45.628999999999998</v>
      </c>
      <c r="BT258" s="19">
        <v>45.402999999999999</v>
      </c>
      <c r="BU258" s="19">
        <v>45.177999999999997</v>
      </c>
      <c r="BV258" s="19">
        <v>44.957000000000001</v>
      </c>
      <c r="BW258" s="19">
        <v>44.735999999999997</v>
      </c>
      <c r="BX258" s="19">
        <v>44.512</v>
      </c>
      <c r="BY258" s="19">
        <v>44.283000000000001</v>
      </c>
      <c r="BZ258" s="19">
        <v>44.052</v>
      </c>
      <c r="CA258" s="19">
        <v>43.834000000000003</v>
      </c>
      <c r="CB258" s="19">
        <v>43.609000000000002</v>
      </c>
      <c r="CC258" s="19">
        <v>43.384</v>
      </c>
      <c r="CD258" s="19">
        <v>43.161000000000001</v>
      </c>
      <c r="CE258" s="19">
        <v>42.947000000000003</v>
      </c>
      <c r="CF258" s="19">
        <v>42.737000000000002</v>
      </c>
      <c r="CG258" s="19">
        <v>42.524000000000001</v>
      </c>
      <c r="CH258" s="19">
        <v>42.316000000000003</v>
      </c>
      <c r="CI258" s="19">
        <v>42.116</v>
      </c>
      <c r="CJ258" s="19">
        <v>41.917000000000002</v>
      </c>
      <c r="CK258" s="19">
        <v>41.719000000000001</v>
      </c>
      <c r="CL258" s="19">
        <v>41.52</v>
      </c>
      <c r="CM258" s="19">
        <v>41.335999999999999</v>
      </c>
    </row>
    <row r="259" spans="1:91" ht="11.4" x14ac:dyDescent="0.2">
      <c r="A259" s="16">
        <v>242</v>
      </c>
      <c r="B259" s="17" t="s">
        <v>635</v>
      </c>
      <c r="C259" s="7" t="s">
        <v>301</v>
      </c>
      <c r="D259" s="6"/>
      <c r="E259" s="6">
        <v>124</v>
      </c>
      <c r="F259" s="19">
        <v>35949.709000000003</v>
      </c>
      <c r="G259" s="19">
        <v>36289.822</v>
      </c>
      <c r="H259" s="19">
        <v>36624.199000000001</v>
      </c>
      <c r="I259" s="19">
        <v>36953.764999999999</v>
      </c>
      <c r="J259" s="19">
        <v>37279.811000000002</v>
      </c>
      <c r="K259" s="19">
        <v>37603.205000000002</v>
      </c>
      <c r="L259" s="19">
        <v>37924.161999999997</v>
      </c>
      <c r="M259" s="19">
        <v>38242.226000000002</v>
      </c>
      <c r="N259" s="19">
        <v>38556.900999999998</v>
      </c>
      <c r="O259" s="19">
        <v>38867.347000000002</v>
      </c>
      <c r="P259" s="19">
        <v>39172.921999999999</v>
      </c>
      <c r="Q259" s="19">
        <v>39473.508999999998</v>
      </c>
      <c r="R259" s="19">
        <v>39768.995999999999</v>
      </c>
      <c r="S259" s="19">
        <v>40058.684000000001</v>
      </c>
      <c r="T259" s="19">
        <v>40341.728999999999</v>
      </c>
      <c r="U259" s="19">
        <v>40617.535000000003</v>
      </c>
      <c r="V259" s="19">
        <v>40885.845000000001</v>
      </c>
      <c r="W259" s="19">
        <v>41146.792999999998</v>
      </c>
      <c r="X259" s="19">
        <v>41400.584999999999</v>
      </c>
      <c r="Y259" s="19">
        <v>41647.652000000002</v>
      </c>
      <c r="Z259" s="19">
        <v>41888.356</v>
      </c>
      <c r="AA259" s="19">
        <v>42122.834999999999</v>
      </c>
      <c r="AB259" s="19">
        <v>42351.232000000004</v>
      </c>
      <c r="AC259" s="19">
        <v>42573.987000000001</v>
      </c>
      <c r="AD259" s="19">
        <v>42791.656000000003</v>
      </c>
      <c r="AE259" s="19">
        <v>43004.684999999998</v>
      </c>
      <c r="AF259" s="19">
        <v>43213.307000000001</v>
      </c>
      <c r="AG259" s="19">
        <v>43417.728999999999</v>
      </c>
      <c r="AH259" s="19">
        <v>43618.491000000002</v>
      </c>
      <c r="AI259" s="19">
        <v>43816.205999999998</v>
      </c>
      <c r="AJ259" s="19">
        <v>44011.31</v>
      </c>
      <c r="AK259" s="19">
        <v>44204.258000000002</v>
      </c>
      <c r="AL259" s="19">
        <v>44395.027999999998</v>
      </c>
      <c r="AM259" s="19">
        <v>44583.146999999997</v>
      </c>
      <c r="AN259" s="19">
        <v>44767.832999999999</v>
      </c>
      <c r="AO259" s="19">
        <v>44948.601999999999</v>
      </c>
      <c r="AP259" s="19">
        <v>45125.391000000003</v>
      </c>
      <c r="AQ259" s="19">
        <v>45298.656000000003</v>
      </c>
      <c r="AR259" s="19">
        <v>45469.06</v>
      </c>
      <c r="AS259" s="19">
        <v>45637.506999999998</v>
      </c>
      <c r="AT259" s="19">
        <v>45804.728999999999</v>
      </c>
      <c r="AU259" s="19">
        <v>45970.921999999999</v>
      </c>
      <c r="AV259" s="19">
        <v>46136.127999999997</v>
      </c>
      <c r="AW259" s="19">
        <v>46300.684999999998</v>
      </c>
      <c r="AX259" s="19">
        <v>46464.936000000002</v>
      </c>
      <c r="AY259" s="19">
        <v>46629.078999999998</v>
      </c>
      <c r="AZ259" s="19">
        <v>46793.233</v>
      </c>
      <c r="BA259" s="19">
        <v>46957.33</v>
      </c>
      <c r="BB259" s="19">
        <v>47121.207999999999</v>
      </c>
      <c r="BC259" s="19">
        <v>47284.623</v>
      </c>
      <c r="BD259" s="19">
        <v>47447.273000000001</v>
      </c>
      <c r="BE259" s="19">
        <v>47609.125999999997</v>
      </c>
      <c r="BF259" s="19">
        <v>47769.972000000002</v>
      </c>
      <c r="BG259" s="19">
        <v>47929.182999999997</v>
      </c>
      <c r="BH259" s="19">
        <v>48085.97</v>
      </c>
      <c r="BI259" s="19">
        <v>48239.73</v>
      </c>
      <c r="BJ259" s="19">
        <v>48390.182000000001</v>
      </c>
      <c r="BK259" s="19">
        <v>48537.3</v>
      </c>
      <c r="BL259" s="19">
        <v>48681.08</v>
      </c>
      <c r="BM259" s="19">
        <v>48821.612999999998</v>
      </c>
      <c r="BN259" s="19">
        <v>48958.953999999998</v>
      </c>
      <c r="BO259" s="19">
        <v>49093.101000000002</v>
      </c>
      <c r="BP259" s="19">
        <v>49223.993999999999</v>
      </c>
      <c r="BQ259" s="19">
        <v>49351.631000000001</v>
      </c>
      <c r="BR259" s="19">
        <v>49476.023000000001</v>
      </c>
      <c r="BS259" s="19">
        <v>49597.228000000003</v>
      </c>
      <c r="BT259" s="19">
        <v>49715.305</v>
      </c>
      <c r="BU259" s="19">
        <v>49830.383999999998</v>
      </c>
      <c r="BV259" s="19">
        <v>49942.754999999997</v>
      </c>
      <c r="BW259" s="19">
        <v>50052.773999999998</v>
      </c>
      <c r="BX259" s="19">
        <v>50160.737999999998</v>
      </c>
      <c r="BY259" s="19">
        <v>50266.794999999998</v>
      </c>
      <c r="BZ259" s="19">
        <v>50371.038999999997</v>
      </c>
      <c r="CA259" s="19">
        <v>50473.707999999999</v>
      </c>
      <c r="CB259" s="19">
        <v>50575.053</v>
      </c>
      <c r="CC259" s="19">
        <v>50675.266000000003</v>
      </c>
      <c r="CD259" s="19">
        <v>50774.464</v>
      </c>
      <c r="CE259" s="19">
        <v>50872.699000000001</v>
      </c>
      <c r="CF259" s="19">
        <v>50969.976000000002</v>
      </c>
      <c r="CG259" s="19">
        <v>51066.273999999998</v>
      </c>
      <c r="CH259" s="19">
        <v>51161.563000000002</v>
      </c>
      <c r="CI259" s="19">
        <v>51255.813000000002</v>
      </c>
      <c r="CJ259" s="19">
        <v>51348.999000000003</v>
      </c>
      <c r="CK259" s="19">
        <v>51441.095999999998</v>
      </c>
      <c r="CL259" s="19">
        <v>51532.103000000003</v>
      </c>
      <c r="CM259" s="19">
        <v>51621.993000000002</v>
      </c>
    </row>
    <row r="260" spans="1:91" ht="11.4" x14ac:dyDescent="0.2">
      <c r="A260" s="16">
        <v>243</v>
      </c>
      <c r="B260" s="17" t="s">
        <v>635</v>
      </c>
      <c r="C260" s="7" t="s">
        <v>302</v>
      </c>
      <c r="D260" s="6"/>
      <c r="E260" s="6">
        <v>304</v>
      </c>
      <c r="F260" s="19">
        <v>56.377000000000002</v>
      </c>
      <c r="G260" s="19">
        <v>56.411999999999999</v>
      </c>
      <c r="H260" s="19">
        <v>56.48</v>
      </c>
      <c r="I260" s="19">
        <v>56.564999999999998</v>
      </c>
      <c r="J260" s="19">
        <v>56.673000000000002</v>
      </c>
      <c r="K260" s="19">
        <v>56.771999999999998</v>
      </c>
      <c r="L260" s="19">
        <v>56.883000000000003</v>
      </c>
      <c r="M260" s="19">
        <v>56.994</v>
      </c>
      <c r="N260" s="19">
        <v>57.09</v>
      </c>
      <c r="O260" s="19">
        <v>57.170999999999999</v>
      </c>
      <c r="P260" s="19">
        <v>57.241999999999997</v>
      </c>
      <c r="Q260" s="19">
        <v>57.283000000000001</v>
      </c>
      <c r="R260" s="19">
        <v>57.301000000000002</v>
      </c>
      <c r="S260" s="19">
        <v>57.296999999999997</v>
      </c>
      <c r="T260" s="19">
        <v>57.274999999999999</v>
      </c>
      <c r="U260" s="19">
        <v>57.228000000000002</v>
      </c>
      <c r="V260" s="19">
        <v>57.170999999999999</v>
      </c>
      <c r="W260" s="19">
        <v>57.093000000000004</v>
      </c>
      <c r="X260" s="19">
        <v>56.994999999999997</v>
      </c>
      <c r="Y260" s="19">
        <v>56.887</v>
      </c>
      <c r="Z260" s="19">
        <v>56.761000000000003</v>
      </c>
      <c r="AA260" s="19">
        <v>56.616999999999997</v>
      </c>
      <c r="AB260" s="19">
        <v>56.470999999999997</v>
      </c>
      <c r="AC260" s="19">
        <v>56.302</v>
      </c>
      <c r="AD260" s="19">
        <v>56.137</v>
      </c>
      <c r="AE260" s="19">
        <v>55.942</v>
      </c>
      <c r="AF260" s="19">
        <v>55.744999999999997</v>
      </c>
      <c r="AG260" s="19">
        <v>55.55</v>
      </c>
      <c r="AH260" s="19">
        <v>55.343000000000004</v>
      </c>
      <c r="AI260" s="19">
        <v>55.125999999999998</v>
      </c>
      <c r="AJ260" s="19">
        <v>54.914999999999999</v>
      </c>
      <c r="AK260" s="19">
        <v>54.691000000000003</v>
      </c>
      <c r="AL260" s="19">
        <v>54.468000000000004</v>
      </c>
      <c r="AM260" s="19">
        <v>54.247</v>
      </c>
      <c r="AN260" s="19">
        <v>54.027000000000001</v>
      </c>
      <c r="AO260" s="19">
        <v>53.801000000000002</v>
      </c>
      <c r="AP260" s="19">
        <v>53.597000000000001</v>
      </c>
      <c r="AQ260" s="19">
        <v>53.387</v>
      </c>
      <c r="AR260" s="19">
        <v>53.173000000000002</v>
      </c>
      <c r="AS260" s="19">
        <v>52.970999999999997</v>
      </c>
      <c r="AT260" s="19">
        <v>52.77</v>
      </c>
      <c r="AU260" s="19">
        <v>52.576999999999998</v>
      </c>
      <c r="AV260" s="19">
        <v>52.386000000000003</v>
      </c>
      <c r="AW260" s="19">
        <v>52.201999999999998</v>
      </c>
      <c r="AX260" s="19">
        <v>52.017000000000003</v>
      </c>
      <c r="AY260" s="19">
        <v>51.834000000000003</v>
      </c>
      <c r="AZ260" s="19">
        <v>51.649000000000001</v>
      </c>
      <c r="BA260" s="19">
        <v>51.475999999999999</v>
      </c>
      <c r="BB260" s="19">
        <v>51.286000000000001</v>
      </c>
      <c r="BC260" s="19">
        <v>51.106999999999999</v>
      </c>
      <c r="BD260" s="19">
        <v>50.927999999999997</v>
      </c>
      <c r="BE260" s="19">
        <v>50.741999999999997</v>
      </c>
      <c r="BF260" s="19">
        <v>50.557000000000002</v>
      </c>
      <c r="BG260" s="19">
        <v>50.37</v>
      </c>
      <c r="BH260" s="19">
        <v>50.177</v>
      </c>
      <c r="BI260" s="19">
        <v>49.984000000000002</v>
      </c>
      <c r="BJ260" s="19">
        <v>49.79</v>
      </c>
      <c r="BK260" s="19">
        <v>49.59</v>
      </c>
      <c r="BL260" s="19">
        <v>49.381</v>
      </c>
      <c r="BM260" s="19">
        <v>49.177999999999997</v>
      </c>
      <c r="BN260" s="19">
        <v>48.972000000000001</v>
      </c>
      <c r="BO260" s="19">
        <v>48.765000000000001</v>
      </c>
      <c r="BP260" s="19">
        <v>48.554000000000002</v>
      </c>
      <c r="BQ260" s="19">
        <v>48.347000000000001</v>
      </c>
      <c r="BR260" s="19">
        <v>48.131</v>
      </c>
      <c r="BS260" s="19">
        <v>47.918999999999997</v>
      </c>
      <c r="BT260" s="19">
        <v>47.707999999999998</v>
      </c>
      <c r="BU260" s="19">
        <v>47.503</v>
      </c>
      <c r="BV260" s="19">
        <v>47.292000000000002</v>
      </c>
      <c r="BW260" s="19">
        <v>47.085999999999999</v>
      </c>
      <c r="BX260" s="19">
        <v>46.883000000000003</v>
      </c>
      <c r="BY260" s="19">
        <v>46.677999999999997</v>
      </c>
      <c r="BZ260" s="19">
        <v>46.476999999999997</v>
      </c>
      <c r="CA260" s="19">
        <v>46.276000000000003</v>
      </c>
      <c r="CB260" s="19">
        <v>46.081000000000003</v>
      </c>
      <c r="CC260" s="19">
        <v>45.890999999999998</v>
      </c>
      <c r="CD260" s="19">
        <v>45.692999999999998</v>
      </c>
      <c r="CE260" s="19">
        <v>45.502000000000002</v>
      </c>
      <c r="CF260" s="19">
        <v>45.314</v>
      </c>
      <c r="CG260" s="19">
        <v>45.122</v>
      </c>
      <c r="CH260" s="19">
        <v>44.94</v>
      </c>
      <c r="CI260" s="19">
        <v>44.755000000000003</v>
      </c>
      <c r="CJ260" s="19">
        <v>44.572000000000003</v>
      </c>
      <c r="CK260" s="19">
        <v>44.387</v>
      </c>
      <c r="CL260" s="19">
        <v>44.204000000000001</v>
      </c>
      <c r="CM260" s="19">
        <v>44.029000000000003</v>
      </c>
    </row>
    <row r="261" spans="1:91" ht="11.4" x14ac:dyDescent="0.2">
      <c r="A261" s="16">
        <v>244</v>
      </c>
      <c r="B261" s="17" t="s">
        <v>635</v>
      </c>
      <c r="C261" s="7" t="s">
        <v>303</v>
      </c>
      <c r="D261" s="6"/>
      <c r="E261" s="6">
        <v>666</v>
      </c>
      <c r="F261" s="19">
        <v>6.29</v>
      </c>
      <c r="G261" s="19">
        <v>6.3049999999999997</v>
      </c>
      <c r="H261" s="19">
        <v>6.32</v>
      </c>
      <c r="I261" s="19">
        <v>6.3419999999999996</v>
      </c>
      <c r="J261" s="19">
        <v>6.375</v>
      </c>
      <c r="K261" s="19">
        <v>6.407</v>
      </c>
      <c r="L261" s="19">
        <v>6.4539999999999997</v>
      </c>
      <c r="M261" s="19">
        <v>6.5039999999999996</v>
      </c>
      <c r="N261" s="19">
        <v>6.5529999999999999</v>
      </c>
      <c r="O261" s="19">
        <v>6.609</v>
      </c>
      <c r="P261" s="19">
        <v>6.6580000000000004</v>
      </c>
      <c r="Q261" s="19">
        <v>6.7080000000000002</v>
      </c>
      <c r="R261" s="19">
        <v>6.7549999999999999</v>
      </c>
      <c r="S261" s="19">
        <v>6.7939999999999996</v>
      </c>
      <c r="T261" s="19">
        <v>6.8419999999999996</v>
      </c>
      <c r="U261" s="19">
        <v>6.8789999999999996</v>
      </c>
      <c r="V261" s="19">
        <v>6.9210000000000003</v>
      </c>
      <c r="W261" s="19">
        <v>6.9580000000000002</v>
      </c>
      <c r="X261" s="19">
        <v>6.9960000000000004</v>
      </c>
      <c r="Y261" s="19">
        <v>7.0380000000000003</v>
      </c>
      <c r="Z261" s="19">
        <v>7.0679999999999996</v>
      </c>
      <c r="AA261" s="19">
        <v>7.1050000000000004</v>
      </c>
      <c r="AB261" s="19">
        <v>7.133</v>
      </c>
      <c r="AC261" s="19">
        <v>7.1630000000000003</v>
      </c>
      <c r="AD261" s="19">
        <v>7.1909999999999998</v>
      </c>
      <c r="AE261" s="19">
        <v>7.2160000000000002</v>
      </c>
      <c r="AF261" s="19">
        <v>7.234</v>
      </c>
      <c r="AG261" s="19">
        <v>7.258</v>
      </c>
      <c r="AH261" s="19">
        <v>7.2830000000000004</v>
      </c>
      <c r="AI261" s="19">
        <v>7.2949999999999999</v>
      </c>
      <c r="AJ261" s="19">
        <v>7.3150000000000004</v>
      </c>
      <c r="AK261" s="19">
        <v>7.3230000000000004</v>
      </c>
      <c r="AL261" s="19">
        <v>7.3380000000000001</v>
      </c>
      <c r="AM261" s="19">
        <v>7.3520000000000003</v>
      </c>
      <c r="AN261" s="19">
        <v>7.367</v>
      </c>
      <c r="AO261" s="19">
        <v>7.3789999999999996</v>
      </c>
      <c r="AP261" s="19">
        <v>7.3840000000000003</v>
      </c>
      <c r="AQ261" s="19">
        <v>7.3949999999999996</v>
      </c>
      <c r="AR261" s="19">
        <v>7.4</v>
      </c>
      <c r="AS261" s="19">
        <v>7.4059999999999997</v>
      </c>
      <c r="AT261" s="19">
        <v>7.4189999999999996</v>
      </c>
      <c r="AU261" s="19">
        <v>7.4210000000000003</v>
      </c>
      <c r="AV261" s="19">
        <v>7.4210000000000003</v>
      </c>
      <c r="AW261" s="19">
        <v>7.4269999999999996</v>
      </c>
      <c r="AX261" s="19">
        <v>7.4249999999999998</v>
      </c>
      <c r="AY261" s="19">
        <v>7.4290000000000003</v>
      </c>
      <c r="AZ261" s="19">
        <v>7.43</v>
      </c>
      <c r="BA261" s="19">
        <v>7.4340000000000002</v>
      </c>
      <c r="BB261" s="19">
        <v>7.43</v>
      </c>
      <c r="BC261" s="19">
        <v>7.4340000000000002</v>
      </c>
      <c r="BD261" s="19">
        <v>7.4370000000000003</v>
      </c>
      <c r="BE261" s="19">
        <v>7.4320000000000004</v>
      </c>
      <c r="BF261" s="19">
        <v>7.4290000000000003</v>
      </c>
      <c r="BG261" s="19">
        <v>7.423</v>
      </c>
      <c r="BH261" s="19">
        <v>7.4219999999999997</v>
      </c>
      <c r="BI261" s="19">
        <v>7.42</v>
      </c>
      <c r="BJ261" s="19">
        <v>7.4130000000000003</v>
      </c>
      <c r="BK261" s="19">
        <v>7.41</v>
      </c>
      <c r="BL261" s="19">
        <v>7.407</v>
      </c>
      <c r="BM261" s="19">
        <v>7.399</v>
      </c>
      <c r="BN261" s="19">
        <v>7.3890000000000002</v>
      </c>
      <c r="BO261" s="19">
        <v>7.3840000000000003</v>
      </c>
      <c r="BP261" s="19">
        <v>7.3739999999999997</v>
      </c>
      <c r="BQ261" s="19">
        <v>7.3719999999999999</v>
      </c>
      <c r="BR261" s="19">
        <v>7.3559999999999999</v>
      </c>
      <c r="BS261" s="19">
        <v>7.3479999999999999</v>
      </c>
      <c r="BT261" s="19">
        <v>7.3360000000000003</v>
      </c>
      <c r="BU261" s="19">
        <v>7.3310000000000004</v>
      </c>
      <c r="BV261" s="19">
        <v>7.319</v>
      </c>
      <c r="BW261" s="19">
        <v>7.3109999999999999</v>
      </c>
      <c r="BX261" s="19">
        <v>7.2949999999999999</v>
      </c>
      <c r="BY261" s="19">
        <v>7.2889999999999997</v>
      </c>
      <c r="BZ261" s="19">
        <v>7.28</v>
      </c>
      <c r="CA261" s="19">
        <v>7.2590000000000003</v>
      </c>
      <c r="CB261" s="19">
        <v>7.2519999999999998</v>
      </c>
      <c r="CC261" s="19">
        <v>7.2370000000000001</v>
      </c>
      <c r="CD261" s="19">
        <v>7.2240000000000002</v>
      </c>
      <c r="CE261" s="19">
        <v>7.2149999999999999</v>
      </c>
      <c r="CF261" s="19">
        <v>7.2009999999999996</v>
      </c>
      <c r="CG261" s="19">
        <v>7.1829999999999998</v>
      </c>
      <c r="CH261" s="19">
        <v>7.1710000000000003</v>
      </c>
      <c r="CI261" s="19">
        <v>7.1589999999999998</v>
      </c>
      <c r="CJ261" s="19">
        <v>7.1429999999999998</v>
      </c>
      <c r="CK261" s="19">
        <v>7.1260000000000003</v>
      </c>
      <c r="CL261" s="19">
        <v>7.1109999999999998</v>
      </c>
      <c r="CM261" s="19">
        <v>7.0919999999999996</v>
      </c>
    </row>
    <row r="262" spans="1:91" ht="11.4" x14ac:dyDescent="0.2">
      <c r="A262" s="16">
        <v>245</v>
      </c>
      <c r="B262" s="17" t="s">
        <v>635</v>
      </c>
      <c r="C262" s="7" t="s">
        <v>304</v>
      </c>
      <c r="D262" s="6"/>
      <c r="E262" s="6">
        <v>840</v>
      </c>
      <c r="F262" s="19">
        <v>319929.16200000001</v>
      </c>
      <c r="G262" s="19">
        <v>322179.60499999998</v>
      </c>
      <c r="H262" s="19">
        <v>324459.46299999999</v>
      </c>
      <c r="I262" s="19">
        <v>326766.74800000002</v>
      </c>
      <c r="J262" s="19">
        <v>329093.11</v>
      </c>
      <c r="K262" s="19">
        <v>331431.53399999999</v>
      </c>
      <c r="L262" s="19">
        <v>333783.196</v>
      </c>
      <c r="M262" s="19">
        <v>336149.71100000001</v>
      </c>
      <c r="N262" s="19">
        <v>338523.71399999998</v>
      </c>
      <c r="O262" s="19">
        <v>340895.34499999997</v>
      </c>
      <c r="P262" s="19">
        <v>343255.84600000002</v>
      </c>
      <c r="Q262" s="19">
        <v>345601.75300000003</v>
      </c>
      <c r="R262" s="19">
        <v>347929.54100000003</v>
      </c>
      <c r="S262" s="19">
        <v>350230.25900000002</v>
      </c>
      <c r="T262" s="19">
        <v>352493.66499999998</v>
      </c>
      <c r="U262" s="19">
        <v>354711.67</v>
      </c>
      <c r="V262" s="19">
        <v>356879.946</v>
      </c>
      <c r="W262" s="19">
        <v>358997.01500000001</v>
      </c>
      <c r="X262" s="19">
        <v>361061.61</v>
      </c>
      <c r="Y262" s="19">
        <v>363073.79</v>
      </c>
      <c r="Z262" s="19">
        <v>365033.87199999997</v>
      </c>
      <c r="AA262" s="19">
        <v>366941.64399999997</v>
      </c>
      <c r="AB262" s="19">
        <v>368797.15</v>
      </c>
      <c r="AC262" s="19">
        <v>370601.929</v>
      </c>
      <c r="AD262" s="19">
        <v>372358.21600000001</v>
      </c>
      <c r="AE262" s="19">
        <v>374068.75199999998</v>
      </c>
      <c r="AF262" s="19">
        <v>375734.94799999997</v>
      </c>
      <c r="AG262" s="19">
        <v>377359.92800000001</v>
      </c>
      <c r="AH262" s="19">
        <v>378950.342</v>
      </c>
      <c r="AI262" s="19">
        <v>380514.37199999997</v>
      </c>
      <c r="AJ262" s="19">
        <v>382058.853</v>
      </c>
      <c r="AK262" s="19">
        <v>383587.66200000001</v>
      </c>
      <c r="AL262" s="19">
        <v>385102.864</v>
      </c>
      <c r="AM262" s="19">
        <v>386607.16399999999</v>
      </c>
      <c r="AN262" s="19">
        <v>388102.72499999998</v>
      </c>
      <c r="AO262" s="19">
        <v>389591.663</v>
      </c>
      <c r="AP262" s="19">
        <v>391075.734</v>
      </c>
      <c r="AQ262" s="19">
        <v>392557.26400000002</v>
      </c>
      <c r="AR262" s="19">
        <v>394039.40700000001</v>
      </c>
      <c r="AS262" s="19">
        <v>395525.554</v>
      </c>
      <c r="AT262" s="19">
        <v>397018.03100000002</v>
      </c>
      <c r="AU262" s="19">
        <v>398517.82400000002</v>
      </c>
      <c r="AV262" s="19">
        <v>400024.25300000003</v>
      </c>
      <c r="AW262" s="19">
        <v>401535.603</v>
      </c>
      <c r="AX262" s="19">
        <v>403049.13</v>
      </c>
      <c r="AY262" s="19">
        <v>404562.22499999998</v>
      </c>
      <c r="AZ262" s="19">
        <v>406073.42800000001</v>
      </c>
      <c r="BA262" s="19">
        <v>407581.29100000003</v>
      </c>
      <c r="BB262" s="19">
        <v>409082.951</v>
      </c>
      <c r="BC262" s="19">
        <v>410575.08799999999</v>
      </c>
      <c r="BD262" s="19">
        <v>412054.50799999997</v>
      </c>
      <c r="BE262" s="19">
        <v>413519.38</v>
      </c>
      <c r="BF262" s="19">
        <v>414967.28899999999</v>
      </c>
      <c r="BG262" s="19">
        <v>416393.63400000002</v>
      </c>
      <c r="BH262" s="19">
        <v>417793.14199999999</v>
      </c>
      <c r="BI262" s="19">
        <v>419161.63099999999</v>
      </c>
      <c r="BJ262" s="19">
        <v>420496.821</v>
      </c>
      <c r="BK262" s="19">
        <v>421797.95</v>
      </c>
      <c r="BL262" s="19">
        <v>423064.38799999998</v>
      </c>
      <c r="BM262" s="19">
        <v>424296.21500000003</v>
      </c>
      <c r="BN262" s="19">
        <v>425493.571</v>
      </c>
      <c r="BO262" s="19">
        <v>426656.272</v>
      </c>
      <c r="BP262" s="19">
        <v>427784.14399999997</v>
      </c>
      <c r="BQ262" s="19">
        <v>428877.62199999997</v>
      </c>
      <c r="BR262" s="19">
        <v>429937.386</v>
      </c>
      <c r="BS262" s="19">
        <v>430964.44500000001</v>
      </c>
      <c r="BT262" s="19">
        <v>431959.55599999998</v>
      </c>
      <c r="BU262" s="19">
        <v>432924.212</v>
      </c>
      <c r="BV262" s="19">
        <v>433861.239</v>
      </c>
      <c r="BW262" s="19">
        <v>434774.09399999998</v>
      </c>
      <c r="BX262" s="19">
        <v>435665.821</v>
      </c>
      <c r="BY262" s="19">
        <v>436537.64500000002</v>
      </c>
      <c r="BZ262" s="19">
        <v>437390.89299999998</v>
      </c>
      <c r="CA262" s="19">
        <v>438228.86499999999</v>
      </c>
      <c r="CB262" s="19">
        <v>439055.29599999997</v>
      </c>
      <c r="CC262" s="19">
        <v>439872.94699999999</v>
      </c>
      <c r="CD262" s="19">
        <v>440683.03899999999</v>
      </c>
      <c r="CE262" s="19">
        <v>441485.50599999999</v>
      </c>
      <c r="CF262" s="19">
        <v>442279.321</v>
      </c>
      <c r="CG262" s="19">
        <v>443063.03</v>
      </c>
      <c r="CH262" s="19">
        <v>443835.15</v>
      </c>
      <c r="CI262" s="19">
        <v>444594.33899999998</v>
      </c>
      <c r="CJ262" s="19">
        <v>445339.48700000002</v>
      </c>
      <c r="CK262" s="19">
        <v>446069.73599999998</v>
      </c>
      <c r="CL262" s="19">
        <v>446784.43199999997</v>
      </c>
      <c r="CM262" s="19">
        <v>447483.15600000002</v>
      </c>
    </row>
    <row r="263" spans="1:91" ht="12" x14ac:dyDescent="0.25">
      <c r="A263" s="16">
        <v>246</v>
      </c>
      <c r="B263" s="17" t="s">
        <v>635</v>
      </c>
      <c r="C263" s="18" t="s">
        <v>338</v>
      </c>
      <c r="D263" s="6"/>
      <c r="E263" s="6">
        <v>909</v>
      </c>
      <c r="F263" s="19">
        <v>39542.980000000003</v>
      </c>
      <c r="G263" s="19">
        <v>40117.432000000001</v>
      </c>
      <c r="H263" s="19">
        <v>40690.786</v>
      </c>
      <c r="I263" s="19">
        <v>41261.212</v>
      </c>
      <c r="J263" s="19">
        <v>41826.175999999999</v>
      </c>
      <c r="K263" s="19">
        <v>42383.788999999997</v>
      </c>
      <c r="L263" s="19">
        <v>42933.372000000003</v>
      </c>
      <c r="M263" s="19">
        <v>43475.805</v>
      </c>
      <c r="N263" s="19">
        <v>44012.374000000003</v>
      </c>
      <c r="O263" s="19">
        <v>44545.042000000001</v>
      </c>
      <c r="P263" s="19">
        <v>45075.275000000001</v>
      </c>
      <c r="Q263" s="19">
        <v>45603.462</v>
      </c>
      <c r="R263" s="19">
        <v>46129.108999999997</v>
      </c>
      <c r="S263" s="19">
        <v>46651.605000000003</v>
      </c>
      <c r="T263" s="19">
        <v>47169.872000000003</v>
      </c>
      <c r="U263" s="19">
        <v>47683.184000000001</v>
      </c>
      <c r="V263" s="19">
        <v>48191.474000000002</v>
      </c>
      <c r="W263" s="19">
        <v>48695.010999999999</v>
      </c>
      <c r="X263" s="19">
        <v>49193.94</v>
      </c>
      <c r="Y263" s="19">
        <v>49688.468000000001</v>
      </c>
      <c r="Z263" s="19">
        <v>50178.847999999998</v>
      </c>
      <c r="AA263" s="19">
        <v>50665.07</v>
      </c>
      <c r="AB263" s="19">
        <v>51147.142999999996</v>
      </c>
      <c r="AC263" s="19">
        <v>51625.487999999998</v>
      </c>
      <c r="AD263" s="19">
        <v>52100.425999999999</v>
      </c>
      <c r="AE263" s="19">
        <v>52572.33</v>
      </c>
      <c r="AF263" s="19">
        <v>53041.156999999999</v>
      </c>
      <c r="AG263" s="19">
        <v>53506.858</v>
      </c>
      <c r="AH263" s="19">
        <v>53969.622000000003</v>
      </c>
      <c r="AI263" s="19">
        <v>54429.597999999998</v>
      </c>
      <c r="AJ263" s="19">
        <v>54886.722000000002</v>
      </c>
      <c r="AK263" s="19">
        <v>55341.135999999999</v>
      </c>
      <c r="AL263" s="19">
        <v>55792.571000000004</v>
      </c>
      <c r="AM263" s="19">
        <v>56240.34</v>
      </c>
      <c r="AN263" s="19">
        <v>56683.514000000003</v>
      </c>
      <c r="AO263" s="19">
        <v>57121.455000000002</v>
      </c>
      <c r="AP263" s="19">
        <v>57553.803999999996</v>
      </c>
      <c r="AQ263" s="19">
        <v>57980.642999999996</v>
      </c>
      <c r="AR263" s="19">
        <v>58401.968000000001</v>
      </c>
      <c r="AS263" s="19">
        <v>58817.887000000002</v>
      </c>
      <c r="AT263" s="19">
        <v>59228.502</v>
      </c>
      <c r="AU263" s="19">
        <v>59633.705000000002</v>
      </c>
      <c r="AV263" s="19">
        <v>60033.391000000003</v>
      </c>
      <c r="AW263" s="19">
        <v>60427.607000000004</v>
      </c>
      <c r="AX263" s="19">
        <v>60816.358</v>
      </c>
      <c r="AY263" s="19">
        <v>61199.627</v>
      </c>
      <c r="AZ263" s="19">
        <v>61577.453999999998</v>
      </c>
      <c r="BA263" s="19">
        <v>61949.775000000001</v>
      </c>
      <c r="BB263" s="19">
        <v>62316.675999999999</v>
      </c>
      <c r="BC263" s="19">
        <v>62678.332000000002</v>
      </c>
      <c r="BD263" s="19">
        <v>63034.800999999999</v>
      </c>
      <c r="BE263" s="19">
        <v>63386.095000000001</v>
      </c>
      <c r="BF263" s="19">
        <v>63732.07</v>
      </c>
      <c r="BG263" s="19">
        <v>64072.65</v>
      </c>
      <c r="BH263" s="19">
        <v>64407.673999999999</v>
      </c>
      <c r="BI263" s="19">
        <v>64737.014999999999</v>
      </c>
      <c r="BJ263" s="19">
        <v>65060.62</v>
      </c>
      <c r="BK263" s="19">
        <v>65378.411999999997</v>
      </c>
      <c r="BL263" s="19">
        <v>65690.135999999999</v>
      </c>
      <c r="BM263" s="19">
        <v>65995.494999999995</v>
      </c>
      <c r="BN263" s="19">
        <v>66294.192999999999</v>
      </c>
      <c r="BO263" s="19">
        <v>66586.248999999996</v>
      </c>
      <c r="BP263" s="19">
        <v>66871.626999999993</v>
      </c>
      <c r="BQ263" s="19">
        <v>67150.350000000006</v>
      </c>
      <c r="BR263" s="19">
        <v>67422.542000000001</v>
      </c>
      <c r="BS263" s="19">
        <v>67688.301000000007</v>
      </c>
      <c r="BT263" s="19">
        <v>67947.641000000003</v>
      </c>
      <c r="BU263" s="19">
        <v>68200.585000000006</v>
      </c>
      <c r="BV263" s="19">
        <v>68447.462</v>
      </c>
      <c r="BW263" s="19">
        <v>68688.476999999999</v>
      </c>
      <c r="BX263" s="19">
        <v>68923.894</v>
      </c>
      <c r="BY263" s="19">
        <v>69153.877999999997</v>
      </c>
      <c r="BZ263" s="19">
        <v>69378.366999999998</v>
      </c>
      <c r="CA263" s="19">
        <v>69597.587</v>
      </c>
      <c r="CB263" s="19">
        <v>69811.698000000004</v>
      </c>
      <c r="CC263" s="19">
        <v>70020.803</v>
      </c>
      <c r="CD263" s="19">
        <v>70224.910999999993</v>
      </c>
      <c r="CE263" s="19">
        <v>70424.013999999996</v>
      </c>
      <c r="CF263" s="19">
        <v>70618.03</v>
      </c>
      <c r="CG263" s="19">
        <v>70806.796000000002</v>
      </c>
      <c r="CH263" s="19">
        <v>70990.282999999996</v>
      </c>
      <c r="CI263" s="19">
        <v>71168.288</v>
      </c>
      <c r="CJ263" s="19">
        <v>71340.657000000007</v>
      </c>
      <c r="CK263" s="19">
        <v>71507.316999999995</v>
      </c>
      <c r="CL263" s="19">
        <v>71668.077999999994</v>
      </c>
      <c r="CM263" s="19">
        <v>71822.801000000007</v>
      </c>
    </row>
    <row r="264" spans="1:91" ht="12" x14ac:dyDescent="0.25">
      <c r="A264" s="16">
        <v>247</v>
      </c>
      <c r="B264" s="17" t="s">
        <v>635</v>
      </c>
      <c r="C264" s="21" t="s">
        <v>305</v>
      </c>
      <c r="D264" s="6"/>
      <c r="E264" s="6">
        <v>927</v>
      </c>
      <c r="F264" s="19">
        <v>28414.088</v>
      </c>
      <c r="G264" s="19">
        <v>28786.681</v>
      </c>
      <c r="H264" s="19">
        <v>29156.379000000001</v>
      </c>
      <c r="I264" s="19">
        <v>29521.845000000001</v>
      </c>
      <c r="J264" s="19">
        <v>29881.044999999998</v>
      </c>
      <c r="K264" s="19">
        <v>30232.597000000002</v>
      </c>
      <c r="L264" s="19">
        <v>30576.052</v>
      </c>
      <c r="M264" s="19">
        <v>30912.153999999999</v>
      </c>
      <c r="N264" s="19">
        <v>31242.019</v>
      </c>
      <c r="O264" s="19">
        <v>31567.35</v>
      </c>
      <c r="P264" s="19">
        <v>31889.376</v>
      </c>
      <c r="Q264" s="19">
        <v>32208.544999999998</v>
      </c>
      <c r="R264" s="19">
        <v>32524.569</v>
      </c>
      <c r="S264" s="19">
        <v>32836.955999999998</v>
      </c>
      <c r="T264" s="19">
        <v>33144.89</v>
      </c>
      <c r="U264" s="19">
        <v>33447.845000000001</v>
      </c>
      <c r="V264" s="19">
        <v>33745.817000000003</v>
      </c>
      <c r="W264" s="19">
        <v>34039.245000000003</v>
      </c>
      <c r="X264" s="19">
        <v>34328.472999999998</v>
      </c>
      <c r="Y264" s="19">
        <v>34613.987000000001</v>
      </c>
      <c r="Z264" s="19">
        <v>34896.233</v>
      </c>
      <c r="AA264" s="19">
        <v>35175.362999999998</v>
      </c>
      <c r="AB264" s="19">
        <v>35451.546999999999</v>
      </c>
      <c r="AC264" s="19">
        <v>35725.222999999998</v>
      </c>
      <c r="AD264" s="19">
        <v>35996.838000000003</v>
      </c>
      <c r="AE264" s="19">
        <v>36266.813000000002</v>
      </c>
      <c r="AF264" s="19">
        <v>36535.233</v>
      </c>
      <c r="AG264" s="19">
        <v>36802.18</v>
      </c>
      <c r="AH264" s="19">
        <v>37067.936000000002</v>
      </c>
      <c r="AI264" s="19">
        <v>37332.803999999996</v>
      </c>
      <c r="AJ264" s="19">
        <v>37596.921000000002</v>
      </c>
      <c r="AK264" s="19">
        <v>37860.451999999997</v>
      </c>
      <c r="AL264" s="19">
        <v>38123.192000000003</v>
      </c>
      <c r="AM264" s="19">
        <v>38384.383999999998</v>
      </c>
      <c r="AN264" s="19">
        <v>38643.008000000002</v>
      </c>
      <c r="AO264" s="19">
        <v>38898.302000000003</v>
      </c>
      <c r="AP264" s="19">
        <v>39149.99</v>
      </c>
      <c r="AQ264" s="19">
        <v>39398.184999999998</v>
      </c>
      <c r="AR264" s="19">
        <v>39642.917000000001</v>
      </c>
      <c r="AS264" s="19">
        <v>39884.432999999997</v>
      </c>
      <c r="AT264" s="19">
        <v>40122.824999999997</v>
      </c>
      <c r="AU264" s="19">
        <v>40358.131000000001</v>
      </c>
      <c r="AV264" s="19">
        <v>40590.216999999997</v>
      </c>
      <c r="AW264" s="19">
        <v>40819.167999999998</v>
      </c>
      <c r="AX264" s="19">
        <v>41045.055999999997</v>
      </c>
      <c r="AY264" s="19">
        <v>41267.976000000002</v>
      </c>
      <c r="AZ264" s="19">
        <v>41487.925000000003</v>
      </c>
      <c r="BA264" s="19">
        <v>41704.945</v>
      </c>
      <c r="BB264" s="19">
        <v>41919.201000000001</v>
      </c>
      <c r="BC264" s="19">
        <v>42130.815999999999</v>
      </c>
      <c r="BD264" s="19">
        <v>42339.925000000003</v>
      </c>
      <c r="BE264" s="19">
        <v>42546.557000000001</v>
      </c>
      <c r="BF264" s="19">
        <v>42750.682000000001</v>
      </c>
      <c r="BG264" s="19">
        <v>42952.332999999999</v>
      </c>
      <c r="BH264" s="19">
        <v>43151.474000000002</v>
      </c>
      <c r="BI264" s="19">
        <v>43348.087</v>
      </c>
      <c r="BJ264" s="19">
        <v>43542.196000000004</v>
      </c>
      <c r="BK264" s="19">
        <v>43733.762000000002</v>
      </c>
      <c r="BL264" s="19">
        <v>43922.55</v>
      </c>
      <c r="BM264" s="19">
        <v>44108.305999999997</v>
      </c>
      <c r="BN264" s="19">
        <v>44290.796999999999</v>
      </c>
      <c r="BO264" s="19">
        <v>44470.006999999998</v>
      </c>
      <c r="BP264" s="19">
        <v>44645.97</v>
      </c>
      <c r="BQ264" s="19">
        <v>44818.7</v>
      </c>
      <c r="BR264" s="19">
        <v>44988.233999999997</v>
      </c>
      <c r="BS264" s="19">
        <v>45154.646999999997</v>
      </c>
      <c r="BT264" s="19">
        <v>45317.915000000001</v>
      </c>
      <c r="BU264" s="19">
        <v>45478.137000000002</v>
      </c>
      <c r="BV264" s="19">
        <v>45635.540999999997</v>
      </c>
      <c r="BW264" s="19">
        <v>45790.466999999997</v>
      </c>
      <c r="BX264" s="19">
        <v>45943.165000000001</v>
      </c>
      <c r="BY264" s="19">
        <v>46093.707999999999</v>
      </c>
      <c r="BZ264" s="19">
        <v>46242.089</v>
      </c>
      <c r="CA264" s="19">
        <v>46388.385000000002</v>
      </c>
      <c r="CB264" s="19">
        <v>46532.650999999998</v>
      </c>
      <c r="CC264" s="19">
        <v>46674.898000000001</v>
      </c>
      <c r="CD264" s="19">
        <v>46815.112000000001</v>
      </c>
      <c r="CE264" s="19">
        <v>46953.231</v>
      </c>
      <c r="CF264" s="19">
        <v>47089.148000000001</v>
      </c>
      <c r="CG264" s="19">
        <v>47222.735999999997</v>
      </c>
      <c r="CH264" s="19">
        <v>47353.834999999999</v>
      </c>
      <c r="CI264" s="19">
        <v>47482.296000000002</v>
      </c>
      <c r="CJ264" s="19">
        <v>47607.904999999999</v>
      </c>
      <c r="CK264" s="19">
        <v>47730.455000000002</v>
      </c>
      <c r="CL264" s="19">
        <v>47849.705000000002</v>
      </c>
      <c r="CM264" s="19">
        <v>47965.415999999997</v>
      </c>
    </row>
    <row r="265" spans="1:91" ht="11.4" x14ac:dyDescent="0.2">
      <c r="A265" s="16">
        <v>248</v>
      </c>
      <c r="B265" s="17" t="s">
        <v>635</v>
      </c>
      <c r="C265" s="7" t="s">
        <v>306</v>
      </c>
      <c r="D265" s="6">
        <v>24</v>
      </c>
      <c r="E265" s="6">
        <v>36</v>
      </c>
      <c r="F265" s="19">
        <v>23799.556</v>
      </c>
      <c r="G265" s="19">
        <v>24125.848000000002</v>
      </c>
      <c r="H265" s="19">
        <v>24450.561000000002</v>
      </c>
      <c r="I265" s="19">
        <v>24772.246999999999</v>
      </c>
      <c r="J265" s="19">
        <v>25088.635999999999</v>
      </c>
      <c r="K265" s="19">
        <v>25398.177</v>
      </c>
      <c r="L265" s="19">
        <v>25700.455000000002</v>
      </c>
      <c r="M265" s="19">
        <v>25996.287</v>
      </c>
      <c r="N265" s="19">
        <v>26286.687000000002</v>
      </c>
      <c r="O265" s="19">
        <v>26573.232</v>
      </c>
      <c r="P265" s="19">
        <v>26857.067999999999</v>
      </c>
      <c r="Q265" s="19">
        <v>27138.61</v>
      </c>
      <c r="R265" s="19">
        <v>27417.602999999999</v>
      </c>
      <c r="S265" s="19">
        <v>27693.68</v>
      </c>
      <c r="T265" s="19">
        <v>27966.192999999999</v>
      </c>
      <c r="U265" s="19">
        <v>28234.741999999998</v>
      </c>
      <c r="V265" s="19">
        <v>28499.353999999999</v>
      </c>
      <c r="W265" s="19">
        <v>28760.433000000001</v>
      </c>
      <c r="X265" s="19">
        <v>29018.331999999999</v>
      </c>
      <c r="Y265" s="19">
        <v>29273.530999999999</v>
      </c>
      <c r="Z265" s="19">
        <v>29526.448</v>
      </c>
      <c r="AA265" s="19">
        <v>29777.258000000002</v>
      </c>
      <c r="AB265" s="19">
        <v>30026.100999999999</v>
      </c>
      <c r="AC265" s="19">
        <v>30273.353999999999</v>
      </c>
      <c r="AD265" s="19">
        <v>30519.42</v>
      </c>
      <c r="AE265" s="19">
        <v>30764.641</v>
      </c>
      <c r="AF265" s="19">
        <v>31009.076000000001</v>
      </c>
      <c r="AG265" s="19">
        <v>31252.803</v>
      </c>
      <c r="AH265" s="19">
        <v>31496.058000000001</v>
      </c>
      <c r="AI265" s="19">
        <v>31739.106</v>
      </c>
      <c r="AJ265" s="19">
        <v>31982.056</v>
      </c>
      <c r="AK265" s="19">
        <v>32225.027999999998</v>
      </c>
      <c r="AL265" s="19">
        <v>32467.813999999998</v>
      </c>
      <c r="AM265" s="19">
        <v>32709.66</v>
      </c>
      <c r="AN265" s="19">
        <v>32949.580999999998</v>
      </c>
      <c r="AO265" s="19">
        <v>33186.817999999999</v>
      </c>
      <c r="AP265" s="19">
        <v>33421.076000000001</v>
      </c>
      <c r="AQ265" s="19">
        <v>33652.432000000001</v>
      </c>
      <c r="AR265" s="19">
        <v>33880.898999999998</v>
      </c>
      <c r="AS265" s="19">
        <v>34106.656000000003</v>
      </c>
      <c r="AT265" s="19">
        <v>34329.788999999997</v>
      </c>
      <c r="AU265" s="19">
        <v>34550.281000000003</v>
      </c>
      <c r="AV265" s="19">
        <v>34767.993999999999</v>
      </c>
      <c r="AW265" s="19">
        <v>34982.925000000003</v>
      </c>
      <c r="AX265" s="19">
        <v>35195.072999999997</v>
      </c>
      <c r="AY265" s="19">
        <v>35404.457000000002</v>
      </c>
      <c r="AZ265" s="19">
        <v>35611.057999999997</v>
      </c>
      <c r="BA265" s="19">
        <v>35814.913</v>
      </c>
      <c r="BB265" s="19">
        <v>36016.123</v>
      </c>
      <c r="BC265" s="19">
        <v>36214.815999999999</v>
      </c>
      <c r="BD265" s="19">
        <v>36411.095000000001</v>
      </c>
      <c r="BE265" s="19">
        <v>36604.991000000002</v>
      </c>
      <c r="BF265" s="19">
        <v>36796.485999999997</v>
      </c>
      <c r="BG265" s="19">
        <v>36985.644</v>
      </c>
      <c r="BH265" s="19">
        <v>37172.476000000002</v>
      </c>
      <c r="BI265" s="19">
        <v>37357.006000000001</v>
      </c>
      <c r="BJ265" s="19">
        <v>37539.281000000003</v>
      </c>
      <c r="BK265" s="19">
        <v>37719.288</v>
      </c>
      <c r="BL265" s="19">
        <v>37896.885999999999</v>
      </c>
      <c r="BM265" s="19">
        <v>38071.906999999999</v>
      </c>
      <c r="BN265" s="19">
        <v>38244.21</v>
      </c>
      <c r="BO265" s="19">
        <v>38413.784</v>
      </c>
      <c r="BP265" s="19">
        <v>38580.707000000002</v>
      </c>
      <c r="BQ265" s="19">
        <v>38745.050000000003</v>
      </c>
      <c r="BR265" s="19">
        <v>38906.94</v>
      </c>
      <c r="BS265" s="19">
        <v>39066.483999999997</v>
      </c>
      <c r="BT265" s="19">
        <v>39223.699000000001</v>
      </c>
      <c r="BU265" s="19">
        <v>39378.635000000002</v>
      </c>
      <c r="BV265" s="19">
        <v>39531.464999999997</v>
      </c>
      <c r="BW265" s="19">
        <v>39682.43</v>
      </c>
      <c r="BX265" s="19">
        <v>39831.667999999998</v>
      </c>
      <c r="BY265" s="19">
        <v>39979.245000000003</v>
      </c>
      <c r="BZ265" s="19">
        <v>40125.120000000003</v>
      </c>
      <c r="CA265" s="19">
        <v>40269.29</v>
      </c>
      <c r="CB265" s="19">
        <v>40411.716</v>
      </c>
      <c r="CC265" s="19">
        <v>40552.332999999999</v>
      </c>
      <c r="CD265" s="19">
        <v>40691.076000000001</v>
      </c>
      <c r="CE265" s="19">
        <v>40827.875</v>
      </c>
      <c r="CF265" s="19">
        <v>40962.608999999997</v>
      </c>
      <c r="CG265" s="19">
        <v>41095.165999999997</v>
      </c>
      <c r="CH265" s="19">
        <v>41225.396999999997</v>
      </c>
      <c r="CI265" s="19">
        <v>41353.125999999997</v>
      </c>
      <c r="CJ265" s="19">
        <v>41478.159</v>
      </c>
      <c r="CK265" s="19">
        <v>41600.256000000001</v>
      </c>
      <c r="CL265" s="19">
        <v>41719.156000000003</v>
      </c>
      <c r="CM265" s="19">
        <v>41834.586000000003</v>
      </c>
    </row>
    <row r="266" spans="1:91" ht="11.4" x14ac:dyDescent="0.2">
      <c r="A266" s="16">
        <v>249</v>
      </c>
      <c r="B266" s="17" t="s">
        <v>635</v>
      </c>
      <c r="C266" s="7" t="s">
        <v>307</v>
      </c>
      <c r="D266" s="6"/>
      <c r="E266" s="6">
        <v>554</v>
      </c>
      <c r="F266" s="19">
        <v>4614.5320000000002</v>
      </c>
      <c r="G266" s="19">
        <v>4660.8329999999996</v>
      </c>
      <c r="H266" s="19">
        <v>4705.8180000000002</v>
      </c>
      <c r="I266" s="19">
        <v>4749.598</v>
      </c>
      <c r="J266" s="19">
        <v>4792.4089999999997</v>
      </c>
      <c r="K266" s="19">
        <v>4834.42</v>
      </c>
      <c r="L266" s="19">
        <v>4875.5969999999998</v>
      </c>
      <c r="M266" s="19">
        <v>4915.8670000000002</v>
      </c>
      <c r="N266" s="19">
        <v>4955.3320000000003</v>
      </c>
      <c r="O266" s="19">
        <v>4994.1180000000004</v>
      </c>
      <c r="P266" s="19">
        <v>5032.308</v>
      </c>
      <c r="Q266" s="19">
        <v>5069.9350000000004</v>
      </c>
      <c r="R266" s="19">
        <v>5106.9660000000003</v>
      </c>
      <c r="S266" s="19">
        <v>5143.2759999999998</v>
      </c>
      <c r="T266" s="19">
        <v>5178.6970000000001</v>
      </c>
      <c r="U266" s="19">
        <v>5213.1030000000001</v>
      </c>
      <c r="V266" s="19">
        <v>5246.4629999999997</v>
      </c>
      <c r="W266" s="19">
        <v>5278.8119999999999</v>
      </c>
      <c r="X266" s="19">
        <v>5310.1409999999996</v>
      </c>
      <c r="Y266" s="19">
        <v>5340.4560000000001</v>
      </c>
      <c r="Z266" s="19">
        <v>5369.7849999999999</v>
      </c>
      <c r="AA266" s="19">
        <v>5398.1049999999996</v>
      </c>
      <c r="AB266" s="19">
        <v>5425.4459999999999</v>
      </c>
      <c r="AC266" s="19">
        <v>5451.8689999999997</v>
      </c>
      <c r="AD266" s="19">
        <v>5477.4179999999997</v>
      </c>
      <c r="AE266" s="19">
        <v>5502.1719999999996</v>
      </c>
      <c r="AF266" s="19">
        <v>5526.1570000000002</v>
      </c>
      <c r="AG266" s="19">
        <v>5549.3770000000004</v>
      </c>
      <c r="AH266" s="19">
        <v>5571.8779999999997</v>
      </c>
      <c r="AI266" s="19">
        <v>5593.6980000000003</v>
      </c>
      <c r="AJ266" s="19">
        <v>5614.8649999999998</v>
      </c>
      <c r="AK266" s="19">
        <v>5635.424</v>
      </c>
      <c r="AL266" s="19">
        <v>5655.3779999999997</v>
      </c>
      <c r="AM266" s="19">
        <v>5674.7240000000002</v>
      </c>
      <c r="AN266" s="19">
        <v>5693.4269999999997</v>
      </c>
      <c r="AO266" s="19">
        <v>5711.4840000000004</v>
      </c>
      <c r="AP266" s="19">
        <v>5728.9139999999998</v>
      </c>
      <c r="AQ266" s="19">
        <v>5745.7529999999997</v>
      </c>
      <c r="AR266" s="19">
        <v>5762.018</v>
      </c>
      <c r="AS266" s="19">
        <v>5777.777</v>
      </c>
      <c r="AT266" s="19">
        <v>5793.0360000000001</v>
      </c>
      <c r="AU266" s="19">
        <v>5807.85</v>
      </c>
      <c r="AV266" s="19">
        <v>5822.223</v>
      </c>
      <c r="AW266" s="19">
        <v>5836.2430000000004</v>
      </c>
      <c r="AX266" s="19">
        <v>5849.9830000000002</v>
      </c>
      <c r="AY266" s="19">
        <v>5863.5190000000002</v>
      </c>
      <c r="AZ266" s="19">
        <v>5876.8670000000002</v>
      </c>
      <c r="BA266" s="19">
        <v>5890.0320000000002</v>
      </c>
      <c r="BB266" s="19">
        <v>5903.0780000000004</v>
      </c>
      <c r="BC266" s="19">
        <v>5916</v>
      </c>
      <c r="BD266" s="19">
        <v>5928.83</v>
      </c>
      <c r="BE266" s="19">
        <v>5941.5659999999998</v>
      </c>
      <c r="BF266" s="19">
        <v>5954.1959999999999</v>
      </c>
      <c r="BG266" s="19">
        <v>5966.6890000000003</v>
      </c>
      <c r="BH266" s="19">
        <v>5978.9979999999996</v>
      </c>
      <c r="BI266" s="19">
        <v>5991.0810000000001</v>
      </c>
      <c r="BJ266" s="19">
        <v>6002.915</v>
      </c>
      <c r="BK266" s="19">
        <v>6014.4740000000002</v>
      </c>
      <c r="BL266" s="19">
        <v>6025.6639999999998</v>
      </c>
      <c r="BM266" s="19">
        <v>6036.3990000000003</v>
      </c>
      <c r="BN266" s="19">
        <v>6046.5870000000004</v>
      </c>
      <c r="BO266" s="19">
        <v>6056.223</v>
      </c>
      <c r="BP266" s="19">
        <v>6065.2629999999999</v>
      </c>
      <c r="BQ266" s="19">
        <v>6073.65</v>
      </c>
      <c r="BR266" s="19">
        <v>6081.2939999999999</v>
      </c>
      <c r="BS266" s="19">
        <v>6088.1629999999996</v>
      </c>
      <c r="BT266" s="19">
        <v>6094.2160000000003</v>
      </c>
      <c r="BU266" s="19">
        <v>6099.5020000000004</v>
      </c>
      <c r="BV266" s="19">
        <v>6104.076</v>
      </c>
      <c r="BW266" s="19">
        <v>6108.0370000000003</v>
      </c>
      <c r="BX266" s="19">
        <v>6111.4970000000003</v>
      </c>
      <c r="BY266" s="19">
        <v>6114.4629999999997</v>
      </c>
      <c r="BZ266" s="19">
        <v>6116.9690000000001</v>
      </c>
      <c r="CA266" s="19">
        <v>6119.0950000000003</v>
      </c>
      <c r="CB266" s="19">
        <v>6120.9350000000004</v>
      </c>
      <c r="CC266" s="19">
        <v>6122.5649999999996</v>
      </c>
      <c r="CD266" s="19">
        <v>6124.0360000000001</v>
      </c>
      <c r="CE266" s="19">
        <v>6125.3559999999998</v>
      </c>
      <c r="CF266" s="19">
        <v>6126.5389999999998</v>
      </c>
      <c r="CG266" s="19">
        <v>6127.57</v>
      </c>
      <c r="CH266" s="19">
        <v>6128.4380000000001</v>
      </c>
      <c r="CI266" s="19">
        <v>6129.17</v>
      </c>
      <c r="CJ266" s="19">
        <v>6129.7460000000001</v>
      </c>
      <c r="CK266" s="19">
        <v>6130.1989999999996</v>
      </c>
      <c r="CL266" s="19">
        <v>6130.549</v>
      </c>
      <c r="CM266" s="19">
        <v>6130.83</v>
      </c>
    </row>
    <row r="267" spans="1:91" ht="12" x14ac:dyDescent="0.25">
      <c r="A267" s="16">
        <v>250</v>
      </c>
      <c r="B267" s="17" t="s">
        <v>635</v>
      </c>
      <c r="C267" s="21" t="s">
        <v>308</v>
      </c>
      <c r="D267" s="6"/>
      <c r="E267" s="6">
        <v>928</v>
      </c>
      <c r="F267" s="19">
        <v>9933.15</v>
      </c>
      <c r="G267" s="19">
        <v>10126.249</v>
      </c>
      <c r="H267" s="19">
        <v>10320.505999999999</v>
      </c>
      <c r="I267" s="19">
        <v>10515.806</v>
      </c>
      <c r="J267" s="19">
        <v>10711.929</v>
      </c>
      <c r="K267" s="19">
        <v>10908.734</v>
      </c>
      <c r="L267" s="19">
        <v>11106.138000000001</v>
      </c>
      <c r="M267" s="19">
        <v>11304.126</v>
      </c>
      <c r="N267" s="19">
        <v>11502.705</v>
      </c>
      <c r="O267" s="19">
        <v>11701.834000000001</v>
      </c>
      <c r="P267" s="19">
        <v>11901.5</v>
      </c>
      <c r="Q267" s="19">
        <v>12101.623</v>
      </c>
      <c r="R267" s="19">
        <v>12302.081</v>
      </c>
      <c r="S267" s="19">
        <v>12502.847</v>
      </c>
      <c r="T267" s="19">
        <v>12703.785</v>
      </c>
      <c r="U267" s="19">
        <v>12904.781999999999</v>
      </c>
      <c r="V267" s="19">
        <v>13105.808000000001</v>
      </c>
      <c r="W267" s="19">
        <v>13306.713</v>
      </c>
      <c r="X267" s="19">
        <v>13507.322</v>
      </c>
      <c r="Y267" s="19">
        <v>13707.462</v>
      </c>
      <c r="Z267" s="19">
        <v>13906.944</v>
      </c>
      <c r="AA267" s="19">
        <v>14105.665999999999</v>
      </c>
      <c r="AB267" s="19">
        <v>14303.481</v>
      </c>
      <c r="AC267" s="19">
        <v>14500.358</v>
      </c>
      <c r="AD267" s="19">
        <v>14696.2</v>
      </c>
      <c r="AE267" s="19">
        <v>14890.921</v>
      </c>
      <c r="AF267" s="19">
        <v>15084.436</v>
      </c>
      <c r="AG267" s="19">
        <v>15276.644</v>
      </c>
      <c r="AH267" s="19">
        <v>15467.429</v>
      </c>
      <c r="AI267" s="19">
        <v>15656.615</v>
      </c>
      <c r="AJ267" s="19">
        <v>15844.125</v>
      </c>
      <c r="AK267" s="19">
        <v>16029.795</v>
      </c>
      <c r="AL267" s="19">
        <v>16213.638999999999</v>
      </c>
      <c r="AM267" s="19">
        <v>16395.671999999999</v>
      </c>
      <c r="AN267" s="19">
        <v>16575.929</v>
      </c>
      <c r="AO267" s="19">
        <v>16754.472000000002</v>
      </c>
      <c r="AP267" s="19">
        <v>16931.240000000002</v>
      </c>
      <c r="AQ267" s="19">
        <v>17106.161</v>
      </c>
      <c r="AR267" s="19">
        <v>17279.185000000001</v>
      </c>
      <c r="AS267" s="19">
        <v>17450.183000000001</v>
      </c>
      <c r="AT267" s="19">
        <v>17619.076000000001</v>
      </c>
      <c r="AU267" s="19">
        <v>17785.809000000001</v>
      </c>
      <c r="AV267" s="19">
        <v>17950.350999999999</v>
      </c>
      <c r="AW267" s="19">
        <v>18112.641</v>
      </c>
      <c r="AX267" s="19">
        <v>18272.61</v>
      </c>
      <c r="AY267" s="19">
        <v>18430.218000000001</v>
      </c>
      <c r="AZ267" s="19">
        <v>18585.371999999999</v>
      </c>
      <c r="BA267" s="19">
        <v>18738.056</v>
      </c>
      <c r="BB267" s="19">
        <v>18888.221000000001</v>
      </c>
      <c r="BC267" s="19">
        <v>19035.851999999999</v>
      </c>
      <c r="BD267" s="19">
        <v>19180.91</v>
      </c>
      <c r="BE267" s="19">
        <v>19323.38</v>
      </c>
      <c r="BF267" s="19">
        <v>19463.177</v>
      </c>
      <c r="BG267" s="19">
        <v>19600.197</v>
      </c>
      <c r="BH267" s="19">
        <v>19734.323</v>
      </c>
      <c r="BI267" s="19">
        <v>19865.473000000002</v>
      </c>
      <c r="BJ267" s="19">
        <v>19993.565999999999</v>
      </c>
      <c r="BK267" s="19">
        <v>20118.596000000001</v>
      </c>
      <c r="BL267" s="19">
        <v>20240.523000000001</v>
      </c>
      <c r="BM267" s="19">
        <v>20359.327000000001</v>
      </c>
      <c r="BN267" s="19">
        <v>20474.985000000001</v>
      </c>
      <c r="BO267" s="19">
        <v>20587.460999999999</v>
      </c>
      <c r="BP267" s="19">
        <v>20696.759999999998</v>
      </c>
      <c r="BQ267" s="19">
        <v>20802.895</v>
      </c>
      <c r="BR267" s="19">
        <v>20905.915000000001</v>
      </c>
      <c r="BS267" s="19">
        <v>21005.830999999998</v>
      </c>
      <c r="BT267" s="19">
        <v>21102.699000000001</v>
      </c>
      <c r="BU267" s="19">
        <v>21196.504000000001</v>
      </c>
      <c r="BV267" s="19">
        <v>21287.208999999999</v>
      </c>
      <c r="BW267" s="19">
        <v>21374.763999999999</v>
      </c>
      <c r="BX267" s="19">
        <v>21459.169000000002</v>
      </c>
      <c r="BY267" s="19">
        <v>21540.472000000002</v>
      </c>
      <c r="BZ267" s="19">
        <v>21618.632000000001</v>
      </c>
      <c r="CA267" s="19">
        <v>21693.776999999998</v>
      </c>
      <c r="CB267" s="19">
        <v>21765.99</v>
      </c>
      <c r="CC267" s="19">
        <v>21835.319</v>
      </c>
      <c r="CD267" s="19">
        <v>21901.843000000001</v>
      </c>
      <c r="CE267" s="19">
        <v>21965.572</v>
      </c>
      <c r="CF267" s="19">
        <v>22026.506000000001</v>
      </c>
      <c r="CG267" s="19">
        <v>22084.638999999999</v>
      </c>
      <c r="CH267" s="19">
        <v>22140.041000000001</v>
      </c>
      <c r="CI267" s="19">
        <v>22192.673999999999</v>
      </c>
      <c r="CJ267" s="19">
        <v>22242.624</v>
      </c>
      <c r="CK267" s="19">
        <v>22289.952000000001</v>
      </c>
      <c r="CL267" s="19">
        <v>22334.687000000002</v>
      </c>
      <c r="CM267" s="19">
        <v>22376.98</v>
      </c>
    </row>
    <row r="268" spans="1:91" ht="11.4" x14ac:dyDescent="0.2">
      <c r="A268" s="16">
        <v>251</v>
      </c>
      <c r="B268" s="17" t="s">
        <v>635</v>
      </c>
      <c r="C268" s="7" t="s">
        <v>309</v>
      </c>
      <c r="D268" s="6"/>
      <c r="E268" s="6">
        <v>242</v>
      </c>
      <c r="F268" s="19">
        <v>892.149</v>
      </c>
      <c r="G268" s="19">
        <v>898.76</v>
      </c>
      <c r="H268" s="19">
        <v>905.50199999999995</v>
      </c>
      <c r="I268" s="19">
        <v>912.24099999999999</v>
      </c>
      <c r="J268" s="19">
        <v>918.75699999999995</v>
      </c>
      <c r="K268" s="19">
        <v>924.91499999999996</v>
      </c>
      <c r="L268" s="19">
        <v>930.65499999999997</v>
      </c>
      <c r="M268" s="19">
        <v>936.02099999999996</v>
      </c>
      <c r="N268" s="19">
        <v>941.06100000000004</v>
      </c>
      <c r="O268" s="19">
        <v>945.84299999999996</v>
      </c>
      <c r="P268" s="19">
        <v>950.43</v>
      </c>
      <c r="Q268" s="19">
        <v>954.81899999999996</v>
      </c>
      <c r="R268" s="19">
        <v>958.98500000000001</v>
      </c>
      <c r="S268" s="19">
        <v>962.95299999999997</v>
      </c>
      <c r="T268" s="19">
        <v>966.71100000000001</v>
      </c>
      <c r="U268" s="19">
        <v>970.27</v>
      </c>
      <c r="V268" s="19">
        <v>973.64</v>
      </c>
      <c r="W268" s="19">
        <v>976.82600000000002</v>
      </c>
      <c r="X268" s="19">
        <v>979.803</v>
      </c>
      <c r="Y268" s="19">
        <v>982.58600000000001</v>
      </c>
      <c r="Z268" s="19">
        <v>985.15</v>
      </c>
      <c r="AA268" s="19">
        <v>987.51300000000003</v>
      </c>
      <c r="AB268" s="19">
        <v>989.65200000000004</v>
      </c>
      <c r="AC268" s="19">
        <v>991.58299999999997</v>
      </c>
      <c r="AD268" s="19">
        <v>993.298</v>
      </c>
      <c r="AE268" s="19">
        <v>994.80100000000004</v>
      </c>
      <c r="AF268" s="19">
        <v>996.08900000000006</v>
      </c>
      <c r="AG268" s="19">
        <v>997.15800000000002</v>
      </c>
      <c r="AH268" s="19">
        <v>998.01900000000001</v>
      </c>
      <c r="AI268" s="19">
        <v>998.66099999999994</v>
      </c>
      <c r="AJ268" s="19">
        <v>999.08699999999999</v>
      </c>
      <c r="AK268" s="19">
        <v>999.29300000000001</v>
      </c>
      <c r="AL268" s="19">
        <v>999.27700000000004</v>
      </c>
      <c r="AM268" s="19">
        <v>999.08799999999997</v>
      </c>
      <c r="AN268" s="19">
        <v>998.71100000000001</v>
      </c>
      <c r="AO268" s="19">
        <v>998.19</v>
      </c>
      <c r="AP268" s="19">
        <v>997.52599999999995</v>
      </c>
      <c r="AQ268" s="19">
        <v>996.71500000000003</v>
      </c>
      <c r="AR268" s="19">
        <v>995.77</v>
      </c>
      <c r="AS268" s="19">
        <v>994.678</v>
      </c>
      <c r="AT268" s="19">
        <v>993.452</v>
      </c>
      <c r="AU268" s="19">
        <v>992.07299999999998</v>
      </c>
      <c r="AV268" s="19">
        <v>990.56200000000001</v>
      </c>
      <c r="AW268" s="19">
        <v>988.92200000000003</v>
      </c>
      <c r="AX268" s="19">
        <v>987.15800000000002</v>
      </c>
      <c r="AY268" s="19">
        <v>985.26400000000001</v>
      </c>
      <c r="AZ268" s="19">
        <v>983.24</v>
      </c>
      <c r="BA268" s="19">
        <v>981.10900000000004</v>
      </c>
      <c r="BB268" s="19">
        <v>978.86199999999997</v>
      </c>
      <c r="BC268" s="19">
        <v>976.51099999999997</v>
      </c>
      <c r="BD268" s="19">
        <v>974.05200000000002</v>
      </c>
      <c r="BE268" s="19">
        <v>971.50099999999998</v>
      </c>
      <c r="BF268" s="19">
        <v>968.86699999999996</v>
      </c>
      <c r="BG268" s="19">
        <v>966.13199999999995</v>
      </c>
      <c r="BH268" s="19">
        <v>963.31700000000001</v>
      </c>
      <c r="BI268" s="19">
        <v>960.42100000000005</v>
      </c>
      <c r="BJ268" s="19">
        <v>957.46500000000003</v>
      </c>
      <c r="BK268" s="19">
        <v>954.42899999999997</v>
      </c>
      <c r="BL268" s="19">
        <v>951.32500000000005</v>
      </c>
      <c r="BM268" s="19">
        <v>948.15</v>
      </c>
      <c r="BN268" s="19">
        <v>944.90099999999995</v>
      </c>
      <c r="BO268" s="19">
        <v>941.58699999999999</v>
      </c>
      <c r="BP268" s="19">
        <v>938.19799999999998</v>
      </c>
      <c r="BQ268" s="19">
        <v>934.74800000000005</v>
      </c>
      <c r="BR268" s="19">
        <v>931.245</v>
      </c>
      <c r="BS268" s="19">
        <v>927.69200000000001</v>
      </c>
      <c r="BT268" s="19">
        <v>924.09199999999998</v>
      </c>
      <c r="BU268" s="19">
        <v>920.45399999999995</v>
      </c>
      <c r="BV268" s="19">
        <v>916.76</v>
      </c>
      <c r="BW268" s="19">
        <v>913.00599999999997</v>
      </c>
      <c r="BX268" s="19">
        <v>909.19200000000001</v>
      </c>
      <c r="BY268" s="19">
        <v>905.32500000000005</v>
      </c>
      <c r="BZ268" s="19">
        <v>901.39099999999996</v>
      </c>
      <c r="CA268" s="19">
        <v>897.40300000000002</v>
      </c>
      <c r="CB268" s="19">
        <v>893.36599999999999</v>
      </c>
      <c r="CC268" s="19">
        <v>889.28099999999995</v>
      </c>
      <c r="CD268" s="19">
        <v>885.15599999999995</v>
      </c>
      <c r="CE268" s="19">
        <v>880.98</v>
      </c>
      <c r="CF268" s="19">
        <v>876.76599999999996</v>
      </c>
      <c r="CG268" s="19">
        <v>872.50400000000002</v>
      </c>
      <c r="CH268" s="19">
        <v>868.221</v>
      </c>
      <c r="CI268" s="19">
        <v>863.90499999999997</v>
      </c>
      <c r="CJ268" s="19">
        <v>859.56299999999999</v>
      </c>
      <c r="CK268" s="19">
        <v>855.20600000000002</v>
      </c>
      <c r="CL268" s="19">
        <v>850.827</v>
      </c>
      <c r="CM268" s="19">
        <v>846.45399999999995</v>
      </c>
    </row>
    <row r="269" spans="1:91" ht="11.4" x14ac:dyDescent="0.2">
      <c r="A269" s="16">
        <v>252</v>
      </c>
      <c r="B269" s="17" t="s">
        <v>635</v>
      </c>
      <c r="C269" s="7" t="s">
        <v>310</v>
      </c>
      <c r="D269" s="6"/>
      <c r="E269" s="6">
        <v>540</v>
      </c>
      <c r="F269" s="19">
        <v>269.09100000000001</v>
      </c>
      <c r="G269" s="19">
        <v>272.67700000000002</v>
      </c>
      <c r="H269" s="19">
        <v>276.255</v>
      </c>
      <c r="I269" s="19">
        <v>279.82100000000003</v>
      </c>
      <c r="J269" s="19">
        <v>283.37599999999998</v>
      </c>
      <c r="K269" s="19">
        <v>286.91300000000001</v>
      </c>
      <c r="L269" s="19">
        <v>290.42500000000001</v>
      </c>
      <c r="M269" s="19">
        <v>293.928</v>
      </c>
      <c r="N269" s="19">
        <v>297.40899999999999</v>
      </c>
      <c r="O269" s="19">
        <v>300.86500000000001</v>
      </c>
      <c r="P269" s="19">
        <v>304.31200000000001</v>
      </c>
      <c r="Q269" s="19">
        <v>307.72699999999998</v>
      </c>
      <c r="R269" s="19">
        <v>311.11500000000001</v>
      </c>
      <c r="S269" s="19">
        <v>314.47800000000001</v>
      </c>
      <c r="T269" s="19">
        <v>317.81400000000002</v>
      </c>
      <c r="U269" s="19">
        <v>321.10199999999998</v>
      </c>
      <c r="V269" s="19">
        <v>324.36599999999999</v>
      </c>
      <c r="W269" s="19">
        <v>327.57900000000001</v>
      </c>
      <c r="X269" s="19">
        <v>330.75700000000001</v>
      </c>
      <c r="Y269" s="19">
        <v>333.88200000000001</v>
      </c>
      <c r="Z269" s="19">
        <v>336.97699999999998</v>
      </c>
      <c r="AA269" s="19">
        <v>340.01299999999998</v>
      </c>
      <c r="AB269" s="19">
        <v>342.99700000000001</v>
      </c>
      <c r="AC269" s="19">
        <v>345.93400000000003</v>
      </c>
      <c r="AD269" s="19">
        <v>348.82400000000001</v>
      </c>
      <c r="AE269" s="19">
        <v>351.66399999999999</v>
      </c>
      <c r="AF269" s="19">
        <v>354.44900000000001</v>
      </c>
      <c r="AG269" s="19">
        <v>357.18799999999999</v>
      </c>
      <c r="AH269" s="19">
        <v>359.87700000000001</v>
      </c>
      <c r="AI269" s="19">
        <v>362.52800000000002</v>
      </c>
      <c r="AJ269" s="19">
        <v>365.137</v>
      </c>
      <c r="AK269" s="19">
        <v>367.69499999999999</v>
      </c>
      <c r="AL269" s="19">
        <v>370.22</v>
      </c>
      <c r="AM269" s="19">
        <v>372.7</v>
      </c>
      <c r="AN269" s="19">
        <v>375.12599999999998</v>
      </c>
      <c r="AO269" s="19">
        <v>377.50900000000001</v>
      </c>
      <c r="AP269" s="19">
        <v>379.82799999999997</v>
      </c>
      <c r="AQ269" s="19">
        <v>382.1</v>
      </c>
      <c r="AR269" s="19">
        <v>384.32499999999999</v>
      </c>
      <c r="AS269" s="19">
        <v>386.5</v>
      </c>
      <c r="AT269" s="19">
        <v>388.62900000000002</v>
      </c>
      <c r="AU269" s="19">
        <v>390.71300000000002</v>
      </c>
      <c r="AV269" s="19">
        <v>392.75400000000002</v>
      </c>
      <c r="AW269" s="19">
        <v>394.75299999999999</v>
      </c>
      <c r="AX269" s="19">
        <v>396.70400000000001</v>
      </c>
      <c r="AY269" s="19">
        <v>398.613</v>
      </c>
      <c r="AZ269" s="19">
        <v>400.47899999999998</v>
      </c>
      <c r="BA269" s="19">
        <v>402.291</v>
      </c>
      <c r="BB269" s="19">
        <v>404.07299999999998</v>
      </c>
      <c r="BC269" s="19">
        <v>405.81700000000001</v>
      </c>
      <c r="BD269" s="19">
        <v>407.512</v>
      </c>
      <c r="BE269" s="19">
        <v>409.17399999999998</v>
      </c>
      <c r="BF269" s="19">
        <v>410.79700000000003</v>
      </c>
      <c r="BG269" s="19">
        <v>412.37799999999999</v>
      </c>
      <c r="BH269" s="19">
        <v>413.91500000000002</v>
      </c>
      <c r="BI269" s="19">
        <v>415.411</v>
      </c>
      <c r="BJ269" s="19">
        <v>416.86599999999999</v>
      </c>
      <c r="BK269" s="19">
        <v>418.26900000000001</v>
      </c>
      <c r="BL269" s="19">
        <v>419.63600000000002</v>
      </c>
      <c r="BM269" s="19">
        <v>420.95</v>
      </c>
      <c r="BN269" s="19">
        <v>422.21199999999999</v>
      </c>
      <c r="BO269" s="19">
        <v>423.42399999999998</v>
      </c>
      <c r="BP269" s="19">
        <v>424.59100000000001</v>
      </c>
      <c r="BQ269" s="19">
        <v>425.69600000000003</v>
      </c>
      <c r="BR269" s="19">
        <v>426.75099999999998</v>
      </c>
      <c r="BS269" s="19">
        <v>427.74799999999999</v>
      </c>
      <c r="BT269" s="19">
        <v>428.68799999999999</v>
      </c>
      <c r="BU269" s="19">
        <v>429.57600000000002</v>
      </c>
      <c r="BV269" s="19">
        <v>430.41199999999998</v>
      </c>
      <c r="BW269" s="19">
        <v>431.197</v>
      </c>
      <c r="BX269" s="19">
        <v>431.92500000000001</v>
      </c>
      <c r="BY269" s="19">
        <v>432.61599999999999</v>
      </c>
      <c r="BZ269" s="19">
        <v>433.25200000000001</v>
      </c>
      <c r="CA269" s="19">
        <v>433.851</v>
      </c>
      <c r="CB269" s="19">
        <v>434.41399999999999</v>
      </c>
      <c r="CC269" s="19">
        <v>434.93299999999999</v>
      </c>
      <c r="CD269" s="19">
        <v>435.42599999999999</v>
      </c>
      <c r="CE269" s="19">
        <v>435.87799999999999</v>
      </c>
      <c r="CF269" s="19">
        <v>436.30399999999997</v>
      </c>
      <c r="CG269" s="19">
        <v>436.7</v>
      </c>
      <c r="CH269" s="19">
        <v>437.06799999999998</v>
      </c>
      <c r="CI269" s="19">
        <v>437.40600000000001</v>
      </c>
      <c r="CJ269" s="19">
        <v>437.71699999999998</v>
      </c>
      <c r="CK269" s="19">
        <v>438.01499999999999</v>
      </c>
      <c r="CL269" s="19">
        <v>438.27800000000002</v>
      </c>
      <c r="CM269" s="19">
        <v>438.53</v>
      </c>
    </row>
    <row r="270" spans="1:91" ht="11.4" x14ac:dyDescent="0.2">
      <c r="A270" s="16">
        <v>253</v>
      </c>
      <c r="B270" s="17" t="s">
        <v>635</v>
      </c>
      <c r="C270" s="7" t="s">
        <v>311</v>
      </c>
      <c r="D270" s="6"/>
      <c r="E270" s="6">
        <v>598</v>
      </c>
      <c r="F270" s="19">
        <v>7919.8249999999998</v>
      </c>
      <c r="G270" s="19">
        <v>8084.991</v>
      </c>
      <c r="H270" s="19">
        <v>8251.1620000000003</v>
      </c>
      <c r="I270" s="19">
        <v>8418.3459999999995</v>
      </c>
      <c r="J270" s="19">
        <v>8586.5249999999996</v>
      </c>
      <c r="K270" s="19">
        <v>8755.6749999999993</v>
      </c>
      <c r="L270" s="19">
        <v>8925.7729999999992</v>
      </c>
      <c r="M270" s="19">
        <v>9096.7620000000006</v>
      </c>
      <c r="N270" s="19">
        <v>9268.5869999999995</v>
      </c>
      <c r="O270" s="19">
        <v>9441.1329999999998</v>
      </c>
      <c r="P270" s="19">
        <v>9614.3140000000003</v>
      </c>
      <c r="Q270" s="19">
        <v>9788.0480000000007</v>
      </c>
      <c r="R270" s="19">
        <v>9962.2630000000008</v>
      </c>
      <c r="S270" s="19">
        <v>10136.870000000001</v>
      </c>
      <c r="T270" s="19">
        <v>10311.781000000001</v>
      </c>
      <c r="U270" s="19">
        <v>10486.891</v>
      </c>
      <c r="V270" s="19">
        <v>10662.123</v>
      </c>
      <c r="W270" s="19">
        <v>10837.373</v>
      </c>
      <c r="X270" s="19">
        <v>11012.492</v>
      </c>
      <c r="Y270" s="19">
        <v>11187.339</v>
      </c>
      <c r="Z270" s="19">
        <v>11361.744000000001</v>
      </c>
      <c r="AA270" s="19">
        <v>11535.624</v>
      </c>
      <c r="AB270" s="19">
        <v>11708.871999999999</v>
      </c>
      <c r="AC270" s="19">
        <v>11881.449000000001</v>
      </c>
      <c r="AD270" s="19">
        <v>12053.279</v>
      </c>
      <c r="AE270" s="19">
        <v>12224.302</v>
      </c>
      <c r="AF270" s="19">
        <v>12394.460999999999</v>
      </c>
      <c r="AG270" s="19">
        <v>12563.656000000001</v>
      </c>
      <c r="AH270" s="19">
        <v>12731.778</v>
      </c>
      <c r="AI270" s="19">
        <v>12898.7</v>
      </c>
      <c r="AJ270" s="19">
        <v>13064.33</v>
      </c>
      <c r="AK270" s="19">
        <v>13228.567999999999</v>
      </c>
      <c r="AL270" s="19">
        <v>13391.391</v>
      </c>
      <c r="AM270" s="19">
        <v>13552.789000000001</v>
      </c>
      <c r="AN270" s="19">
        <v>13712.784</v>
      </c>
      <c r="AO270" s="19">
        <v>13871.403</v>
      </c>
      <c r="AP270" s="19">
        <v>14028.583000000001</v>
      </c>
      <c r="AQ270" s="19">
        <v>14184.268</v>
      </c>
      <c r="AR270" s="19">
        <v>14338.377</v>
      </c>
      <c r="AS270" s="19">
        <v>14490.822</v>
      </c>
      <c r="AT270" s="19">
        <v>14641.522000000001</v>
      </c>
      <c r="AU270" s="19">
        <v>14790.424000000001</v>
      </c>
      <c r="AV270" s="19">
        <v>14937.471</v>
      </c>
      <c r="AW270" s="19">
        <v>15082.611999999999</v>
      </c>
      <c r="AX270" s="19">
        <v>15225.768</v>
      </c>
      <c r="AY270" s="19">
        <v>15366.891</v>
      </c>
      <c r="AZ270" s="19">
        <v>15505.9</v>
      </c>
      <c r="BA270" s="19">
        <v>15642.761</v>
      </c>
      <c r="BB270" s="19">
        <v>15777.429</v>
      </c>
      <c r="BC270" s="19">
        <v>15909.891</v>
      </c>
      <c r="BD270" s="19">
        <v>16040.116</v>
      </c>
      <c r="BE270" s="19">
        <v>16168.08</v>
      </c>
      <c r="BF270" s="19">
        <v>16293.700999999999</v>
      </c>
      <c r="BG270" s="19">
        <v>16416.896000000001</v>
      </c>
      <c r="BH270" s="19">
        <v>16537.541000000001</v>
      </c>
      <c r="BI270" s="19">
        <v>16655.556</v>
      </c>
      <c r="BJ270" s="19">
        <v>16770.866999999998</v>
      </c>
      <c r="BK270" s="19">
        <v>16883.485000000001</v>
      </c>
      <c r="BL270" s="19">
        <v>16993.362000000001</v>
      </c>
      <c r="BM270" s="19">
        <v>17100.506000000001</v>
      </c>
      <c r="BN270" s="19">
        <v>17204.906999999999</v>
      </c>
      <c r="BO270" s="19">
        <v>17306.526999999998</v>
      </c>
      <c r="BP270" s="19">
        <v>17405.38</v>
      </c>
      <c r="BQ270" s="19">
        <v>17501.490000000002</v>
      </c>
      <c r="BR270" s="19">
        <v>17594.894</v>
      </c>
      <c r="BS270" s="19">
        <v>17685.632000000001</v>
      </c>
      <c r="BT270" s="19">
        <v>17773.724999999999</v>
      </c>
      <c r="BU270" s="19">
        <v>17859.177</v>
      </c>
      <c r="BV270" s="19">
        <v>17941.962</v>
      </c>
      <c r="BW270" s="19">
        <v>18022.05</v>
      </c>
      <c r="BX270" s="19">
        <v>18099.424999999999</v>
      </c>
      <c r="BY270" s="19">
        <v>18174.100999999999</v>
      </c>
      <c r="BZ270" s="19">
        <v>18246.105</v>
      </c>
      <c r="CA270" s="19">
        <v>18315.494999999999</v>
      </c>
      <c r="CB270" s="19">
        <v>18382.361000000001</v>
      </c>
      <c r="CC270" s="19">
        <v>18446.758999999998</v>
      </c>
      <c r="CD270" s="19">
        <v>18508.724999999999</v>
      </c>
      <c r="CE270" s="19">
        <v>18568.288</v>
      </c>
      <c r="CF270" s="19">
        <v>18625.437999999998</v>
      </c>
      <c r="CG270" s="19">
        <v>18680.172999999999</v>
      </c>
      <c r="CH270" s="19">
        <v>18732.527999999998</v>
      </c>
      <c r="CI270" s="19">
        <v>18782.496999999999</v>
      </c>
      <c r="CJ270" s="19">
        <v>18830.112000000001</v>
      </c>
      <c r="CK270" s="19">
        <v>18875.437999999998</v>
      </c>
      <c r="CL270" s="19">
        <v>18918.517</v>
      </c>
      <c r="CM270" s="19">
        <v>18959.442999999999</v>
      </c>
    </row>
    <row r="271" spans="1:91" ht="11.4" x14ac:dyDescent="0.2">
      <c r="A271" s="16">
        <v>254</v>
      </c>
      <c r="B271" s="17" t="s">
        <v>635</v>
      </c>
      <c r="C271" s="7" t="s">
        <v>312</v>
      </c>
      <c r="D271" s="6"/>
      <c r="E271" s="6">
        <v>90</v>
      </c>
      <c r="F271" s="19">
        <v>587.48199999999997</v>
      </c>
      <c r="G271" s="19">
        <v>599.41899999999998</v>
      </c>
      <c r="H271" s="19">
        <v>611.34299999999996</v>
      </c>
      <c r="I271" s="19">
        <v>623.28099999999995</v>
      </c>
      <c r="J271" s="19">
        <v>635.25400000000002</v>
      </c>
      <c r="K271" s="19">
        <v>647.29700000000003</v>
      </c>
      <c r="L271" s="19">
        <v>659.41300000000001</v>
      </c>
      <c r="M271" s="19">
        <v>671.59</v>
      </c>
      <c r="N271" s="19">
        <v>683.86099999999999</v>
      </c>
      <c r="O271" s="19">
        <v>696.22</v>
      </c>
      <c r="P271" s="19">
        <v>708.678</v>
      </c>
      <c r="Q271" s="19">
        <v>721.24900000000002</v>
      </c>
      <c r="R271" s="19">
        <v>733.91800000000001</v>
      </c>
      <c r="S271" s="19">
        <v>746.7</v>
      </c>
      <c r="T271" s="19">
        <v>759.57600000000002</v>
      </c>
      <c r="U271" s="19">
        <v>772.54499999999996</v>
      </c>
      <c r="V271" s="19">
        <v>785.61</v>
      </c>
      <c r="W271" s="19">
        <v>798.76300000000003</v>
      </c>
      <c r="X271" s="19">
        <v>811.97500000000002</v>
      </c>
      <c r="Y271" s="19">
        <v>825.24300000000005</v>
      </c>
      <c r="Z271" s="19">
        <v>838.53800000000001</v>
      </c>
      <c r="AA271" s="19">
        <v>851.85500000000002</v>
      </c>
      <c r="AB271" s="19">
        <v>865.18399999999997</v>
      </c>
      <c r="AC271" s="19">
        <v>878.50699999999995</v>
      </c>
      <c r="AD271" s="19">
        <v>891.80799999999999</v>
      </c>
      <c r="AE271" s="19">
        <v>905.07299999999998</v>
      </c>
      <c r="AF271" s="19">
        <v>918.279</v>
      </c>
      <c r="AG271" s="19">
        <v>931.43299999999999</v>
      </c>
      <c r="AH271" s="19">
        <v>944.50599999999997</v>
      </c>
      <c r="AI271" s="19">
        <v>957.47699999999998</v>
      </c>
      <c r="AJ271" s="19">
        <v>970.32899999999995</v>
      </c>
      <c r="AK271" s="19">
        <v>983.05200000000002</v>
      </c>
      <c r="AL271" s="19">
        <v>995.65200000000004</v>
      </c>
      <c r="AM271" s="19">
        <v>1008.125</v>
      </c>
      <c r="AN271" s="19">
        <v>1020.497</v>
      </c>
      <c r="AO271" s="19">
        <v>1032.777</v>
      </c>
      <c r="AP271" s="19">
        <v>1044.961</v>
      </c>
      <c r="AQ271" s="19">
        <v>1057.05</v>
      </c>
      <c r="AR271" s="19">
        <v>1069.046</v>
      </c>
      <c r="AS271" s="19">
        <v>1080.9280000000001</v>
      </c>
      <c r="AT271" s="19">
        <v>1092.681</v>
      </c>
      <c r="AU271" s="19">
        <v>1104.327</v>
      </c>
      <c r="AV271" s="19">
        <v>1115.864</v>
      </c>
      <c r="AW271" s="19">
        <v>1127.2840000000001</v>
      </c>
      <c r="AX271" s="19">
        <v>1138.607</v>
      </c>
      <c r="AY271" s="19">
        <v>1149.835</v>
      </c>
      <c r="AZ271" s="19">
        <v>1160.9659999999999</v>
      </c>
      <c r="BA271" s="19">
        <v>1172.0060000000001</v>
      </c>
      <c r="BB271" s="19">
        <v>1182.9359999999999</v>
      </c>
      <c r="BC271" s="19">
        <v>1193.7439999999999</v>
      </c>
      <c r="BD271" s="19">
        <v>1204.4369999999999</v>
      </c>
      <c r="BE271" s="19">
        <v>1215.002</v>
      </c>
      <c r="BF271" s="19">
        <v>1225.4359999999999</v>
      </c>
      <c r="BG271" s="19">
        <v>1235.73</v>
      </c>
      <c r="BH271" s="19">
        <v>1245.877</v>
      </c>
      <c r="BI271" s="19">
        <v>1255.8810000000001</v>
      </c>
      <c r="BJ271" s="19">
        <v>1265.723</v>
      </c>
      <c r="BK271" s="19">
        <v>1275.403</v>
      </c>
      <c r="BL271" s="19">
        <v>1284.9090000000001</v>
      </c>
      <c r="BM271" s="19">
        <v>1294.2280000000001</v>
      </c>
      <c r="BN271" s="19">
        <v>1303.3489999999999</v>
      </c>
      <c r="BO271" s="19">
        <v>1312.271</v>
      </c>
      <c r="BP271" s="19">
        <v>1320.9780000000001</v>
      </c>
      <c r="BQ271" s="19">
        <v>1329.472</v>
      </c>
      <c r="BR271" s="19">
        <v>1337.742</v>
      </c>
      <c r="BS271" s="19">
        <v>1345.769</v>
      </c>
      <c r="BT271" s="19">
        <v>1353.5640000000001</v>
      </c>
      <c r="BU271" s="19">
        <v>1361.124</v>
      </c>
      <c r="BV271" s="19">
        <v>1368.442</v>
      </c>
      <c r="BW271" s="19">
        <v>1375.5070000000001</v>
      </c>
      <c r="BX271" s="19">
        <v>1382.3330000000001</v>
      </c>
      <c r="BY271" s="19">
        <v>1388.9280000000001</v>
      </c>
      <c r="BZ271" s="19">
        <v>1395.2639999999999</v>
      </c>
      <c r="CA271" s="19">
        <v>1401.38</v>
      </c>
      <c r="CB271" s="19">
        <v>1407.259</v>
      </c>
      <c r="CC271" s="19">
        <v>1412.914</v>
      </c>
      <c r="CD271" s="19">
        <v>1418.356</v>
      </c>
      <c r="CE271" s="19">
        <v>1423.587</v>
      </c>
      <c r="CF271" s="19">
        <v>1428.595</v>
      </c>
      <c r="CG271" s="19">
        <v>1433.3910000000001</v>
      </c>
      <c r="CH271" s="19">
        <v>1437.9749999999999</v>
      </c>
      <c r="CI271" s="19">
        <v>1442.348</v>
      </c>
      <c r="CJ271" s="19">
        <v>1446.5239999999999</v>
      </c>
      <c r="CK271" s="19">
        <v>1450.4949999999999</v>
      </c>
      <c r="CL271" s="19">
        <v>1454.2760000000001</v>
      </c>
      <c r="CM271" s="19">
        <v>1457.877</v>
      </c>
    </row>
    <row r="272" spans="1:91" ht="11.4" x14ac:dyDescent="0.2">
      <c r="A272" s="16">
        <v>255</v>
      </c>
      <c r="B272" s="17" t="s">
        <v>635</v>
      </c>
      <c r="C272" s="7" t="s">
        <v>313</v>
      </c>
      <c r="D272" s="6"/>
      <c r="E272" s="6">
        <v>548</v>
      </c>
      <c r="F272" s="19">
        <v>264.60300000000001</v>
      </c>
      <c r="G272" s="19">
        <v>270.40199999999999</v>
      </c>
      <c r="H272" s="19">
        <v>276.24400000000003</v>
      </c>
      <c r="I272" s="19">
        <v>282.11700000000002</v>
      </c>
      <c r="J272" s="19">
        <v>288.017</v>
      </c>
      <c r="K272" s="19">
        <v>293.93400000000003</v>
      </c>
      <c r="L272" s="19">
        <v>299.87200000000001</v>
      </c>
      <c r="M272" s="19">
        <v>305.82499999999999</v>
      </c>
      <c r="N272" s="19">
        <v>311.78699999999998</v>
      </c>
      <c r="O272" s="19">
        <v>317.77300000000002</v>
      </c>
      <c r="P272" s="19">
        <v>323.76600000000002</v>
      </c>
      <c r="Q272" s="19">
        <v>329.78</v>
      </c>
      <c r="R272" s="19">
        <v>335.8</v>
      </c>
      <c r="S272" s="19">
        <v>341.846</v>
      </c>
      <c r="T272" s="19">
        <v>347.90300000000002</v>
      </c>
      <c r="U272" s="19">
        <v>353.97399999999999</v>
      </c>
      <c r="V272" s="19">
        <v>360.06900000000002</v>
      </c>
      <c r="W272" s="19">
        <v>366.17200000000003</v>
      </c>
      <c r="X272" s="19">
        <v>372.29500000000002</v>
      </c>
      <c r="Y272" s="19">
        <v>378.41199999999998</v>
      </c>
      <c r="Z272" s="19">
        <v>384.53500000000003</v>
      </c>
      <c r="AA272" s="19">
        <v>390.661</v>
      </c>
      <c r="AB272" s="19">
        <v>396.77600000000001</v>
      </c>
      <c r="AC272" s="19">
        <v>402.88499999999999</v>
      </c>
      <c r="AD272" s="19">
        <v>408.99099999999999</v>
      </c>
      <c r="AE272" s="19">
        <v>415.08100000000002</v>
      </c>
      <c r="AF272" s="19">
        <v>421.15800000000002</v>
      </c>
      <c r="AG272" s="19">
        <v>427.209</v>
      </c>
      <c r="AH272" s="19">
        <v>433.24900000000002</v>
      </c>
      <c r="AI272" s="19">
        <v>439.24900000000002</v>
      </c>
      <c r="AJ272" s="19">
        <v>445.24200000000002</v>
      </c>
      <c r="AK272" s="19">
        <v>451.18700000000001</v>
      </c>
      <c r="AL272" s="19">
        <v>457.09899999999999</v>
      </c>
      <c r="AM272" s="19">
        <v>462.97</v>
      </c>
      <c r="AN272" s="19">
        <v>468.81099999999998</v>
      </c>
      <c r="AO272" s="19">
        <v>474.59300000000002</v>
      </c>
      <c r="AP272" s="19">
        <v>480.34199999999998</v>
      </c>
      <c r="AQ272" s="19">
        <v>486.02800000000002</v>
      </c>
      <c r="AR272" s="19">
        <v>491.66699999999997</v>
      </c>
      <c r="AS272" s="19">
        <v>497.255</v>
      </c>
      <c r="AT272" s="19">
        <v>502.79199999999997</v>
      </c>
      <c r="AU272" s="19">
        <v>508.27199999999999</v>
      </c>
      <c r="AV272" s="19">
        <v>513.70000000000005</v>
      </c>
      <c r="AW272" s="19">
        <v>519.07000000000005</v>
      </c>
      <c r="AX272" s="19">
        <v>524.37300000000005</v>
      </c>
      <c r="AY272" s="19">
        <v>529.61500000000001</v>
      </c>
      <c r="AZ272" s="19">
        <v>534.78700000000003</v>
      </c>
      <c r="BA272" s="19">
        <v>539.88900000000001</v>
      </c>
      <c r="BB272" s="19">
        <v>544.92100000000005</v>
      </c>
      <c r="BC272" s="19">
        <v>549.88900000000001</v>
      </c>
      <c r="BD272" s="19">
        <v>554.79300000000001</v>
      </c>
      <c r="BE272" s="19">
        <v>559.62300000000005</v>
      </c>
      <c r="BF272" s="19">
        <v>564.37599999999998</v>
      </c>
      <c r="BG272" s="19">
        <v>569.06100000000004</v>
      </c>
      <c r="BH272" s="19">
        <v>573.673</v>
      </c>
      <c r="BI272" s="19">
        <v>578.20399999999995</v>
      </c>
      <c r="BJ272" s="19">
        <v>582.64499999999998</v>
      </c>
      <c r="BK272" s="19">
        <v>587.01</v>
      </c>
      <c r="BL272" s="19">
        <v>591.29100000000005</v>
      </c>
      <c r="BM272" s="19">
        <v>595.49300000000005</v>
      </c>
      <c r="BN272" s="19">
        <v>599.61599999999999</v>
      </c>
      <c r="BO272" s="19">
        <v>603.65200000000004</v>
      </c>
      <c r="BP272" s="19">
        <v>607.61300000000006</v>
      </c>
      <c r="BQ272" s="19">
        <v>611.48900000000003</v>
      </c>
      <c r="BR272" s="19">
        <v>615.28300000000002</v>
      </c>
      <c r="BS272" s="19">
        <v>618.99</v>
      </c>
      <c r="BT272" s="19">
        <v>622.63</v>
      </c>
      <c r="BU272" s="19">
        <v>626.173</v>
      </c>
      <c r="BV272" s="19">
        <v>629.63300000000004</v>
      </c>
      <c r="BW272" s="19">
        <v>633.00400000000002</v>
      </c>
      <c r="BX272" s="19">
        <v>636.29399999999998</v>
      </c>
      <c r="BY272" s="19">
        <v>639.50199999999995</v>
      </c>
      <c r="BZ272" s="19">
        <v>642.62</v>
      </c>
      <c r="CA272" s="19">
        <v>645.64800000000002</v>
      </c>
      <c r="CB272" s="19">
        <v>648.59</v>
      </c>
      <c r="CC272" s="19">
        <v>651.43200000000002</v>
      </c>
      <c r="CD272" s="19">
        <v>654.17999999999995</v>
      </c>
      <c r="CE272" s="19">
        <v>656.83900000000006</v>
      </c>
      <c r="CF272" s="19">
        <v>659.40300000000002</v>
      </c>
      <c r="CG272" s="19">
        <v>661.87099999999998</v>
      </c>
      <c r="CH272" s="19">
        <v>664.24900000000002</v>
      </c>
      <c r="CI272" s="19">
        <v>666.51800000000003</v>
      </c>
      <c r="CJ272" s="19">
        <v>668.70799999999997</v>
      </c>
      <c r="CK272" s="19">
        <v>670.798</v>
      </c>
      <c r="CL272" s="19">
        <v>672.78899999999999</v>
      </c>
      <c r="CM272" s="19">
        <v>674.67600000000004</v>
      </c>
    </row>
    <row r="273" spans="1:91" ht="12" x14ac:dyDescent="0.25">
      <c r="A273" s="16">
        <v>256</v>
      </c>
      <c r="B273" s="17" t="s">
        <v>635</v>
      </c>
      <c r="C273" s="21" t="s">
        <v>314</v>
      </c>
      <c r="D273" s="6"/>
      <c r="E273" s="6">
        <v>954</v>
      </c>
      <c r="F273" s="19">
        <v>518.995</v>
      </c>
      <c r="G273" s="19">
        <v>523.16700000000003</v>
      </c>
      <c r="H273" s="19">
        <v>527.53</v>
      </c>
      <c r="I273" s="19">
        <v>531.99599999999998</v>
      </c>
      <c r="J273" s="19">
        <v>536.57899999999995</v>
      </c>
      <c r="K273" s="19">
        <v>541.20699999999999</v>
      </c>
      <c r="L273" s="19">
        <v>545.83199999999999</v>
      </c>
      <c r="M273" s="19">
        <v>550.45600000000002</v>
      </c>
      <c r="N273" s="19">
        <v>555.09299999999996</v>
      </c>
      <c r="O273" s="19">
        <v>559.774</v>
      </c>
      <c r="P273" s="19">
        <v>564.53</v>
      </c>
      <c r="Q273" s="19">
        <v>569.35199999999998</v>
      </c>
      <c r="R273" s="19">
        <v>574.226</v>
      </c>
      <c r="S273" s="19">
        <v>579.08799999999997</v>
      </c>
      <c r="T273" s="19">
        <v>583.89200000000005</v>
      </c>
      <c r="U273" s="19">
        <v>588.6</v>
      </c>
      <c r="V273" s="19">
        <v>593.19000000000005</v>
      </c>
      <c r="W273" s="19">
        <v>597.66499999999996</v>
      </c>
      <c r="X273" s="19">
        <v>602.01199999999994</v>
      </c>
      <c r="Y273" s="19">
        <v>606.24</v>
      </c>
      <c r="Z273" s="19">
        <v>610.35699999999997</v>
      </c>
      <c r="AA273" s="19">
        <v>614.33600000000001</v>
      </c>
      <c r="AB273" s="19">
        <v>618.18700000000001</v>
      </c>
      <c r="AC273" s="19">
        <v>621.91300000000001</v>
      </c>
      <c r="AD273" s="19">
        <v>625.50900000000001</v>
      </c>
      <c r="AE273" s="19">
        <v>628.97799999999995</v>
      </c>
      <c r="AF273" s="19">
        <v>632.30499999999995</v>
      </c>
      <c r="AG273" s="19">
        <v>635.48800000000006</v>
      </c>
      <c r="AH273" s="19">
        <v>638.53399999999999</v>
      </c>
      <c r="AI273" s="19">
        <v>641.47199999999998</v>
      </c>
      <c r="AJ273" s="19">
        <v>644.22699999999998</v>
      </c>
      <c r="AK273" s="19">
        <v>646.85500000000002</v>
      </c>
      <c r="AL273" s="19">
        <v>649.34299999999996</v>
      </c>
      <c r="AM273" s="19">
        <v>651.71699999999998</v>
      </c>
      <c r="AN273" s="19">
        <v>653.98299999999995</v>
      </c>
      <c r="AO273" s="19">
        <v>656.17899999999997</v>
      </c>
      <c r="AP273" s="19">
        <v>658.27599999999995</v>
      </c>
      <c r="AQ273" s="19">
        <v>660.31399999999996</v>
      </c>
      <c r="AR273" s="19">
        <v>662.28300000000002</v>
      </c>
      <c r="AS273" s="19">
        <v>664.18</v>
      </c>
      <c r="AT273" s="19">
        <v>666.04100000000005</v>
      </c>
      <c r="AU273" s="19">
        <v>667.83199999999999</v>
      </c>
      <c r="AV273" s="19">
        <v>669.55899999999997</v>
      </c>
      <c r="AW273" s="19">
        <v>671.27300000000002</v>
      </c>
      <c r="AX273" s="19">
        <v>672.91800000000001</v>
      </c>
      <c r="AY273" s="19">
        <v>674.49599999999998</v>
      </c>
      <c r="AZ273" s="19">
        <v>676.06700000000001</v>
      </c>
      <c r="BA273" s="19">
        <v>677.56600000000003</v>
      </c>
      <c r="BB273" s="19">
        <v>679.00599999999997</v>
      </c>
      <c r="BC273" s="19">
        <v>680.40599999999995</v>
      </c>
      <c r="BD273" s="19">
        <v>681.76599999999996</v>
      </c>
      <c r="BE273" s="19">
        <v>683.05899999999997</v>
      </c>
      <c r="BF273" s="19">
        <v>684.28800000000001</v>
      </c>
      <c r="BG273" s="19">
        <v>685.46199999999999</v>
      </c>
      <c r="BH273" s="19">
        <v>686.54100000000005</v>
      </c>
      <c r="BI273" s="19">
        <v>687.553</v>
      </c>
      <c r="BJ273" s="19">
        <v>688.49</v>
      </c>
      <c r="BK273" s="19">
        <v>689.31899999999996</v>
      </c>
      <c r="BL273" s="19">
        <v>690.06500000000005</v>
      </c>
      <c r="BM273" s="19">
        <v>690.72500000000002</v>
      </c>
      <c r="BN273" s="19">
        <v>691.28399999999999</v>
      </c>
      <c r="BO273" s="19">
        <v>691.75</v>
      </c>
      <c r="BP273" s="19">
        <v>692.12</v>
      </c>
      <c r="BQ273" s="19">
        <v>692.36300000000006</v>
      </c>
      <c r="BR273" s="19">
        <v>692.51700000000005</v>
      </c>
      <c r="BS273" s="19">
        <v>692.56799999999998</v>
      </c>
      <c r="BT273" s="19">
        <v>692.51900000000001</v>
      </c>
      <c r="BU273" s="19">
        <v>692.32799999999997</v>
      </c>
      <c r="BV273" s="19">
        <v>692.07899999999995</v>
      </c>
      <c r="BW273" s="19">
        <v>691.71</v>
      </c>
      <c r="BX273" s="19">
        <v>691.22400000000005</v>
      </c>
      <c r="BY273" s="19">
        <v>690.65200000000004</v>
      </c>
      <c r="BZ273" s="19">
        <v>689.97500000000002</v>
      </c>
      <c r="CA273" s="19">
        <v>689.221</v>
      </c>
      <c r="CB273" s="19">
        <v>688.38</v>
      </c>
      <c r="CC273" s="19">
        <v>687.49300000000005</v>
      </c>
      <c r="CD273" s="19">
        <v>686.529</v>
      </c>
      <c r="CE273" s="19">
        <v>685.50400000000002</v>
      </c>
      <c r="CF273" s="19">
        <v>684.43799999999999</v>
      </c>
      <c r="CG273" s="19">
        <v>683.31299999999999</v>
      </c>
      <c r="CH273" s="19">
        <v>682.15899999999999</v>
      </c>
      <c r="CI273" s="19">
        <v>680.96400000000006</v>
      </c>
      <c r="CJ273" s="19">
        <v>679.755</v>
      </c>
      <c r="CK273" s="19">
        <v>678.51</v>
      </c>
      <c r="CL273" s="19">
        <v>677.29499999999996</v>
      </c>
      <c r="CM273" s="19">
        <v>676.06</v>
      </c>
    </row>
    <row r="274" spans="1:91" ht="11.4" x14ac:dyDescent="0.2">
      <c r="A274" s="16">
        <v>257</v>
      </c>
      <c r="B274" s="17" t="s">
        <v>635</v>
      </c>
      <c r="C274" s="7" t="s">
        <v>315</v>
      </c>
      <c r="D274" s="6"/>
      <c r="E274" s="6">
        <v>316</v>
      </c>
      <c r="F274" s="19">
        <v>161.797</v>
      </c>
      <c r="G274" s="19">
        <v>162.89599999999999</v>
      </c>
      <c r="H274" s="19">
        <v>164.22900000000001</v>
      </c>
      <c r="I274" s="19">
        <v>165.71799999999999</v>
      </c>
      <c r="J274" s="19">
        <v>167.245</v>
      </c>
      <c r="K274" s="19">
        <v>168.727</v>
      </c>
      <c r="L274" s="19">
        <v>170.126</v>
      </c>
      <c r="M274" s="19">
        <v>171.464</v>
      </c>
      <c r="N274" s="19">
        <v>172.74799999999999</v>
      </c>
      <c r="O274" s="19">
        <v>174.005</v>
      </c>
      <c r="P274" s="19">
        <v>175.24299999999999</v>
      </c>
      <c r="Q274" s="19">
        <v>176.46299999999999</v>
      </c>
      <c r="R274" s="19">
        <v>177.654</v>
      </c>
      <c r="S274" s="19">
        <v>178.81200000000001</v>
      </c>
      <c r="T274" s="19">
        <v>179.928</v>
      </c>
      <c r="U274" s="19">
        <v>181.00899999999999</v>
      </c>
      <c r="V274" s="19">
        <v>182.03899999999999</v>
      </c>
      <c r="W274" s="19">
        <v>183.023</v>
      </c>
      <c r="X274" s="19">
        <v>183.96100000000001</v>
      </c>
      <c r="Y274" s="19">
        <v>184.85400000000001</v>
      </c>
      <c r="Z274" s="19">
        <v>185.696</v>
      </c>
      <c r="AA274" s="19">
        <v>186.48699999999999</v>
      </c>
      <c r="AB274" s="19">
        <v>187.22399999999999</v>
      </c>
      <c r="AC274" s="19">
        <v>187.916</v>
      </c>
      <c r="AD274" s="19">
        <v>188.56100000000001</v>
      </c>
      <c r="AE274" s="19">
        <v>189.15600000000001</v>
      </c>
      <c r="AF274" s="19">
        <v>189.70099999999999</v>
      </c>
      <c r="AG274" s="19">
        <v>190.19300000000001</v>
      </c>
      <c r="AH274" s="19">
        <v>190.64</v>
      </c>
      <c r="AI274" s="19">
        <v>191.042</v>
      </c>
      <c r="AJ274" s="19">
        <v>191.41</v>
      </c>
      <c r="AK274" s="19">
        <v>191.72900000000001</v>
      </c>
      <c r="AL274" s="19">
        <v>192.00299999999999</v>
      </c>
      <c r="AM274" s="19">
        <v>192.245</v>
      </c>
      <c r="AN274" s="19">
        <v>192.45599999999999</v>
      </c>
      <c r="AO274" s="19">
        <v>192.64699999999999</v>
      </c>
      <c r="AP274" s="19">
        <v>192.80699999999999</v>
      </c>
      <c r="AQ274" s="19">
        <v>192.94900000000001</v>
      </c>
      <c r="AR274" s="19">
        <v>193.07499999999999</v>
      </c>
      <c r="AS274" s="19">
        <v>193.173</v>
      </c>
      <c r="AT274" s="19">
        <v>193.255</v>
      </c>
      <c r="AU274" s="19">
        <v>193.31399999999999</v>
      </c>
      <c r="AV274" s="19">
        <v>193.35</v>
      </c>
      <c r="AW274" s="19">
        <v>193.376</v>
      </c>
      <c r="AX274" s="19">
        <v>193.38</v>
      </c>
      <c r="AY274" s="19">
        <v>193.36500000000001</v>
      </c>
      <c r="AZ274" s="19">
        <v>193.33500000000001</v>
      </c>
      <c r="BA274" s="19">
        <v>193.291</v>
      </c>
      <c r="BB274" s="19">
        <v>193.22300000000001</v>
      </c>
      <c r="BC274" s="19">
        <v>193.14599999999999</v>
      </c>
      <c r="BD274" s="19">
        <v>193.05</v>
      </c>
      <c r="BE274" s="19">
        <v>192.93600000000001</v>
      </c>
      <c r="BF274" s="19">
        <v>192.803</v>
      </c>
      <c r="BG274" s="19">
        <v>192.654</v>
      </c>
      <c r="BH274" s="19">
        <v>192.48099999999999</v>
      </c>
      <c r="BI274" s="19">
        <v>192.28800000000001</v>
      </c>
      <c r="BJ274" s="19">
        <v>192.07400000000001</v>
      </c>
      <c r="BK274" s="19">
        <v>191.83099999999999</v>
      </c>
      <c r="BL274" s="19">
        <v>191.56200000000001</v>
      </c>
      <c r="BM274" s="19">
        <v>191.28100000000001</v>
      </c>
      <c r="BN274" s="19">
        <v>190.96899999999999</v>
      </c>
      <c r="BO274" s="19">
        <v>190.637</v>
      </c>
      <c r="BP274" s="19">
        <v>190.28100000000001</v>
      </c>
      <c r="BQ274" s="19">
        <v>189.89599999999999</v>
      </c>
      <c r="BR274" s="19">
        <v>189.49600000000001</v>
      </c>
      <c r="BS274" s="19">
        <v>189.059</v>
      </c>
      <c r="BT274" s="19">
        <v>188.60499999999999</v>
      </c>
      <c r="BU274" s="19">
        <v>188.125</v>
      </c>
      <c r="BV274" s="19">
        <v>187.61699999999999</v>
      </c>
      <c r="BW274" s="19">
        <v>187.09</v>
      </c>
      <c r="BX274" s="19">
        <v>186.536</v>
      </c>
      <c r="BY274" s="19">
        <v>185.96899999999999</v>
      </c>
      <c r="BZ274" s="19">
        <v>185.375</v>
      </c>
      <c r="CA274" s="19">
        <v>184.77</v>
      </c>
      <c r="CB274" s="19">
        <v>184.14400000000001</v>
      </c>
      <c r="CC274" s="19">
        <v>183.512</v>
      </c>
      <c r="CD274" s="19">
        <v>182.86500000000001</v>
      </c>
      <c r="CE274" s="19">
        <v>182.19900000000001</v>
      </c>
      <c r="CF274" s="19">
        <v>181.53800000000001</v>
      </c>
      <c r="CG274" s="19">
        <v>180.86500000000001</v>
      </c>
      <c r="CH274" s="19">
        <v>180.17500000000001</v>
      </c>
      <c r="CI274" s="19">
        <v>179.48400000000001</v>
      </c>
      <c r="CJ274" s="19">
        <v>178.797</v>
      </c>
      <c r="CK274" s="19">
        <v>178.09700000000001</v>
      </c>
      <c r="CL274" s="19">
        <v>177.405</v>
      </c>
      <c r="CM274" s="19">
        <v>176.71</v>
      </c>
    </row>
    <row r="275" spans="1:91" ht="11.4" x14ac:dyDescent="0.2">
      <c r="A275" s="16">
        <v>258</v>
      </c>
      <c r="B275" s="17" t="s">
        <v>635</v>
      </c>
      <c r="C275" s="7" t="s">
        <v>316</v>
      </c>
      <c r="D275" s="6"/>
      <c r="E275" s="6">
        <v>296</v>
      </c>
      <c r="F275" s="19">
        <v>112.407</v>
      </c>
      <c r="G275" s="19">
        <v>114.395</v>
      </c>
      <c r="H275" s="19">
        <v>116.398</v>
      </c>
      <c r="I275" s="19">
        <v>118.414</v>
      </c>
      <c r="J275" s="19">
        <v>120.428</v>
      </c>
      <c r="K275" s="19">
        <v>122.43899999999999</v>
      </c>
      <c r="L275" s="19">
        <v>124.43300000000001</v>
      </c>
      <c r="M275" s="19">
        <v>126.413</v>
      </c>
      <c r="N275" s="19">
        <v>128.38800000000001</v>
      </c>
      <c r="O275" s="19">
        <v>130.34299999999999</v>
      </c>
      <c r="P275" s="19">
        <v>132.27000000000001</v>
      </c>
      <c r="Q275" s="19">
        <v>134.18</v>
      </c>
      <c r="R275" s="19">
        <v>136.05799999999999</v>
      </c>
      <c r="S275" s="19">
        <v>137.90899999999999</v>
      </c>
      <c r="T275" s="19">
        <v>139.739</v>
      </c>
      <c r="U275" s="19">
        <v>141.53800000000001</v>
      </c>
      <c r="V275" s="19">
        <v>143.32900000000001</v>
      </c>
      <c r="W275" s="19">
        <v>145.08500000000001</v>
      </c>
      <c r="X275" s="19">
        <v>146.83199999999999</v>
      </c>
      <c r="Y275" s="19">
        <v>148.583</v>
      </c>
      <c r="Z275" s="19">
        <v>150.34</v>
      </c>
      <c r="AA275" s="19">
        <v>152.09899999999999</v>
      </c>
      <c r="AB275" s="19">
        <v>153.87200000000001</v>
      </c>
      <c r="AC275" s="19">
        <v>155.66200000000001</v>
      </c>
      <c r="AD275" s="19">
        <v>157.46</v>
      </c>
      <c r="AE275" s="19">
        <v>159.29499999999999</v>
      </c>
      <c r="AF275" s="19">
        <v>161.14699999999999</v>
      </c>
      <c r="AG275" s="19">
        <v>163.017</v>
      </c>
      <c r="AH275" s="19">
        <v>164.90199999999999</v>
      </c>
      <c r="AI275" s="19">
        <v>166.80799999999999</v>
      </c>
      <c r="AJ275" s="19">
        <v>168.697</v>
      </c>
      <c r="AK275" s="19">
        <v>170.59299999999999</v>
      </c>
      <c r="AL275" s="19">
        <v>172.47900000000001</v>
      </c>
      <c r="AM275" s="19">
        <v>174.36</v>
      </c>
      <c r="AN275" s="19">
        <v>176.23</v>
      </c>
      <c r="AO275" s="19">
        <v>178.08500000000001</v>
      </c>
      <c r="AP275" s="19">
        <v>179.92500000000001</v>
      </c>
      <c r="AQ275" s="19">
        <v>181.74799999999999</v>
      </c>
      <c r="AR275" s="19">
        <v>183.53299999999999</v>
      </c>
      <c r="AS275" s="19">
        <v>185.309</v>
      </c>
      <c r="AT275" s="19">
        <v>187.05</v>
      </c>
      <c r="AU275" s="19">
        <v>188.761</v>
      </c>
      <c r="AV275" s="19">
        <v>190.43199999999999</v>
      </c>
      <c r="AW275" s="19">
        <v>192.089</v>
      </c>
      <c r="AX275" s="19">
        <v>193.703</v>
      </c>
      <c r="AY275" s="19">
        <v>195.28899999999999</v>
      </c>
      <c r="AZ275" s="19">
        <v>196.85300000000001</v>
      </c>
      <c r="BA275" s="19">
        <v>198.375</v>
      </c>
      <c r="BB275" s="19">
        <v>199.87899999999999</v>
      </c>
      <c r="BC275" s="19">
        <v>201.36199999999999</v>
      </c>
      <c r="BD275" s="19">
        <v>202.83</v>
      </c>
      <c r="BE275" s="19">
        <v>204.279</v>
      </c>
      <c r="BF275" s="19">
        <v>205.71299999999999</v>
      </c>
      <c r="BG275" s="19">
        <v>207.13200000000001</v>
      </c>
      <c r="BH275" s="19">
        <v>208.54400000000001</v>
      </c>
      <c r="BI275" s="19">
        <v>209.95599999999999</v>
      </c>
      <c r="BJ275" s="19">
        <v>211.36500000000001</v>
      </c>
      <c r="BK275" s="19">
        <v>212.761</v>
      </c>
      <c r="BL275" s="19">
        <v>214.161</v>
      </c>
      <c r="BM275" s="19">
        <v>215.55099999999999</v>
      </c>
      <c r="BN275" s="19">
        <v>216.93199999999999</v>
      </c>
      <c r="BO275" s="19">
        <v>218.315</v>
      </c>
      <c r="BP275" s="19">
        <v>219.68199999999999</v>
      </c>
      <c r="BQ275" s="19">
        <v>221.04</v>
      </c>
      <c r="BR275" s="19">
        <v>222.376</v>
      </c>
      <c r="BS275" s="19">
        <v>223.697</v>
      </c>
      <c r="BT275" s="19">
        <v>224.98599999999999</v>
      </c>
      <c r="BU275" s="19">
        <v>226.244</v>
      </c>
      <c r="BV275" s="19">
        <v>227.48599999999999</v>
      </c>
      <c r="BW275" s="19">
        <v>228.68600000000001</v>
      </c>
      <c r="BX275" s="19">
        <v>229.852</v>
      </c>
      <c r="BY275" s="19">
        <v>230.97499999999999</v>
      </c>
      <c r="BZ275" s="19">
        <v>232.065</v>
      </c>
      <c r="CA275" s="19">
        <v>233.113</v>
      </c>
      <c r="CB275" s="19">
        <v>234.12299999999999</v>
      </c>
      <c r="CC275" s="19">
        <v>235.09700000000001</v>
      </c>
      <c r="CD275" s="19">
        <v>236.03700000000001</v>
      </c>
      <c r="CE275" s="19">
        <v>236.94300000000001</v>
      </c>
      <c r="CF275" s="19">
        <v>237.81100000000001</v>
      </c>
      <c r="CG275" s="19">
        <v>238.64400000000001</v>
      </c>
      <c r="CH275" s="19">
        <v>239.45</v>
      </c>
      <c r="CI275" s="19">
        <v>240.23500000000001</v>
      </c>
      <c r="CJ275" s="19">
        <v>240.988</v>
      </c>
      <c r="CK275" s="19">
        <v>241.709</v>
      </c>
      <c r="CL275" s="19">
        <v>242.423</v>
      </c>
      <c r="CM275" s="19">
        <v>243.125</v>
      </c>
    </row>
    <row r="276" spans="1:91" ht="11.4" x14ac:dyDescent="0.2">
      <c r="A276" s="16">
        <v>259</v>
      </c>
      <c r="B276" s="17" t="s">
        <v>635</v>
      </c>
      <c r="C276" s="7" t="s">
        <v>317</v>
      </c>
      <c r="D276" s="6"/>
      <c r="E276" s="6">
        <v>584</v>
      </c>
      <c r="F276" s="19">
        <v>52.994</v>
      </c>
      <c r="G276" s="19">
        <v>53.066000000000003</v>
      </c>
      <c r="H276" s="19">
        <v>53.127000000000002</v>
      </c>
      <c r="I276" s="19">
        <v>53.167000000000002</v>
      </c>
      <c r="J276" s="19">
        <v>53.210999999999999</v>
      </c>
      <c r="K276" s="19">
        <v>53.250999999999998</v>
      </c>
      <c r="L276" s="19">
        <v>53.289000000000001</v>
      </c>
      <c r="M276" s="19">
        <v>53.326999999999998</v>
      </c>
      <c r="N276" s="19">
        <v>53.4</v>
      </c>
      <c r="O276" s="19">
        <v>53.514000000000003</v>
      </c>
      <c r="P276" s="19">
        <v>53.701999999999998</v>
      </c>
      <c r="Q276" s="19">
        <v>53.956000000000003</v>
      </c>
      <c r="R276" s="19">
        <v>54.298999999999999</v>
      </c>
      <c r="S276" s="19">
        <v>54.695</v>
      </c>
      <c r="T276" s="19">
        <v>55.143000000000001</v>
      </c>
      <c r="U276" s="19">
        <v>55.634</v>
      </c>
      <c r="V276" s="19">
        <v>56.158999999999999</v>
      </c>
      <c r="W276" s="19">
        <v>56.725999999999999</v>
      </c>
      <c r="X276" s="19">
        <v>57.320999999999998</v>
      </c>
      <c r="Y276" s="19">
        <v>57.942999999999998</v>
      </c>
      <c r="Z276" s="19">
        <v>58.585999999999999</v>
      </c>
      <c r="AA276" s="19">
        <v>59.238999999999997</v>
      </c>
      <c r="AB276" s="19">
        <v>59.914999999999999</v>
      </c>
      <c r="AC276" s="19">
        <v>60.576000000000001</v>
      </c>
      <c r="AD276" s="19">
        <v>61.231999999999999</v>
      </c>
      <c r="AE276" s="19">
        <v>61.857999999999997</v>
      </c>
      <c r="AF276" s="19">
        <v>62.454000000000001</v>
      </c>
      <c r="AG276" s="19">
        <v>63.027999999999999</v>
      </c>
      <c r="AH276" s="19">
        <v>63.546999999999997</v>
      </c>
      <c r="AI276" s="19">
        <v>64.033000000000001</v>
      </c>
      <c r="AJ276" s="19">
        <v>64.456999999999994</v>
      </c>
      <c r="AK276" s="19">
        <v>64.825000000000003</v>
      </c>
      <c r="AL276" s="19">
        <v>65.153999999999996</v>
      </c>
      <c r="AM276" s="19">
        <v>65.424000000000007</v>
      </c>
      <c r="AN276" s="19">
        <v>65.659000000000006</v>
      </c>
      <c r="AO276" s="19">
        <v>65.867999999999995</v>
      </c>
      <c r="AP276" s="19">
        <v>66.033000000000001</v>
      </c>
      <c r="AQ276" s="19">
        <v>66.183000000000007</v>
      </c>
      <c r="AR276" s="19">
        <v>66.311000000000007</v>
      </c>
      <c r="AS276" s="19">
        <v>66.436999999999998</v>
      </c>
      <c r="AT276" s="19">
        <v>66.575000000000003</v>
      </c>
      <c r="AU276" s="19">
        <v>66.718000000000004</v>
      </c>
      <c r="AV276" s="19">
        <v>66.873000000000005</v>
      </c>
      <c r="AW276" s="19">
        <v>67.058000000000007</v>
      </c>
      <c r="AX276" s="19">
        <v>67.263999999999996</v>
      </c>
      <c r="AY276" s="19">
        <v>67.495999999999995</v>
      </c>
      <c r="AZ276" s="19">
        <v>67.763999999999996</v>
      </c>
      <c r="BA276" s="19">
        <v>68.054000000000002</v>
      </c>
      <c r="BB276" s="19">
        <v>68.385999999999996</v>
      </c>
      <c r="BC276" s="19">
        <v>68.730999999999995</v>
      </c>
      <c r="BD276" s="19">
        <v>69.108000000000004</v>
      </c>
      <c r="BE276" s="19">
        <v>69.5</v>
      </c>
      <c r="BF276" s="19">
        <v>69.912999999999997</v>
      </c>
      <c r="BG276" s="19">
        <v>70.337999999999994</v>
      </c>
      <c r="BH276" s="19">
        <v>70.757999999999996</v>
      </c>
      <c r="BI276" s="19">
        <v>71.173000000000002</v>
      </c>
      <c r="BJ276" s="19">
        <v>71.575000000000003</v>
      </c>
      <c r="BK276" s="19">
        <v>71.965000000000003</v>
      </c>
      <c r="BL276" s="19">
        <v>72.337000000000003</v>
      </c>
      <c r="BM276" s="19">
        <v>72.680000000000007</v>
      </c>
      <c r="BN276" s="19">
        <v>72.986999999999995</v>
      </c>
      <c r="BO276" s="19">
        <v>73.266000000000005</v>
      </c>
      <c r="BP276" s="19">
        <v>73.507000000000005</v>
      </c>
      <c r="BQ276" s="19">
        <v>73.7</v>
      </c>
      <c r="BR276" s="19">
        <v>73.866</v>
      </c>
      <c r="BS276" s="19">
        <v>73.992999999999995</v>
      </c>
      <c r="BT276" s="19">
        <v>74.081000000000003</v>
      </c>
      <c r="BU276" s="19">
        <v>74.13</v>
      </c>
      <c r="BV276" s="19">
        <v>74.141999999999996</v>
      </c>
      <c r="BW276" s="19">
        <v>74.132999999999996</v>
      </c>
      <c r="BX276" s="19">
        <v>74.087000000000003</v>
      </c>
      <c r="BY276" s="19">
        <v>74.016000000000005</v>
      </c>
      <c r="BZ276" s="19">
        <v>73.924000000000007</v>
      </c>
      <c r="CA276" s="19">
        <v>73.813000000000002</v>
      </c>
      <c r="CB276" s="19">
        <v>73.683000000000007</v>
      </c>
      <c r="CC276" s="19">
        <v>73.551000000000002</v>
      </c>
      <c r="CD276" s="19">
        <v>73.400000000000006</v>
      </c>
      <c r="CE276" s="19">
        <v>73.242000000000004</v>
      </c>
      <c r="CF276" s="19">
        <v>73.084000000000003</v>
      </c>
      <c r="CG276" s="19">
        <v>72.923000000000002</v>
      </c>
      <c r="CH276" s="19">
        <v>72.757000000000005</v>
      </c>
      <c r="CI276" s="19">
        <v>72.587000000000003</v>
      </c>
      <c r="CJ276" s="19">
        <v>72.421000000000006</v>
      </c>
      <c r="CK276" s="19">
        <v>72.245999999999995</v>
      </c>
      <c r="CL276" s="19">
        <v>72.087000000000003</v>
      </c>
      <c r="CM276" s="19">
        <v>71.924999999999997</v>
      </c>
    </row>
    <row r="277" spans="1:91" ht="11.4" x14ac:dyDescent="0.2">
      <c r="A277" s="16">
        <v>260</v>
      </c>
      <c r="B277" s="17" t="s">
        <v>635</v>
      </c>
      <c r="C277" s="7" t="s">
        <v>318</v>
      </c>
      <c r="D277" s="6"/>
      <c r="E277" s="6">
        <v>583</v>
      </c>
      <c r="F277" s="19">
        <v>104.43300000000001</v>
      </c>
      <c r="G277" s="19">
        <v>104.937</v>
      </c>
      <c r="H277" s="19">
        <v>105.544</v>
      </c>
      <c r="I277" s="19">
        <v>106.227</v>
      </c>
      <c r="J277" s="19">
        <v>106.983</v>
      </c>
      <c r="K277" s="19">
        <v>107.774</v>
      </c>
      <c r="L277" s="19">
        <v>108.60899999999999</v>
      </c>
      <c r="M277" s="19">
        <v>109.471</v>
      </c>
      <c r="N277" s="19">
        <v>110.367</v>
      </c>
      <c r="O277" s="19">
        <v>111.301</v>
      </c>
      <c r="P277" s="19">
        <v>112.283</v>
      </c>
      <c r="Q277" s="19">
        <v>113.29900000000001</v>
      </c>
      <c r="R277" s="19">
        <v>114.349</v>
      </c>
      <c r="S277" s="19">
        <v>115.404</v>
      </c>
      <c r="T277" s="19">
        <v>116.441</v>
      </c>
      <c r="U277" s="19">
        <v>117.43</v>
      </c>
      <c r="V277" s="19">
        <v>118.363</v>
      </c>
      <c r="W277" s="19">
        <v>119.242</v>
      </c>
      <c r="X277" s="19">
        <v>120.075</v>
      </c>
      <c r="Y277" s="19">
        <v>120.849</v>
      </c>
      <c r="Z277" s="19">
        <v>121.57899999999999</v>
      </c>
      <c r="AA277" s="19">
        <v>122.253</v>
      </c>
      <c r="AB277" s="19">
        <v>122.874</v>
      </c>
      <c r="AC277" s="19">
        <v>123.455</v>
      </c>
      <c r="AD277" s="19">
        <v>123.99299999999999</v>
      </c>
      <c r="AE277" s="19">
        <v>124.494</v>
      </c>
      <c r="AF277" s="19">
        <v>124.958</v>
      </c>
      <c r="AG277" s="19">
        <v>125.39100000000001</v>
      </c>
      <c r="AH277" s="19">
        <v>125.798</v>
      </c>
      <c r="AI277" s="19">
        <v>126.179</v>
      </c>
      <c r="AJ277" s="19">
        <v>126.54600000000001</v>
      </c>
      <c r="AK277" s="19">
        <v>126.89400000000001</v>
      </c>
      <c r="AL277" s="19">
        <v>127.23399999999999</v>
      </c>
      <c r="AM277" s="19">
        <v>127.559</v>
      </c>
      <c r="AN277" s="19">
        <v>127.878</v>
      </c>
      <c r="AO277" s="19">
        <v>128.19300000000001</v>
      </c>
      <c r="AP277" s="19">
        <v>128.51</v>
      </c>
      <c r="AQ277" s="19">
        <v>128.821</v>
      </c>
      <c r="AR277" s="19">
        <v>129.12899999999999</v>
      </c>
      <c r="AS277" s="19">
        <v>129.41900000000001</v>
      </c>
      <c r="AT277" s="19">
        <v>129.68799999999999</v>
      </c>
      <c r="AU277" s="19">
        <v>129.93199999999999</v>
      </c>
      <c r="AV277" s="19">
        <v>130.15100000000001</v>
      </c>
      <c r="AW277" s="19">
        <v>130.333</v>
      </c>
      <c r="AX277" s="19">
        <v>130.489</v>
      </c>
      <c r="AY277" s="19">
        <v>130.59399999999999</v>
      </c>
      <c r="AZ277" s="19">
        <v>130.66</v>
      </c>
      <c r="BA277" s="19">
        <v>130.667</v>
      </c>
      <c r="BB277" s="19">
        <v>130.62200000000001</v>
      </c>
      <c r="BC277" s="19">
        <v>130.529</v>
      </c>
      <c r="BD277" s="19">
        <v>130.37700000000001</v>
      </c>
      <c r="BE277" s="19">
        <v>130.16999999999999</v>
      </c>
      <c r="BF277" s="19">
        <v>129.9</v>
      </c>
      <c r="BG277" s="19">
        <v>129.59299999999999</v>
      </c>
      <c r="BH277" s="19">
        <v>129.22900000000001</v>
      </c>
      <c r="BI277" s="19">
        <v>128.81800000000001</v>
      </c>
      <c r="BJ277" s="19">
        <v>128.36500000000001</v>
      </c>
      <c r="BK277" s="19">
        <v>127.871</v>
      </c>
      <c r="BL277" s="19">
        <v>127.34099999999999</v>
      </c>
      <c r="BM277" s="19">
        <v>126.783</v>
      </c>
      <c r="BN277" s="19">
        <v>126.21599999999999</v>
      </c>
      <c r="BO277" s="19">
        <v>125.61499999999999</v>
      </c>
      <c r="BP277" s="19">
        <v>125.011</v>
      </c>
      <c r="BQ277" s="19">
        <v>124.389</v>
      </c>
      <c r="BR277" s="19">
        <v>123.76600000000001</v>
      </c>
      <c r="BS277" s="19">
        <v>123.13</v>
      </c>
      <c r="BT277" s="19">
        <v>122.509</v>
      </c>
      <c r="BU277" s="19">
        <v>121.883</v>
      </c>
      <c r="BV277" s="19">
        <v>121.256</v>
      </c>
      <c r="BW277" s="19">
        <v>120.642</v>
      </c>
      <c r="BX277" s="19">
        <v>120.018</v>
      </c>
      <c r="BY277" s="19">
        <v>119.40600000000001</v>
      </c>
      <c r="BZ277" s="19">
        <v>118.792</v>
      </c>
      <c r="CA277" s="19">
        <v>118.187</v>
      </c>
      <c r="CB277" s="19">
        <v>117.583</v>
      </c>
      <c r="CC277" s="19">
        <v>116.97499999999999</v>
      </c>
      <c r="CD277" s="19">
        <v>116.36799999999999</v>
      </c>
      <c r="CE277" s="19">
        <v>115.752</v>
      </c>
      <c r="CF277" s="19">
        <v>115.13500000000001</v>
      </c>
      <c r="CG277" s="19">
        <v>114.51</v>
      </c>
      <c r="CH277" s="19">
        <v>113.889</v>
      </c>
      <c r="CI277" s="19">
        <v>113.252</v>
      </c>
      <c r="CJ277" s="19">
        <v>112.60899999999999</v>
      </c>
      <c r="CK277" s="19">
        <v>111.964</v>
      </c>
      <c r="CL277" s="19">
        <v>111.30200000000001</v>
      </c>
      <c r="CM277" s="19">
        <v>110.629</v>
      </c>
    </row>
    <row r="278" spans="1:91" ht="11.4" x14ac:dyDescent="0.2">
      <c r="A278" s="16">
        <v>261</v>
      </c>
      <c r="B278" s="17" t="s">
        <v>635</v>
      </c>
      <c r="C278" s="7" t="s">
        <v>319</v>
      </c>
      <c r="D278" s="6"/>
      <c r="E278" s="6">
        <v>520</v>
      </c>
      <c r="F278" s="19">
        <v>11.26</v>
      </c>
      <c r="G278" s="19">
        <v>11.347</v>
      </c>
      <c r="H278" s="19">
        <v>11.359</v>
      </c>
      <c r="I278" s="19">
        <v>11.311999999999999</v>
      </c>
      <c r="J278" s="19">
        <v>11.26</v>
      </c>
      <c r="K278" s="19">
        <v>11.227</v>
      </c>
      <c r="L278" s="19">
        <v>11.222</v>
      </c>
      <c r="M278" s="19">
        <v>11.231999999999999</v>
      </c>
      <c r="N278" s="19">
        <v>11.260999999999999</v>
      </c>
      <c r="O278" s="19">
        <v>11.291</v>
      </c>
      <c r="P278" s="19">
        <v>11.326000000000001</v>
      </c>
      <c r="Q278" s="19">
        <v>11.351000000000001</v>
      </c>
      <c r="R278" s="19">
        <v>11.381</v>
      </c>
      <c r="S278" s="19">
        <v>11.407</v>
      </c>
      <c r="T278" s="19">
        <v>11.429</v>
      </c>
      <c r="U278" s="19">
        <v>11.454000000000001</v>
      </c>
      <c r="V278" s="19">
        <v>11.473000000000001</v>
      </c>
      <c r="W278" s="19">
        <v>11.494</v>
      </c>
      <c r="X278" s="19">
        <v>11.507</v>
      </c>
      <c r="Y278" s="19">
        <v>11.519</v>
      </c>
      <c r="Z278" s="19">
        <v>11.526999999999999</v>
      </c>
      <c r="AA278" s="19">
        <v>11.531000000000001</v>
      </c>
      <c r="AB278" s="19">
        <v>11.532</v>
      </c>
      <c r="AC278" s="19">
        <v>11.532</v>
      </c>
      <c r="AD278" s="19">
        <v>11.526999999999999</v>
      </c>
      <c r="AE278" s="19">
        <v>11.522</v>
      </c>
      <c r="AF278" s="19">
        <v>11.518000000000001</v>
      </c>
      <c r="AG278" s="19">
        <v>11.507</v>
      </c>
      <c r="AH278" s="19">
        <v>11.491</v>
      </c>
      <c r="AI278" s="19">
        <v>11.481</v>
      </c>
      <c r="AJ278" s="19">
        <v>11.461</v>
      </c>
      <c r="AK278" s="19">
        <v>11.441000000000001</v>
      </c>
      <c r="AL278" s="19">
        <v>11.414999999999999</v>
      </c>
      <c r="AM278" s="19">
        <v>11.397</v>
      </c>
      <c r="AN278" s="19">
        <v>11.363</v>
      </c>
      <c r="AO278" s="19">
        <v>11.337</v>
      </c>
      <c r="AP278" s="19">
        <v>11.307</v>
      </c>
      <c r="AQ278" s="19">
        <v>11.272</v>
      </c>
      <c r="AR278" s="19">
        <v>11.244</v>
      </c>
      <c r="AS278" s="19">
        <v>11.207000000000001</v>
      </c>
      <c r="AT278" s="19">
        <v>11.176</v>
      </c>
      <c r="AU278" s="19">
        <v>11.138</v>
      </c>
      <c r="AV278" s="19">
        <v>11.1</v>
      </c>
      <c r="AW278" s="19">
        <v>11.061999999999999</v>
      </c>
      <c r="AX278" s="19">
        <v>11.023999999999999</v>
      </c>
      <c r="AY278" s="19">
        <v>10.978999999999999</v>
      </c>
      <c r="AZ278" s="19">
        <v>10.942</v>
      </c>
      <c r="BA278" s="19">
        <v>10.904999999999999</v>
      </c>
      <c r="BB278" s="19">
        <v>10.861000000000001</v>
      </c>
      <c r="BC278" s="19">
        <v>10.818</v>
      </c>
      <c r="BD278" s="19">
        <v>10.787000000000001</v>
      </c>
      <c r="BE278" s="19">
        <v>10.743</v>
      </c>
      <c r="BF278" s="19">
        <v>10.702999999999999</v>
      </c>
      <c r="BG278" s="19">
        <v>10.66</v>
      </c>
      <c r="BH278" s="19">
        <v>10.622999999999999</v>
      </c>
      <c r="BI278" s="19">
        <v>10.577999999999999</v>
      </c>
      <c r="BJ278" s="19">
        <v>10.535</v>
      </c>
      <c r="BK278" s="19">
        <v>10.499000000000001</v>
      </c>
      <c r="BL278" s="19">
        <v>10.452999999999999</v>
      </c>
      <c r="BM278" s="19">
        <v>10.407999999999999</v>
      </c>
      <c r="BN278" s="19">
        <v>10.372999999999999</v>
      </c>
      <c r="BO278" s="19">
        <v>10.329000000000001</v>
      </c>
      <c r="BP278" s="19">
        <v>10.287000000000001</v>
      </c>
      <c r="BQ278" s="19">
        <v>10.244</v>
      </c>
      <c r="BR278" s="19">
        <v>10.206</v>
      </c>
      <c r="BS278" s="19">
        <v>10.16</v>
      </c>
      <c r="BT278" s="19">
        <v>10.122999999999999</v>
      </c>
      <c r="BU278" s="19">
        <v>10.074999999999999</v>
      </c>
      <c r="BV278" s="19">
        <v>10.041</v>
      </c>
      <c r="BW278" s="19">
        <v>9.9960000000000004</v>
      </c>
      <c r="BX278" s="19">
        <v>9.9559999999999995</v>
      </c>
      <c r="BY278" s="19">
        <v>9.9130000000000003</v>
      </c>
      <c r="BZ278" s="19">
        <v>9.8710000000000004</v>
      </c>
      <c r="CA278" s="19">
        <v>9.8239999999999998</v>
      </c>
      <c r="CB278" s="19">
        <v>9.7829999999999995</v>
      </c>
      <c r="CC278" s="19">
        <v>9.7420000000000009</v>
      </c>
      <c r="CD278" s="19">
        <v>9.6980000000000004</v>
      </c>
      <c r="CE278" s="19">
        <v>9.6590000000000007</v>
      </c>
      <c r="CF278" s="19">
        <v>9.6110000000000007</v>
      </c>
      <c r="CG278" s="19">
        <v>9.5760000000000005</v>
      </c>
      <c r="CH278" s="19">
        <v>9.5289999999999999</v>
      </c>
      <c r="CI278" s="19">
        <v>9.4890000000000008</v>
      </c>
      <c r="CJ278" s="19">
        <v>9.4440000000000008</v>
      </c>
      <c r="CK278" s="19">
        <v>9.4009999999999998</v>
      </c>
      <c r="CL278" s="19">
        <v>9.3629999999999995</v>
      </c>
      <c r="CM278" s="19">
        <v>9.3209999999999997</v>
      </c>
    </row>
    <row r="279" spans="1:91" ht="11.4" x14ac:dyDescent="0.2">
      <c r="A279" s="16">
        <v>262</v>
      </c>
      <c r="B279" s="17" t="s">
        <v>635</v>
      </c>
      <c r="C279" s="7" t="s">
        <v>320</v>
      </c>
      <c r="D279" s="6"/>
      <c r="E279" s="6">
        <v>580</v>
      </c>
      <c r="F279" s="19">
        <v>54.816000000000003</v>
      </c>
      <c r="G279" s="19">
        <v>55.023000000000003</v>
      </c>
      <c r="H279" s="19">
        <v>55.143999999999998</v>
      </c>
      <c r="I279" s="19">
        <v>55.194000000000003</v>
      </c>
      <c r="J279" s="19">
        <v>55.246000000000002</v>
      </c>
      <c r="K279" s="19">
        <v>55.347000000000001</v>
      </c>
      <c r="L279" s="19">
        <v>55.470999999999997</v>
      </c>
      <c r="M279" s="19">
        <v>55.622</v>
      </c>
      <c r="N279" s="19">
        <v>55.765000000000001</v>
      </c>
      <c r="O279" s="19">
        <v>55.912999999999997</v>
      </c>
      <c r="P279" s="19">
        <v>56.070999999999998</v>
      </c>
      <c r="Q279" s="19">
        <v>56.235999999999997</v>
      </c>
      <c r="R279" s="19">
        <v>56.38</v>
      </c>
      <c r="S279" s="19">
        <v>56.534999999999997</v>
      </c>
      <c r="T279" s="19">
        <v>56.664000000000001</v>
      </c>
      <c r="U279" s="19">
        <v>56.774999999999999</v>
      </c>
      <c r="V279" s="19">
        <v>56.863</v>
      </c>
      <c r="W279" s="19">
        <v>56.923999999999999</v>
      </c>
      <c r="X279" s="19">
        <v>56.954000000000001</v>
      </c>
      <c r="Y279" s="19">
        <v>56.951000000000001</v>
      </c>
      <c r="Z279" s="19">
        <v>56.914000000000001</v>
      </c>
      <c r="AA279" s="19">
        <v>56.845999999999997</v>
      </c>
      <c r="AB279" s="19">
        <v>56.737000000000002</v>
      </c>
      <c r="AC279" s="19">
        <v>56.588000000000001</v>
      </c>
      <c r="AD279" s="19">
        <v>56.406999999999996</v>
      </c>
      <c r="AE279" s="19">
        <v>56.19</v>
      </c>
      <c r="AF279" s="19">
        <v>55.939</v>
      </c>
      <c r="AG279" s="19">
        <v>55.642000000000003</v>
      </c>
      <c r="AH279" s="19">
        <v>55.323999999999998</v>
      </c>
      <c r="AI279" s="19">
        <v>54.981000000000002</v>
      </c>
      <c r="AJ279" s="19">
        <v>54.598999999999997</v>
      </c>
      <c r="AK279" s="19">
        <v>54.201000000000001</v>
      </c>
      <c r="AL279" s="19">
        <v>53.783999999999999</v>
      </c>
      <c r="AM279" s="19">
        <v>53.353999999999999</v>
      </c>
      <c r="AN279" s="19">
        <v>52.915999999999997</v>
      </c>
      <c r="AO279" s="19">
        <v>52.469000000000001</v>
      </c>
      <c r="AP279" s="19">
        <v>52.015000000000001</v>
      </c>
      <c r="AQ279" s="19">
        <v>51.555999999999997</v>
      </c>
      <c r="AR279" s="19">
        <v>51.113999999999997</v>
      </c>
      <c r="AS279" s="19">
        <v>50.664000000000001</v>
      </c>
      <c r="AT279" s="19">
        <v>50.232999999999997</v>
      </c>
      <c r="AU279" s="19">
        <v>49.811999999999998</v>
      </c>
      <c r="AV279" s="19">
        <v>49.401000000000003</v>
      </c>
      <c r="AW279" s="19">
        <v>49.018999999999998</v>
      </c>
      <c r="AX279" s="19">
        <v>48.639000000000003</v>
      </c>
      <c r="AY279" s="19">
        <v>48.28</v>
      </c>
      <c r="AZ279" s="19">
        <v>47.945999999999998</v>
      </c>
      <c r="BA279" s="19">
        <v>47.636000000000003</v>
      </c>
      <c r="BB279" s="19">
        <v>47.335999999999999</v>
      </c>
      <c r="BC279" s="19">
        <v>47.06</v>
      </c>
      <c r="BD279" s="19">
        <v>46.802</v>
      </c>
      <c r="BE279" s="19">
        <v>46.564999999999998</v>
      </c>
      <c r="BF279" s="19">
        <v>46.348999999999997</v>
      </c>
      <c r="BG279" s="19">
        <v>46.137999999999998</v>
      </c>
      <c r="BH279" s="19">
        <v>45.929000000000002</v>
      </c>
      <c r="BI279" s="19">
        <v>45.741999999999997</v>
      </c>
      <c r="BJ279" s="19">
        <v>45.555</v>
      </c>
      <c r="BK279" s="19">
        <v>45.365000000000002</v>
      </c>
      <c r="BL279" s="19">
        <v>45.176000000000002</v>
      </c>
      <c r="BM279" s="19">
        <v>44.981000000000002</v>
      </c>
      <c r="BN279" s="19">
        <v>44.768999999999998</v>
      </c>
      <c r="BO279" s="19">
        <v>44.555999999999997</v>
      </c>
      <c r="BP279" s="19">
        <v>44.326999999999998</v>
      </c>
      <c r="BQ279" s="19">
        <v>44.081000000000003</v>
      </c>
      <c r="BR279" s="19">
        <v>43.807000000000002</v>
      </c>
      <c r="BS279" s="19">
        <v>43.53</v>
      </c>
      <c r="BT279" s="19">
        <v>43.225000000000001</v>
      </c>
      <c r="BU279" s="19">
        <v>42.896000000000001</v>
      </c>
      <c r="BV279" s="19">
        <v>42.555999999999997</v>
      </c>
      <c r="BW279" s="19">
        <v>42.189</v>
      </c>
      <c r="BX279" s="19">
        <v>41.808</v>
      </c>
      <c r="BY279" s="19">
        <v>41.414999999999999</v>
      </c>
      <c r="BZ279" s="19">
        <v>41.002000000000002</v>
      </c>
      <c r="CA279" s="19">
        <v>40.579000000000001</v>
      </c>
      <c r="CB279" s="19">
        <v>40.143000000000001</v>
      </c>
      <c r="CC279" s="19">
        <v>39.713000000000001</v>
      </c>
      <c r="CD279" s="19">
        <v>39.28</v>
      </c>
      <c r="CE279" s="19">
        <v>38.851999999999997</v>
      </c>
      <c r="CF279" s="19">
        <v>38.424999999999997</v>
      </c>
      <c r="CG279" s="19">
        <v>37.994</v>
      </c>
      <c r="CH279" s="19">
        <v>37.587000000000003</v>
      </c>
      <c r="CI279" s="19">
        <v>37.176000000000002</v>
      </c>
      <c r="CJ279" s="19">
        <v>36.780999999999999</v>
      </c>
      <c r="CK279" s="19">
        <v>36.408999999999999</v>
      </c>
      <c r="CL279" s="19">
        <v>36.052</v>
      </c>
      <c r="CM279" s="19">
        <v>35.716000000000001</v>
      </c>
    </row>
    <row r="280" spans="1:91" ht="11.4" x14ac:dyDescent="0.2">
      <c r="A280" s="16">
        <v>263</v>
      </c>
      <c r="B280" s="17" t="s">
        <v>635</v>
      </c>
      <c r="C280" s="7" t="s">
        <v>321</v>
      </c>
      <c r="D280" s="6"/>
      <c r="E280" s="6">
        <v>585</v>
      </c>
      <c r="F280" s="19">
        <v>21.288</v>
      </c>
      <c r="G280" s="19">
        <v>21.503</v>
      </c>
      <c r="H280" s="19">
        <v>21.728999999999999</v>
      </c>
      <c r="I280" s="19">
        <v>21.963999999999999</v>
      </c>
      <c r="J280" s="19">
        <v>22.206</v>
      </c>
      <c r="K280" s="19">
        <v>22.442</v>
      </c>
      <c r="L280" s="19">
        <v>22.681999999999999</v>
      </c>
      <c r="M280" s="19">
        <v>22.927</v>
      </c>
      <c r="N280" s="19">
        <v>23.164000000000001</v>
      </c>
      <c r="O280" s="19">
        <v>23.407</v>
      </c>
      <c r="P280" s="19">
        <v>23.635000000000002</v>
      </c>
      <c r="Q280" s="19">
        <v>23.867000000000001</v>
      </c>
      <c r="R280" s="19">
        <v>24.105</v>
      </c>
      <c r="S280" s="19">
        <v>24.326000000000001</v>
      </c>
      <c r="T280" s="19">
        <v>24.547999999999998</v>
      </c>
      <c r="U280" s="19">
        <v>24.76</v>
      </c>
      <c r="V280" s="19">
        <v>24.963999999999999</v>
      </c>
      <c r="W280" s="19">
        <v>25.170999999999999</v>
      </c>
      <c r="X280" s="19">
        <v>25.361999999999998</v>
      </c>
      <c r="Y280" s="19">
        <v>25.541</v>
      </c>
      <c r="Z280" s="19">
        <v>25.715</v>
      </c>
      <c r="AA280" s="19">
        <v>25.881</v>
      </c>
      <c r="AB280" s="19">
        <v>26.033000000000001</v>
      </c>
      <c r="AC280" s="19">
        <v>26.184000000000001</v>
      </c>
      <c r="AD280" s="19">
        <v>26.329000000000001</v>
      </c>
      <c r="AE280" s="19">
        <v>26.463000000000001</v>
      </c>
      <c r="AF280" s="19">
        <v>26.588000000000001</v>
      </c>
      <c r="AG280" s="19">
        <v>26.71</v>
      </c>
      <c r="AH280" s="19">
        <v>26.832000000000001</v>
      </c>
      <c r="AI280" s="19">
        <v>26.948</v>
      </c>
      <c r="AJ280" s="19">
        <v>27.056999999999999</v>
      </c>
      <c r="AK280" s="19">
        <v>27.172000000000001</v>
      </c>
      <c r="AL280" s="19">
        <v>27.274000000000001</v>
      </c>
      <c r="AM280" s="19">
        <v>27.378</v>
      </c>
      <c r="AN280" s="19">
        <v>27.481000000000002</v>
      </c>
      <c r="AO280" s="19">
        <v>27.58</v>
      </c>
      <c r="AP280" s="19">
        <v>27.678999999999998</v>
      </c>
      <c r="AQ280" s="19">
        <v>27.785</v>
      </c>
      <c r="AR280" s="19">
        <v>27.876999999999999</v>
      </c>
      <c r="AS280" s="19">
        <v>27.971</v>
      </c>
      <c r="AT280" s="19">
        <v>28.064</v>
      </c>
      <c r="AU280" s="19">
        <v>28.157</v>
      </c>
      <c r="AV280" s="19">
        <v>28.251999999999999</v>
      </c>
      <c r="AW280" s="19">
        <v>28.335999999999999</v>
      </c>
      <c r="AX280" s="19">
        <v>28.419</v>
      </c>
      <c r="AY280" s="19">
        <v>28.492999999999999</v>
      </c>
      <c r="AZ280" s="19">
        <v>28.567</v>
      </c>
      <c r="BA280" s="19">
        <v>28.638000000000002</v>
      </c>
      <c r="BB280" s="19">
        <v>28.699000000000002</v>
      </c>
      <c r="BC280" s="19">
        <v>28.76</v>
      </c>
      <c r="BD280" s="19">
        <v>28.812000000000001</v>
      </c>
      <c r="BE280" s="19">
        <v>28.866</v>
      </c>
      <c r="BF280" s="19">
        <v>28.907</v>
      </c>
      <c r="BG280" s="19">
        <v>28.946999999999999</v>
      </c>
      <c r="BH280" s="19">
        <v>28.977</v>
      </c>
      <c r="BI280" s="19">
        <v>28.998000000000001</v>
      </c>
      <c r="BJ280" s="19">
        <v>29.021000000000001</v>
      </c>
      <c r="BK280" s="19">
        <v>29.027000000000001</v>
      </c>
      <c r="BL280" s="19">
        <v>29.035</v>
      </c>
      <c r="BM280" s="19">
        <v>29.041</v>
      </c>
      <c r="BN280" s="19">
        <v>29.038</v>
      </c>
      <c r="BO280" s="19">
        <v>29.032</v>
      </c>
      <c r="BP280" s="19">
        <v>29.024999999999999</v>
      </c>
      <c r="BQ280" s="19">
        <v>29.013000000000002</v>
      </c>
      <c r="BR280" s="19">
        <v>29</v>
      </c>
      <c r="BS280" s="19">
        <v>28.998999999999999</v>
      </c>
      <c r="BT280" s="19">
        <v>28.99</v>
      </c>
      <c r="BU280" s="19">
        <v>28.975000000000001</v>
      </c>
      <c r="BV280" s="19">
        <v>28.981000000000002</v>
      </c>
      <c r="BW280" s="19">
        <v>28.974</v>
      </c>
      <c r="BX280" s="19">
        <v>28.966999999999999</v>
      </c>
      <c r="BY280" s="19">
        <v>28.957999999999998</v>
      </c>
      <c r="BZ280" s="19">
        <v>28.946000000000002</v>
      </c>
      <c r="CA280" s="19">
        <v>28.934999999999999</v>
      </c>
      <c r="CB280" s="19">
        <v>28.920999999999999</v>
      </c>
      <c r="CC280" s="19">
        <v>28.902999999999999</v>
      </c>
      <c r="CD280" s="19">
        <v>28.881</v>
      </c>
      <c r="CE280" s="19">
        <v>28.856999999999999</v>
      </c>
      <c r="CF280" s="19">
        <v>28.834</v>
      </c>
      <c r="CG280" s="19">
        <v>28.800999999999998</v>
      </c>
      <c r="CH280" s="19">
        <v>28.771999999999998</v>
      </c>
      <c r="CI280" s="19">
        <v>28.741</v>
      </c>
      <c r="CJ280" s="19">
        <v>28.715</v>
      </c>
      <c r="CK280" s="19">
        <v>28.684000000000001</v>
      </c>
      <c r="CL280" s="19">
        <v>28.663</v>
      </c>
      <c r="CM280" s="19">
        <v>28.634</v>
      </c>
    </row>
    <row r="281" spans="1:91" ht="12" x14ac:dyDescent="0.25">
      <c r="A281" s="16">
        <v>264</v>
      </c>
      <c r="B281" s="17" t="s">
        <v>635</v>
      </c>
      <c r="C281" s="21" t="s">
        <v>322</v>
      </c>
      <c r="D281" s="6">
        <v>25</v>
      </c>
      <c r="E281" s="6">
        <v>957</v>
      </c>
      <c r="F281" s="19">
        <v>676.74699999999996</v>
      </c>
      <c r="G281" s="19">
        <v>681.33500000000004</v>
      </c>
      <c r="H281" s="19">
        <v>686.37099999999998</v>
      </c>
      <c r="I281" s="19">
        <v>691.56500000000005</v>
      </c>
      <c r="J281" s="19">
        <v>696.62300000000005</v>
      </c>
      <c r="K281" s="19">
        <v>701.25099999999998</v>
      </c>
      <c r="L281" s="19">
        <v>705.35</v>
      </c>
      <c r="M281" s="19">
        <v>709.06899999999996</v>
      </c>
      <c r="N281" s="19">
        <v>712.55700000000002</v>
      </c>
      <c r="O281" s="19">
        <v>716.08399999999995</v>
      </c>
      <c r="P281" s="19">
        <v>719.86900000000003</v>
      </c>
      <c r="Q281" s="19">
        <v>723.94200000000001</v>
      </c>
      <c r="R281" s="19">
        <v>728.23299999999995</v>
      </c>
      <c r="S281" s="19">
        <v>732.71400000000006</v>
      </c>
      <c r="T281" s="19">
        <v>737.30499999999995</v>
      </c>
      <c r="U281" s="19">
        <v>741.95699999999999</v>
      </c>
      <c r="V281" s="19">
        <v>746.65899999999999</v>
      </c>
      <c r="W281" s="19">
        <v>751.38800000000003</v>
      </c>
      <c r="X281" s="19">
        <v>756.13300000000004</v>
      </c>
      <c r="Y281" s="19">
        <v>760.779</v>
      </c>
      <c r="Z281" s="19">
        <v>765.31399999999996</v>
      </c>
      <c r="AA281" s="19">
        <v>769.70500000000004</v>
      </c>
      <c r="AB281" s="19">
        <v>773.928</v>
      </c>
      <c r="AC281" s="19">
        <v>777.99400000000003</v>
      </c>
      <c r="AD281" s="19">
        <v>781.87900000000002</v>
      </c>
      <c r="AE281" s="19">
        <v>785.61800000000005</v>
      </c>
      <c r="AF281" s="19">
        <v>789.18299999999999</v>
      </c>
      <c r="AG281" s="19">
        <v>792.54600000000005</v>
      </c>
      <c r="AH281" s="19">
        <v>795.72299999999996</v>
      </c>
      <c r="AI281" s="19">
        <v>798.70699999999999</v>
      </c>
      <c r="AJ281" s="19">
        <v>801.44899999999996</v>
      </c>
      <c r="AK281" s="19">
        <v>804.03399999999999</v>
      </c>
      <c r="AL281" s="19">
        <v>806.39700000000005</v>
      </c>
      <c r="AM281" s="19">
        <v>808.56700000000001</v>
      </c>
      <c r="AN281" s="19">
        <v>810.59400000000005</v>
      </c>
      <c r="AO281" s="19">
        <v>812.50199999999995</v>
      </c>
      <c r="AP281" s="19">
        <v>814.298</v>
      </c>
      <c r="AQ281" s="19">
        <v>815.98299999999995</v>
      </c>
      <c r="AR281" s="19">
        <v>817.58299999999997</v>
      </c>
      <c r="AS281" s="19">
        <v>819.09100000000001</v>
      </c>
      <c r="AT281" s="19">
        <v>820.56</v>
      </c>
      <c r="AU281" s="19">
        <v>821.93299999999999</v>
      </c>
      <c r="AV281" s="19">
        <v>823.26400000000001</v>
      </c>
      <c r="AW281" s="19">
        <v>824.52499999999998</v>
      </c>
      <c r="AX281" s="19">
        <v>825.774</v>
      </c>
      <c r="AY281" s="19">
        <v>826.93700000000001</v>
      </c>
      <c r="AZ281" s="19">
        <v>828.09</v>
      </c>
      <c r="BA281" s="19">
        <v>829.20799999999997</v>
      </c>
      <c r="BB281" s="19">
        <v>830.24800000000005</v>
      </c>
      <c r="BC281" s="19">
        <v>831.25800000000004</v>
      </c>
      <c r="BD281" s="19">
        <v>832.2</v>
      </c>
      <c r="BE281" s="19">
        <v>833.09900000000005</v>
      </c>
      <c r="BF281" s="19">
        <v>833.923</v>
      </c>
      <c r="BG281" s="19">
        <v>834.65800000000002</v>
      </c>
      <c r="BH281" s="19">
        <v>835.33600000000001</v>
      </c>
      <c r="BI281" s="19">
        <v>835.90200000000004</v>
      </c>
      <c r="BJ281" s="19">
        <v>836.36800000000005</v>
      </c>
      <c r="BK281" s="19">
        <v>836.73500000000001</v>
      </c>
      <c r="BL281" s="19">
        <v>836.99800000000005</v>
      </c>
      <c r="BM281" s="19">
        <v>837.13699999999994</v>
      </c>
      <c r="BN281" s="19">
        <v>837.12699999999995</v>
      </c>
      <c r="BO281" s="19">
        <v>837.03099999999995</v>
      </c>
      <c r="BP281" s="19">
        <v>836.77700000000004</v>
      </c>
      <c r="BQ281" s="19">
        <v>836.39200000000005</v>
      </c>
      <c r="BR281" s="19">
        <v>835.87599999999998</v>
      </c>
      <c r="BS281" s="19">
        <v>835.255</v>
      </c>
      <c r="BT281" s="19">
        <v>834.50800000000004</v>
      </c>
      <c r="BU281" s="19">
        <v>833.61599999999999</v>
      </c>
      <c r="BV281" s="19">
        <v>832.63300000000004</v>
      </c>
      <c r="BW281" s="19">
        <v>831.53599999999994</v>
      </c>
      <c r="BX281" s="19">
        <v>830.33600000000001</v>
      </c>
      <c r="BY281" s="19">
        <v>829.04600000000005</v>
      </c>
      <c r="BZ281" s="19">
        <v>827.67100000000005</v>
      </c>
      <c r="CA281" s="19">
        <v>826.20399999999995</v>
      </c>
      <c r="CB281" s="19">
        <v>824.67700000000002</v>
      </c>
      <c r="CC281" s="19">
        <v>823.09299999999996</v>
      </c>
      <c r="CD281" s="19">
        <v>821.42700000000002</v>
      </c>
      <c r="CE281" s="19">
        <v>819.70699999999999</v>
      </c>
      <c r="CF281" s="19">
        <v>817.93799999999999</v>
      </c>
      <c r="CG281" s="19">
        <v>816.10799999999995</v>
      </c>
      <c r="CH281" s="19">
        <v>814.24800000000005</v>
      </c>
      <c r="CI281" s="19">
        <v>812.35400000000004</v>
      </c>
      <c r="CJ281" s="19">
        <v>810.37300000000005</v>
      </c>
      <c r="CK281" s="19">
        <v>808.4</v>
      </c>
      <c r="CL281" s="19">
        <v>806.39099999999996</v>
      </c>
      <c r="CM281" s="19">
        <v>804.34500000000003</v>
      </c>
    </row>
    <row r="282" spans="1:91" ht="11.4" x14ac:dyDescent="0.2">
      <c r="A282" s="16">
        <v>265</v>
      </c>
      <c r="B282" s="17" t="s">
        <v>635</v>
      </c>
      <c r="C282" s="7" t="s">
        <v>323</v>
      </c>
      <c r="D282" s="6"/>
      <c r="E282" s="6">
        <v>16</v>
      </c>
      <c r="F282" s="19">
        <v>55.536999999999999</v>
      </c>
      <c r="G282" s="19">
        <v>55.598999999999997</v>
      </c>
      <c r="H282" s="19">
        <v>55.640999999999998</v>
      </c>
      <c r="I282" s="19">
        <v>55.679000000000002</v>
      </c>
      <c r="J282" s="19">
        <v>55.726999999999997</v>
      </c>
      <c r="K282" s="19">
        <v>55.798999999999999</v>
      </c>
      <c r="L282" s="19">
        <v>55.899000000000001</v>
      </c>
      <c r="M282" s="19">
        <v>56.015000000000001</v>
      </c>
      <c r="N282" s="19">
        <v>56.131999999999998</v>
      </c>
      <c r="O282" s="19">
        <v>56.265999999999998</v>
      </c>
      <c r="P282" s="19">
        <v>56.402000000000001</v>
      </c>
      <c r="Q282" s="19">
        <v>56.548000000000002</v>
      </c>
      <c r="R282" s="19">
        <v>56.69</v>
      </c>
      <c r="S282" s="19">
        <v>56.837000000000003</v>
      </c>
      <c r="T282" s="19">
        <v>56.988999999999997</v>
      </c>
      <c r="U282" s="19">
        <v>57.146999999999998</v>
      </c>
      <c r="V282" s="19">
        <v>57.305999999999997</v>
      </c>
      <c r="W282" s="19">
        <v>57.463999999999999</v>
      </c>
      <c r="X282" s="19">
        <v>57.622</v>
      </c>
      <c r="Y282" s="19">
        <v>57.752000000000002</v>
      </c>
      <c r="Z282" s="19">
        <v>57.856000000000002</v>
      </c>
      <c r="AA282" s="19">
        <v>57.924999999999997</v>
      </c>
      <c r="AB282" s="19">
        <v>57.973999999999997</v>
      </c>
      <c r="AC282" s="19">
        <v>57.987000000000002</v>
      </c>
      <c r="AD282" s="19">
        <v>57.978000000000002</v>
      </c>
      <c r="AE282" s="19">
        <v>57.948</v>
      </c>
      <c r="AF282" s="19">
        <v>57.901000000000003</v>
      </c>
      <c r="AG282" s="19">
        <v>57.832000000000001</v>
      </c>
      <c r="AH282" s="19">
        <v>57.747999999999998</v>
      </c>
      <c r="AI282" s="19">
        <v>57.65</v>
      </c>
      <c r="AJ282" s="19">
        <v>57.526000000000003</v>
      </c>
      <c r="AK282" s="19">
        <v>57.396000000000001</v>
      </c>
      <c r="AL282" s="19">
        <v>57.247</v>
      </c>
      <c r="AM282" s="19">
        <v>57.094000000000001</v>
      </c>
      <c r="AN282" s="19">
        <v>56.927</v>
      </c>
      <c r="AO282" s="19">
        <v>56.759</v>
      </c>
      <c r="AP282" s="19">
        <v>56.591000000000001</v>
      </c>
      <c r="AQ282" s="19">
        <v>56.423999999999999</v>
      </c>
      <c r="AR282" s="19">
        <v>56.246000000000002</v>
      </c>
      <c r="AS282" s="19">
        <v>56.067999999999998</v>
      </c>
      <c r="AT282" s="19">
        <v>55.889000000000003</v>
      </c>
      <c r="AU282" s="19">
        <v>55.701000000000001</v>
      </c>
      <c r="AV282" s="19">
        <v>55.518999999999998</v>
      </c>
      <c r="AW282" s="19">
        <v>55.323999999999998</v>
      </c>
      <c r="AX282" s="19">
        <v>55.134</v>
      </c>
      <c r="AY282" s="19">
        <v>54.924999999999997</v>
      </c>
      <c r="AZ282" s="19">
        <v>54.716000000000001</v>
      </c>
      <c r="BA282" s="19">
        <v>54.497999999999998</v>
      </c>
      <c r="BB282" s="19">
        <v>54.271999999999998</v>
      </c>
      <c r="BC282" s="19">
        <v>54.04</v>
      </c>
      <c r="BD282" s="19">
        <v>53.798000000000002</v>
      </c>
      <c r="BE282" s="19">
        <v>53.546999999999997</v>
      </c>
      <c r="BF282" s="19">
        <v>53.280999999999999</v>
      </c>
      <c r="BG282" s="19">
        <v>53.014000000000003</v>
      </c>
      <c r="BH282" s="19">
        <v>52.731999999999999</v>
      </c>
      <c r="BI282" s="19">
        <v>52.448</v>
      </c>
      <c r="BJ282" s="19">
        <v>52.151000000000003</v>
      </c>
      <c r="BK282" s="19">
        <v>51.847000000000001</v>
      </c>
      <c r="BL282" s="19">
        <v>51.524000000000001</v>
      </c>
      <c r="BM282" s="19">
        <v>51.195</v>
      </c>
      <c r="BN282" s="19">
        <v>50.854999999999997</v>
      </c>
      <c r="BO282" s="19">
        <v>50.503999999999998</v>
      </c>
      <c r="BP282" s="19">
        <v>50.148000000000003</v>
      </c>
      <c r="BQ282" s="19">
        <v>49.776000000000003</v>
      </c>
      <c r="BR282" s="19">
        <v>49.395000000000003</v>
      </c>
      <c r="BS282" s="19">
        <v>49.01</v>
      </c>
      <c r="BT282" s="19">
        <v>48.619</v>
      </c>
      <c r="BU282" s="19">
        <v>48.212000000000003</v>
      </c>
      <c r="BV282" s="19">
        <v>47.798999999999999</v>
      </c>
      <c r="BW282" s="19">
        <v>47.378999999999998</v>
      </c>
      <c r="BX282" s="19">
        <v>46.96</v>
      </c>
      <c r="BY282" s="19">
        <v>46.533999999999999</v>
      </c>
      <c r="BZ282" s="19">
        <v>46.103000000000002</v>
      </c>
      <c r="CA282" s="19">
        <v>45.667000000000002</v>
      </c>
      <c r="CB282" s="19">
        <v>45.220999999999997</v>
      </c>
      <c r="CC282" s="19">
        <v>44.786999999999999</v>
      </c>
      <c r="CD282" s="19">
        <v>44.332999999999998</v>
      </c>
      <c r="CE282" s="19">
        <v>43.89</v>
      </c>
      <c r="CF282" s="19">
        <v>43.44</v>
      </c>
      <c r="CG282" s="19">
        <v>42.988</v>
      </c>
      <c r="CH282" s="19">
        <v>42.533999999999999</v>
      </c>
      <c r="CI282" s="19">
        <v>42.082000000000001</v>
      </c>
      <c r="CJ282" s="19">
        <v>41.625</v>
      </c>
      <c r="CK282" s="19">
        <v>41.17</v>
      </c>
      <c r="CL282" s="19">
        <v>40.713999999999999</v>
      </c>
      <c r="CM282" s="19">
        <v>40.262999999999998</v>
      </c>
    </row>
    <row r="283" spans="1:91" ht="11.4" x14ac:dyDescent="0.2">
      <c r="A283" s="16">
        <v>266</v>
      </c>
      <c r="B283" s="17" t="s">
        <v>635</v>
      </c>
      <c r="C283" s="7" t="s">
        <v>324</v>
      </c>
      <c r="D283" s="6"/>
      <c r="E283" s="6">
        <v>184</v>
      </c>
      <c r="F283" s="19">
        <v>17.449000000000002</v>
      </c>
      <c r="G283" s="19">
        <v>17.379000000000001</v>
      </c>
      <c r="H283" s="19">
        <v>17.38</v>
      </c>
      <c r="I283" s="19">
        <v>17.411000000000001</v>
      </c>
      <c r="J283" s="19">
        <v>17.462</v>
      </c>
      <c r="K283" s="19">
        <v>17.515000000000001</v>
      </c>
      <c r="L283" s="19">
        <v>17.55</v>
      </c>
      <c r="M283" s="19">
        <v>17.588999999999999</v>
      </c>
      <c r="N283" s="19">
        <v>17.63</v>
      </c>
      <c r="O283" s="19">
        <v>17.667000000000002</v>
      </c>
      <c r="P283" s="19">
        <v>17.707000000000001</v>
      </c>
      <c r="Q283" s="19">
        <v>17.745000000000001</v>
      </c>
      <c r="R283" s="19">
        <v>17.780999999999999</v>
      </c>
      <c r="S283" s="19">
        <v>17.803000000000001</v>
      </c>
      <c r="T283" s="19">
        <v>17.838000000000001</v>
      </c>
      <c r="U283" s="19">
        <v>17.861000000000001</v>
      </c>
      <c r="V283" s="19">
        <v>17.884</v>
      </c>
      <c r="W283" s="19">
        <v>17.902999999999999</v>
      </c>
      <c r="X283" s="19">
        <v>17.911999999999999</v>
      </c>
      <c r="Y283" s="19">
        <v>17.931000000000001</v>
      </c>
      <c r="Z283" s="19">
        <v>17.934000000000001</v>
      </c>
      <c r="AA283" s="19">
        <v>17.943999999999999</v>
      </c>
      <c r="AB283" s="19">
        <v>17.937999999999999</v>
      </c>
      <c r="AC283" s="19">
        <v>17.945</v>
      </c>
      <c r="AD283" s="19">
        <v>17.940999999999999</v>
      </c>
      <c r="AE283" s="19">
        <v>17.949000000000002</v>
      </c>
      <c r="AF283" s="19">
        <v>17.952000000000002</v>
      </c>
      <c r="AG283" s="19">
        <v>17.952999999999999</v>
      </c>
      <c r="AH283" s="19">
        <v>17.959</v>
      </c>
      <c r="AI283" s="19">
        <v>17.956</v>
      </c>
      <c r="AJ283" s="19">
        <v>17.954999999999998</v>
      </c>
      <c r="AK283" s="19">
        <v>17.954999999999998</v>
      </c>
      <c r="AL283" s="19">
        <v>17.951000000000001</v>
      </c>
      <c r="AM283" s="19">
        <v>17.940000000000001</v>
      </c>
      <c r="AN283" s="19">
        <v>17.939</v>
      </c>
      <c r="AO283" s="19">
        <v>17.945</v>
      </c>
      <c r="AP283" s="19">
        <v>17.939</v>
      </c>
      <c r="AQ283" s="19">
        <v>17.940000000000001</v>
      </c>
      <c r="AR283" s="19">
        <v>17.946000000000002</v>
      </c>
      <c r="AS283" s="19">
        <v>17.946000000000002</v>
      </c>
      <c r="AT283" s="19">
        <v>17.948</v>
      </c>
      <c r="AU283" s="19">
        <v>17.937999999999999</v>
      </c>
      <c r="AV283" s="19">
        <v>17.925999999999998</v>
      </c>
      <c r="AW283" s="19">
        <v>17.899999999999999</v>
      </c>
      <c r="AX283" s="19">
        <v>17.881</v>
      </c>
      <c r="AY283" s="19">
        <v>17.855</v>
      </c>
      <c r="AZ283" s="19">
        <v>17.824999999999999</v>
      </c>
      <c r="BA283" s="19">
        <v>17.797000000000001</v>
      </c>
      <c r="BB283" s="19">
        <v>17.765999999999998</v>
      </c>
      <c r="BC283" s="19">
        <v>17.736000000000001</v>
      </c>
      <c r="BD283" s="19">
        <v>17.701000000000001</v>
      </c>
      <c r="BE283" s="19">
        <v>17.667000000000002</v>
      </c>
      <c r="BF283" s="19">
        <v>17.626000000000001</v>
      </c>
      <c r="BG283" s="19">
        <v>17.588999999999999</v>
      </c>
      <c r="BH283" s="19">
        <v>17.545000000000002</v>
      </c>
      <c r="BI283" s="19">
        <v>17.504000000000001</v>
      </c>
      <c r="BJ283" s="19">
        <v>17.46</v>
      </c>
      <c r="BK283" s="19">
        <v>17.41</v>
      </c>
      <c r="BL283" s="19">
        <v>17.366</v>
      </c>
      <c r="BM283" s="19">
        <v>17.321000000000002</v>
      </c>
      <c r="BN283" s="19">
        <v>17.273</v>
      </c>
      <c r="BO283" s="19">
        <v>17.222999999999999</v>
      </c>
      <c r="BP283" s="19">
        <v>17.167000000000002</v>
      </c>
      <c r="BQ283" s="19">
        <v>17.114000000000001</v>
      </c>
      <c r="BR283" s="19">
        <v>17.062999999999999</v>
      </c>
      <c r="BS283" s="19">
        <v>17.004000000000001</v>
      </c>
      <c r="BT283" s="19">
        <v>16.946999999999999</v>
      </c>
      <c r="BU283" s="19">
        <v>16.884</v>
      </c>
      <c r="BV283" s="19">
        <v>16.826000000000001</v>
      </c>
      <c r="BW283" s="19">
        <v>16.757999999999999</v>
      </c>
      <c r="BX283" s="19">
        <v>16.696999999999999</v>
      </c>
      <c r="BY283" s="19">
        <v>16.623000000000001</v>
      </c>
      <c r="BZ283" s="19">
        <v>16.548999999999999</v>
      </c>
      <c r="CA283" s="19">
        <v>16.481999999999999</v>
      </c>
      <c r="CB283" s="19">
        <v>16.408999999999999</v>
      </c>
      <c r="CC283" s="19">
        <v>16.341000000000001</v>
      </c>
      <c r="CD283" s="19">
        <v>16.265999999999998</v>
      </c>
      <c r="CE283" s="19">
        <v>16.193000000000001</v>
      </c>
      <c r="CF283" s="19">
        <v>16.122</v>
      </c>
      <c r="CG283" s="19">
        <v>16.044</v>
      </c>
      <c r="CH283" s="19">
        <v>15.975</v>
      </c>
      <c r="CI283" s="19">
        <v>15.901</v>
      </c>
      <c r="CJ283" s="19">
        <v>15.827999999999999</v>
      </c>
      <c r="CK283" s="19">
        <v>15.760999999999999</v>
      </c>
      <c r="CL283" s="19">
        <v>15.693</v>
      </c>
      <c r="CM283" s="19">
        <v>15.625</v>
      </c>
    </row>
    <row r="284" spans="1:91" ht="11.4" x14ac:dyDescent="0.2">
      <c r="A284" s="16">
        <v>267</v>
      </c>
      <c r="B284" s="17" t="s">
        <v>635</v>
      </c>
      <c r="C284" s="7" t="s">
        <v>325</v>
      </c>
      <c r="D284" s="6"/>
      <c r="E284" s="6">
        <v>258</v>
      </c>
      <c r="F284" s="19">
        <v>277.69</v>
      </c>
      <c r="G284" s="19">
        <v>280.20800000000003</v>
      </c>
      <c r="H284" s="19">
        <v>283.00700000000001</v>
      </c>
      <c r="I284" s="19">
        <v>285.85899999999998</v>
      </c>
      <c r="J284" s="19">
        <v>288.50599999999997</v>
      </c>
      <c r="K284" s="19">
        <v>290.74400000000003</v>
      </c>
      <c r="L284" s="19">
        <v>292.488</v>
      </c>
      <c r="M284" s="19">
        <v>293.834</v>
      </c>
      <c r="N284" s="19">
        <v>294.95</v>
      </c>
      <c r="O284" s="19">
        <v>296.101</v>
      </c>
      <c r="P284" s="19">
        <v>297.47500000000002</v>
      </c>
      <c r="Q284" s="19">
        <v>299.12700000000001</v>
      </c>
      <c r="R284" s="19">
        <v>300.983</v>
      </c>
      <c r="S284" s="19">
        <v>302.959</v>
      </c>
      <c r="T284" s="19">
        <v>304.92700000000002</v>
      </c>
      <c r="U284" s="19">
        <v>306.76</v>
      </c>
      <c r="V284" s="19">
        <v>308.44499999999999</v>
      </c>
      <c r="W284" s="19">
        <v>310.02499999999998</v>
      </c>
      <c r="X284" s="19">
        <v>311.50299999999999</v>
      </c>
      <c r="Y284" s="19">
        <v>312.89600000000002</v>
      </c>
      <c r="Z284" s="19">
        <v>314.233</v>
      </c>
      <c r="AA284" s="19">
        <v>315.49799999999999</v>
      </c>
      <c r="AB284" s="19">
        <v>316.697</v>
      </c>
      <c r="AC284" s="19">
        <v>317.81599999999997</v>
      </c>
      <c r="AD284" s="19">
        <v>318.86099999999999</v>
      </c>
      <c r="AE284" s="19">
        <v>319.83600000000001</v>
      </c>
      <c r="AF284" s="19">
        <v>320.73899999999998</v>
      </c>
      <c r="AG284" s="19">
        <v>321.56900000000002</v>
      </c>
      <c r="AH284" s="19">
        <v>322.32299999999998</v>
      </c>
      <c r="AI284" s="19">
        <v>323.00799999999998</v>
      </c>
      <c r="AJ284" s="19">
        <v>323.63200000000001</v>
      </c>
      <c r="AK284" s="19">
        <v>324.18299999999999</v>
      </c>
      <c r="AL284" s="19">
        <v>324.65899999999999</v>
      </c>
      <c r="AM284" s="19">
        <v>325.07499999999999</v>
      </c>
      <c r="AN284" s="19">
        <v>325.43400000000003</v>
      </c>
      <c r="AO284" s="19">
        <v>325.71300000000002</v>
      </c>
      <c r="AP284" s="19">
        <v>325.93299999999999</v>
      </c>
      <c r="AQ284" s="19">
        <v>326.09500000000003</v>
      </c>
      <c r="AR284" s="19">
        <v>326.19600000000003</v>
      </c>
      <c r="AS284" s="19">
        <v>326.23899999999998</v>
      </c>
      <c r="AT284" s="19">
        <v>326.22699999999998</v>
      </c>
      <c r="AU284" s="19">
        <v>326.16899999999998</v>
      </c>
      <c r="AV284" s="19">
        <v>326.05900000000003</v>
      </c>
      <c r="AW284" s="19">
        <v>325.89400000000001</v>
      </c>
      <c r="AX284" s="19">
        <v>325.69299999999998</v>
      </c>
      <c r="AY284" s="19">
        <v>325.44</v>
      </c>
      <c r="AZ284" s="19">
        <v>325.15199999999999</v>
      </c>
      <c r="BA284" s="19">
        <v>324.82900000000001</v>
      </c>
      <c r="BB284" s="19">
        <v>324.46199999999999</v>
      </c>
      <c r="BC284" s="19">
        <v>324.04899999999998</v>
      </c>
      <c r="BD284" s="19">
        <v>323.61700000000002</v>
      </c>
      <c r="BE284" s="19">
        <v>323.14299999999997</v>
      </c>
      <c r="BF284" s="19">
        <v>322.64</v>
      </c>
      <c r="BG284" s="19">
        <v>322.096</v>
      </c>
      <c r="BH284" s="19">
        <v>321.52800000000002</v>
      </c>
      <c r="BI284" s="19">
        <v>320.92700000000002</v>
      </c>
      <c r="BJ284" s="19">
        <v>320.29399999999998</v>
      </c>
      <c r="BK284" s="19">
        <v>319.63499999999999</v>
      </c>
      <c r="BL284" s="19">
        <v>318.947</v>
      </c>
      <c r="BM284" s="19">
        <v>318.23500000000001</v>
      </c>
      <c r="BN284" s="19">
        <v>317.48</v>
      </c>
      <c r="BO284" s="19">
        <v>316.70600000000002</v>
      </c>
      <c r="BP284" s="19">
        <v>315.89299999999997</v>
      </c>
      <c r="BQ284" s="19">
        <v>315.06099999999998</v>
      </c>
      <c r="BR284" s="19">
        <v>314.19299999999998</v>
      </c>
      <c r="BS284" s="19">
        <v>313.31200000000001</v>
      </c>
      <c r="BT284" s="19">
        <v>312.39299999999997</v>
      </c>
      <c r="BU284" s="19">
        <v>311.44600000000003</v>
      </c>
      <c r="BV284" s="19">
        <v>310.48399999999998</v>
      </c>
      <c r="BW284" s="19">
        <v>309.49299999999999</v>
      </c>
      <c r="BX284" s="19">
        <v>308.48200000000003</v>
      </c>
      <c r="BY284" s="19">
        <v>307.447</v>
      </c>
      <c r="BZ284" s="19">
        <v>306.40800000000002</v>
      </c>
      <c r="CA284" s="19">
        <v>305.33999999999997</v>
      </c>
      <c r="CB284" s="19">
        <v>304.26400000000001</v>
      </c>
      <c r="CC284" s="19">
        <v>303.17899999999997</v>
      </c>
      <c r="CD284" s="19">
        <v>302.084</v>
      </c>
      <c r="CE284" s="19">
        <v>300.98</v>
      </c>
      <c r="CF284" s="19">
        <v>299.86799999999999</v>
      </c>
      <c r="CG284" s="19">
        <v>298.75099999999998</v>
      </c>
      <c r="CH284" s="19">
        <v>297.62900000000002</v>
      </c>
      <c r="CI284" s="19">
        <v>296.50400000000002</v>
      </c>
      <c r="CJ284" s="19">
        <v>295.37</v>
      </c>
      <c r="CK284" s="19">
        <v>294.24400000000003</v>
      </c>
      <c r="CL284" s="19">
        <v>293.113</v>
      </c>
      <c r="CM284" s="19">
        <v>291.98599999999999</v>
      </c>
    </row>
    <row r="285" spans="1:91" ht="11.4" x14ac:dyDescent="0.2">
      <c r="A285" s="16">
        <v>268</v>
      </c>
      <c r="B285" s="17" t="s">
        <v>635</v>
      </c>
      <c r="C285" s="7" t="s">
        <v>326</v>
      </c>
      <c r="D285" s="6"/>
      <c r="E285" s="6">
        <v>570</v>
      </c>
      <c r="F285" s="19">
        <v>1.629</v>
      </c>
      <c r="G285" s="19">
        <v>1.6240000000000001</v>
      </c>
      <c r="H285" s="19">
        <v>1.6180000000000001</v>
      </c>
      <c r="I285" s="19">
        <v>1.6240000000000001</v>
      </c>
      <c r="J285" s="19">
        <v>1.6279999999999999</v>
      </c>
      <c r="K285" s="19">
        <v>1.6319999999999999</v>
      </c>
      <c r="L285" s="19">
        <v>1.6259999999999999</v>
      </c>
      <c r="M285" s="19">
        <v>1.6339999999999999</v>
      </c>
      <c r="N285" s="19">
        <v>1.635</v>
      </c>
      <c r="O285" s="19">
        <v>1.637</v>
      </c>
      <c r="P285" s="19">
        <v>1.637</v>
      </c>
      <c r="Q285" s="19">
        <v>1.641</v>
      </c>
      <c r="R285" s="19">
        <v>1.647</v>
      </c>
      <c r="S285" s="19">
        <v>1.659</v>
      </c>
      <c r="T285" s="19">
        <v>1.6639999999999999</v>
      </c>
      <c r="U285" s="19">
        <v>1.6739999999999999</v>
      </c>
      <c r="V285" s="19">
        <v>1.6819999999999999</v>
      </c>
      <c r="W285" s="19">
        <v>1.6879999999999999</v>
      </c>
      <c r="X285" s="19">
        <v>1.696</v>
      </c>
      <c r="Y285" s="19">
        <v>1.7010000000000001</v>
      </c>
      <c r="Z285" s="19">
        <v>1.708</v>
      </c>
      <c r="AA285" s="19">
        <v>1.716</v>
      </c>
      <c r="AB285" s="19">
        <v>1.7250000000000001</v>
      </c>
      <c r="AC285" s="19">
        <v>1.732</v>
      </c>
      <c r="AD285" s="19">
        <v>1.7330000000000001</v>
      </c>
      <c r="AE285" s="19">
        <v>1.738</v>
      </c>
      <c r="AF285" s="19">
        <v>1.7490000000000001</v>
      </c>
      <c r="AG285" s="19">
        <v>1.7549999999999999</v>
      </c>
      <c r="AH285" s="19">
        <v>1.7569999999999999</v>
      </c>
      <c r="AI285" s="19">
        <v>1.762</v>
      </c>
      <c r="AJ285" s="19">
        <v>1.7589999999999999</v>
      </c>
      <c r="AK285" s="19">
        <v>1.768</v>
      </c>
      <c r="AL285" s="19">
        <v>1.774</v>
      </c>
      <c r="AM285" s="19">
        <v>1.776</v>
      </c>
      <c r="AN285" s="19">
        <v>1.784</v>
      </c>
      <c r="AO285" s="19">
        <v>1.786</v>
      </c>
      <c r="AP285" s="19">
        <v>1.7909999999999999</v>
      </c>
      <c r="AQ285" s="19">
        <v>1.7929999999999999</v>
      </c>
      <c r="AR285" s="19">
        <v>1.794</v>
      </c>
      <c r="AS285" s="19">
        <v>1.7989999999999999</v>
      </c>
      <c r="AT285" s="19">
        <v>1.8049999999999999</v>
      </c>
      <c r="AU285" s="19">
        <v>1.8109999999999999</v>
      </c>
      <c r="AV285" s="19">
        <v>1.8129999999999999</v>
      </c>
      <c r="AW285" s="19">
        <v>1.8169999999999999</v>
      </c>
      <c r="AX285" s="19">
        <v>1.821</v>
      </c>
      <c r="AY285" s="19">
        <v>1.8240000000000001</v>
      </c>
      <c r="AZ285" s="19">
        <v>1.827</v>
      </c>
      <c r="BA285" s="19">
        <v>1.829</v>
      </c>
      <c r="BB285" s="19">
        <v>1.829</v>
      </c>
      <c r="BC285" s="19">
        <v>1.8320000000000001</v>
      </c>
      <c r="BD285" s="19">
        <v>1.829</v>
      </c>
      <c r="BE285" s="19">
        <v>1.835</v>
      </c>
      <c r="BF285" s="19">
        <v>1.8360000000000001</v>
      </c>
      <c r="BG285" s="19">
        <v>1.8320000000000001</v>
      </c>
      <c r="BH285" s="19">
        <v>1.8340000000000001</v>
      </c>
      <c r="BI285" s="19">
        <v>1.835</v>
      </c>
      <c r="BJ285" s="19">
        <v>1.8340000000000001</v>
      </c>
      <c r="BK285" s="19">
        <v>1.831</v>
      </c>
      <c r="BL285" s="19">
        <v>1.8320000000000001</v>
      </c>
      <c r="BM285" s="19">
        <v>1.83</v>
      </c>
      <c r="BN285" s="19">
        <v>1.827</v>
      </c>
      <c r="BO285" s="19">
        <v>1.829</v>
      </c>
      <c r="BP285" s="19">
        <v>1.8240000000000001</v>
      </c>
      <c r="BQ285" s="19">
        <v>1.82</v>
      </c>
      <c r="BR285" s="19">
        <v>1.8160000000000001</v>
      </c>
      <c r="BS285" s="19">
        <v>1.8140000000000001</v>
      </c>
      <c r="BT285" s="19">
        <v>1.8160000000000001</v>
      </c>
      <c r="BU285" s="19">
        <v>1.8120000000000001</v>
      </c>
      <c r="BV285" s="19">
        <v>1.806</v>
      </c>
      <c r="BW285" s="19">
        <v>1.8049999999999999</v>
      </c>
      <c r="BX285" s="19">
        <v>1.802</v>
      </c>
      <c r="BY285" s="19">
        <v>1.798</v>
      </c>
      <c r="BZ285" s="19">
        <v>1.798</v>
      </c>
      <c r="CA285" s="19">
        <v>1.7909999999999999</v>
      </c>
      <c r="CB285" s="19">
        <v>1.79</v>
      </c>
      <c r="CC285" s="19">
        <v>1.7849999999999999</v>
      </c>
      <c r="CD285" s="19">
        <v>1.7829999999999999</v>
      </c>
      <c r="CE285" s="19">
        <v>1.7769999999999999</v>
      </c>
      <c r="CF285" s="19">
        <v>1.772</v>
      </c>
      <c r="CG285" s="19">
        <v>1.7649999999999999</v>
      </c>
      <c r="CH285" s="19">
        <v>1.762</v>
      </c>
      <c r="CI285" s="19">
        <v>1.762</v>
      </c>
      <c r="CJ285" s="19">
        <v>1.7569999999999999</v>
      </c>
      <c r="CK285" s="19">
        <v>1.7509999999999999</v>
      </c>
      <c r="CL285" s="19">
        <v>1.7450000000000001</v>
      </c>
      <c r="CM285" s="19">
        <v>1.7430000000000001</v>
      </c>
    </row>
    <row r="286" spans="1:91" ht="11.4" x14ac:dyDescent="0.2">
      <c r="A286" s="16">
        <v>269</v>
      </c>
      <c r="B286" s="17" t="s">
        <v>635</v>
      </c>
      <c r="C286" s="7" t="s">
        <v>327</v>
      </c>
      <c r="D286" s="6"/>
      <c r="E286" s="6">
        <v>882</v>
      </c>
      <c r="F286" s="19">
        <v>193.75899999999999</v>
      </c>
      <c r="G286" s="19">
        <v>195.125</v>
      </c>
      <c r="H286" s="19">
        <v>196.44</v>
      </c>
      <c r="I286" s="19">
        <v>197.69499999999999</v>
      </c>
      <c r="J286" s="19">
        <v>198.90899999999999</v>
      </c>
      <c r="K286" s="19">
        <v>200.11699999999999</v>
      </c>
      <c r="L286" s="19">
        <v>201.31800000000001</v>
      </c>
      <c r="M286" s="19">
        <v>202.50800000000001</v>
      </c>
      <c r="N286" s="19">
        <v>203.702</v>
      </c>
      <c r="O286" s="19">
        <v>204.864</v>
      </c>
      <c r="P286" s="19">
        <v>206.018</v>
      </c>
      <c r="Q286" s="19">
        <v>207.13300000000001</v>
      </c>
      <c r="R286" s="19">
        <v>208.24299999999999</v>
      </c>
      <c r="S286" s="19">
        <v>209.40299999999999</v>
      </c>
      <c r="T286" s="19">
        <v>210.66</v>
      </c>
      <c r="U286" s="19">
        <v>212.095</v>
      </c>
      <c r="V286" s="19">
        <v>213.69800000000001</v>
      </c>
      <c r="W286" s="19">
        <v>215.459</v>
      </c>
      <c r="X286" s="19">
        <v>217.327</v>
      </c>
      <c r="Y286" s="19">
        <v>219.221</v>
      </c>
      <c r="Z286" s="19">
        <v>221.09800000000001</v>
      </c>
      <c r="AA286" s="19">
        <v>222.93700000000001</v>
      </c>
      <c r="AB286" s="19">
        <v>224.74600000000001</v>
      </c>
      <c r="AC286" s="19">
        <v>226.512</v>
      </c>
      <c r="AD286" s="19">
        <v>228.24</v>
      </c>
      <c r="AE286" s="19">
        <v>229.92599999999999</v>
      </c>
      <c r="AF286" s="19">
        <v>231.57499999999999</v>
      </c>
      <c r="AG286" s="19">
        <v>233.17</v>
      </c>
      <c r="AH286" s="19">
        <v>234.69399999999999</v>
      </c>
      <c r="AI286" s="19">
        <v>236.15199999999999</v>
      </c>
      <c r="AJ286" s="19">
        <v>237.53</v>
      </c>
      <c r="AK286" s="19">
        <v>238.83</v>
      </c>
      <c r="AL286" s="19">
        <v>240.05500000000001</v>
      </c>
      <c r="AM286" s="19">
        <v>241.21</v>
      </c>
      <c r="AN286" s="19">
        <v>242.30500000000001</v>
      </c>
      <c r="AO286" s="19">
        <v>243.37100000000001</v>
      </c>
      <c r="AP286" s="19">
        <v>244.39400000000001</v>
      </c>
      <c r="AQ286" s="19">
        <v>245.38300000000001</v>
      </c>
      <c r="AR286" s="19">
        <v>246.34899999999999</v>
      </c>
      <c r="AS286" s="19">
        <v>247.298</v>
      </c>
      <c r="AT286" s="19">
        <v>248.23400000000001</v>
      </c>
      <c r="AU286" s="19">
        <v>249.16</v>
      </c>
      <c r="AV286" s="19">
        <v>250.084</v>
      </c>
      <c r="AW286" s="19">
        <v>251.017</v>
      </c>
      <c r="AX286" s="19">
        <v>251.95500000000001</v>
      </c>
      <c r="AY286" s="19">
        <v>252.88499999999999</v>
      </c>
      <c r="AZ286" s="19">
        <v>253.83799999999999</v>
      </c>
      <c r="BA286" s="19">
        <v>254.79599999999999</v>
      </c>
      <c r="BB286" s="19">
        <v>255.75200000000001</v>
      </c>
      <c r="BC286" s="19">
        <v>256.72699999999998</v>
      </c>
      <c r="BD286" s="19">
        <v>257.69</v>
      </c>
      <c r="BE286" s="19">
        <v>258.65699999999998</v>
      </c>
      <c r="BF286" s="19">
        <v>259.61700000000002</v>
      </c>
      <c r="BG286" s="19">
        <v>260.55799999999999</v>
      </c>
      <c r="BH286" s="19">
        <v>261.49299999999999</v>
      </c>
      <c r="BI286" s="19">
        <v>262.39</v>
      </c>
      <c r="BJ286" s="19">
        <v>263.25599999999997</v>
      </c>
      <c r="BK286" s="19">
        <v>264.08800000000002</v>
      </c>
      <c r="BL286" s="19">
        <v>264.88099999999997</v>
      </c>
      <c r="BM286" s="19">
        <v>265.62700000000001</v>
      </c>
      <c r="BN286" s="19">
        <v>266.32400000000001</v>
      </c>
      <c r="BO286" s="19">
        <v>266.97500000000002</v>
      </c>
      <c r="BP286" s="19">
        <v>267.56700000000001</v>
      </c>
      <c r="BQ286" s="19">
        <v>268.10199999999998</v>
      </c>
      <c r="BR286" s="19">
        <v>268.58600000000001</v>
      </c>
      <c r="BS286" s="19">
        <v>269.00900000000001</v>
      </c>
      <c r="BT286" s="19">
        <v>269.37200000000001</v>
      </c>
      <c r="BU286" s="19">
        <v>269.67700000000002</v>
      </c>
      <c r="BV286" s="19">
        <v>269.93400000000003</v>
      </c>
      <c r="BW286" s="19">
        <v>270.13600000000002</v>
      </c>
      <c r="BX286" s="19">
        <v>270.29399999999998</v>
      </c>
      <c r="BY286" s="19">
        <v>270.40199999999999</v>
      </c>
      <c r="BZ286" s="19">
        <v>270.464</v>
      </c>
      <c r="CA286" s="19">
        <v>270.483</v>
      </c>
      <c r="CB286" s="19">
        <v>270.46199999999999</v>
      </c>
      <c r="CC286" s="19">
        <v>270.40300000000002</v>
      </c>
      <c r="CD286" s="19">
        <v>270.31400000000002</v>
      </c>
      <c r="CE286" s="19">
        <v>270.17700000000002</v>
      </c>
      <c r="CF286" s="19">
        <v>270.01400000000001</v>
      </c>
      <c r="CG286" s="19">
        <v>269.81200000000001</v>
      </c>
      <c r="CH286" s="19">
        <v>269.59100000000001</v>
      </c>
      <c r="CI286" s="19">
        <v>269.33800000000002</v>
      </c>
      <c r="CJ286" s="19">
        <v>269.05700000000002</v>
      </c>
      <c r="CK286" s="19">
        <v>268.75099999999998</v>
      </c>
      <c r="CL286" s="19">
        <v>268.43099999999998</v>
      </c>
      <c r="CM286" s="19">
        <v>268.08</v>
      </c>
    </row>
    <row r="287" spans="1:91" ht="11.4" x14ac:dyDescent="0.2">
      <c r="A287" s="16">
        <v>270</v>
      </c>
      <c r="B287" s="17" t="s">
        <v>635</v>
      </c>
      <c r="C287" s="7" t="s">
        <v>328</v>
      </c>
      <c r="D287" s="6"/>
      <c r="E287" s="6">
        <v>772</v>
      </c>
      <c r="F287" s="19">
        <v>1.252</v>
      </c>
      <c r="G287" s="19">
        <v>1.282</v>
      </c>
      <c r="H287" s="19">
        <v>1.3</v>
      </c>
      <c r="I287" s="19">
        <v>1.319</v>
      </c>
      <c r="J287" s="19">
        <v>1.34</v>
      </c>
      <c r="K287" s="19">
        <v>1.357</v>
      </c>
      <c r="L287" s="19">
        <v>1.373</v>
      </c>
      <c r="M287" s="19">
        <v>1.377</v>
      </c>
      <c r="N287" s="19">
        <v>1.3839999999999999</v>
      </c>
      <c r="O287" s="19">
        <v>1.393</v>
      </c>
      <c r="P287" s="19">
        <v>1.4</v>
      </c>
      <c r="Q287" s="19">
        <v>1.4119999999999999</v>
      </c>
      <c r="R287" s="19">
        <v>1.425</v>
      </c>
      <c r="S287" s="19">
        <v>1.4339999999999999</v>
      </c>
      <c r="T287" s="19">
        <v>1.44</v>
      </c>
      <c r="U287" s="19">
        <v>1.444</v>
      </c>
      <c r="V287" s="19">
        <v>1.458</v>
      </c>
      <c r="W287" s="19">
        <v>1.4630000000000001</v>
      </c>
      <c r="X287" s="19">
        <v>1.468</v>
      </c>
      <c r="Y287" s="19">
        <v>1.47</v>
      </c>
      <c r="Z287" s="19">
        <v>1.476</v>
      </c>
      <c r="AA287" s="19">
        <v>1.482</v>
      </c>
      <c r="AB287" s="19">
        <v>1.484</v>
      </c>
      <c r="AC287" s="19">
        <v>1.4950000000000001</v>
      </c>
      <c r="AD287" s="19">
        <v>1.5</v>
      </c>
      <c r="AE287" s="19">
        <v>1.502</v>
      </c>
      <c r="AF287" s="19">
        <v>1.508</v>
      </c>
      <c r="AG287" s="19">
        <v>1.51</v>
      </c>
      <c r="AH287" s="19">
        <v>1.5189999999999999</v>
      </c>
      <c r="AI287" s="19">
        <v>1.524</v>
      </c>
      <c r="AJ287" s="19">
        <v>1.534</v>
      </c>
      <c r="AK287" s="19">
        <v>1.54</v>
      </c>
      <c r="AL287" s="19">
        <v>1.5469999999999999</v>
      </c>
      <c r="AM287" s="19">
        <v>1.5549999999999999</v>
      </c>
      <c r="AN287" s="19">
        <v>1.5549999999999999</v>
      </c>
      <c r="AO287" s="19">
        <v>1.5620000000000001</v>
      </c>
      <c r="AP287" s="19">
        <v>1.5660000000000001</v>
      </c>
      <c r="AQ287" s="19">
        <v>1.569</v>
      </c>
      <c r="AR287" s="19">
        <v>1.5720000000000001</v>
      </c>
      <c r="AS287" s="19">
        <v>1.58</v>
      </c>
      <c r="AT287" s="19">
        <v>1.583</v>
      </c>
      <c r="AU287" s="19">
        <v>1.589</v>
      </c>
      <c r="AV287" s="19">
        <v>1.593</v>
      </c>
      <c r="AW287" s="19">
        <v>1.591</v>
      </c>
      <c r="AX287" s="19">
        <v>1.595</v>
      </c>
      <c r="AY287" s="19">
        <v>1.6040000000000001</v>
      </c>
      <c r="AZ287" s="19">
        <v>1.6060000000000001</v>
      </c>
      <c r="BA287" s="19">
        <v>1.61</v>
      </c>
      <c r="BB287" s="19">
        <v>1.611</v>
      </c>
      <c r="BC287" s="19">
        <v>1.617</v>
      </c>
      <c r="BD287" s="19">
        <v>1.6160000000000001</v>
      </c>
      <c r="BE287" s="19">
        <v>1.6180000000000001</v>
      </c>
      <c r="BF287" s="19">
        <v>1.6180000000000001</v>
      </c>
      <c r="BG287" s="19">
        <v>1.62</v>
      </c>
      <c r="BH287" s="19">
        <v>1.619</v>
      </c>
      <c r="BI287" s="19">
        <v>1.6120000000000001</v>
      </c>
      <c r="BJ287" s="19">
        <v>1.613</v>
      </c>
      <c r="BK287" s="19">
        <v>1.6160000000000001</v>
      </c>
      <c r="BL287" s="19">
        <v>1.617</v>
      </c>
      <c r="BM287" s="19">
        <v>1.6180000000000001</v>
      </c>
      <c r="BN287" s="19">
        <v>1.6140000000000001</v>
      </c>
      <c r="BO287" s="19">
        <v>1.611</v>
      </c>
      <c r="BP287" s="19">
        <v>1.61</v>
      </c>
      <c r="BQ287" s="19">
        <v>1.609</v>
      </c>
      <c r="BR287" s="19">
        <v>1.6060000000000001</v>
      </c>
      <c r="BS287" s="19">
        <v>1.605</v>
      </c>
      <c r="BT287" s="19">
        <v>1.601</v>
      </c>
      <c r="BU287" s="19">
        <v>1.5940000000000001</v>
      </c>
      <c r="BV287" s="19">
        <v>1.5920000000000001</v>
      </c>
      <c r="BW287" s="19">
        <v>1.5860000000000001</v>
      </c>
      <c r="BX287" s="19">
        <v>1.583</v>
      </c>
      <c r="BY287" s="19">
        <v>1.577</v>
      </c>
      <c r="BZ287" s="19">
        <v>1.569</v>
      </c>
      <c r="CA287" s="19">
        <v>1.5669999999999999</v>
      </c>
      <c r="CB287" s="19">
        <v>1.5589999999999999</v>
      </c>
      <c r="CC287" s="19">
        <v>1.56</v>
      </c>
      <c r="CD287" s="19">
        <v>1.5529999999999999</v>
      </c>
      <c r="CE287" s="19">
        <v>1.5449999999999999</v>
      </c>
      <c r="CF287" s="19">
        <v>1.5409999999999999</v>
      </c>
      <c r="CG287" s="19">
        <v>1.536</v>
      </c>
      <c r="CH287" s="19">
        <v>1.53</v>
      </c>
      <c r="CI287" s="19">
        <v>1.524</v>
      </c>
      <c r="CJ287" s="19">
        <v>1.516</v>
      </c>
      <c r="CK287" s="19">
        <v>1.512</v>
      </c>
      <c r="CL287" s="19">
        <v>1.508</v>
      </c>
      <c r="CM287" s="19">
        <v>1.496</v>
      </c>
    </row>
    <row r="288" spans="1:91" ht="11.4" x14ac:dyDescent="0.2">
      <c r="A288" s="16">
        <v>271</v>
      </c>
      <c r="B288" s="17" t="s">
        <v>635</v>
      </c>
      <c r="C288" s="7" t="s">
        <v>329</v>
      </c>
      <c r="D288" s="6"/>
      <c r="E288" s="6">
        <v>776</v>
      </c>
      <c r="F288" s="19">
        <v>106.364</v>
      </c>
      <c r="G288" s="19">
        <v>107.122</v>
      </c>
      <c r="H288" s="19">
        <v>108.02</v>
      </c>
      <c r="I288" s="19">
        <v>109.008</v>
      </c>
      <c r="J288" s="19">
        <v>110.041</v>
      </c>
      <c r="K288" s="19">
        <v>111.03700000000001</v>
      </c>
      <c r="L288" s="19">
        <v>111.99299999999999</v>
      </c>
      <c r="M288" s="19">
        <v>112.93300000000001</v>
      </c>
      <c r="N288" s="19">
        <v>113.867</v>
      </c>
      <c r="O288" s="19">
        <v>114.81</v>
      </c>
      <c r="P288" s="19">
        <v>115.79300000000001</v>
      </c>
      <c r="Q288" s="19">
        <v>116.806</v>
      </c>
      <c r="R288" s="19">
        <v>117.83799999999999</v>
      </c>
      <c r="S288" s="19">
        <v>118.902</v>
      </c>
      <c r="T288" s="19">
        <v>119.967</v>
      </c>
      <c r="U288" s="19">
        <v>121.05500000000001</v>
      </c>
      <c r="V288" s="19">
        <v>122.155</v>
      </c>
      <c r="W288" s="19">
        <v>123.261</v>
      </c>
      <c r="X288" s="19">
        <v>124.378</v>
      </c>
      <c r="Y288" s="19">
        <v>125.489</v>
      </c>
      <c r="Z288" s="19">
        <v>126.596</v>
      </c>
      <c r="AA288" s="19">
        <v>127.696</v>
      </c>
      <c r="AB288" s="19">
        <v>128.77799999999999</v>
      </c>
      <c r="AC288" s="19">
        <v>129.84800000000001</v>
      </c>
      <c r="AD288" s="19">
        <v>130.88900000000001</v>
      </c>
      <c r="AE288" s="19">
        <v>131.90600000000001</v>
      </c>
      <c r="AF288" s="19">
        <v>132.874</v>
      </c>
      <c r="AG288" s="19">
        <v>133.81200000000001</v>
      </c>
      <c r="AH288" s="19">
        <v>134.714</v>
      </c>
      <c r="AI288" s="19">
        <v>135.57499999999999</v>
      </c>
      <c r="AJ288" s="19">
        <v>136.387</v>
      </c>
      <c r="AK288" s="19">
        <v>137.16399999999999</v>
      </c>
      <c r="AL288" s="19">
        <v>137.90100000000001</v>
      </c>
      <c r="AM288" s="19">
        <v>138.595</v>
      </c>
      <c r="AN288" s="19">
        <v>139.268</v>
      </c>
      <c r="AO288" s="19">
        <v>139.92599999999999</v>
      </c>
      <c r="AP288" s="19">
        <v>140.56700000000001</v>
      </c>
      <c r="AQ288" s="19">
        <v>141.19300000000001</v>
      </c>
      <c r="AR288" s="19">
        <v>141.82499999999999</v>
      </c>
      <c r="AS288" s="19">
        <v>142.441</v>
      </c>
      <c r="AT288" s="19">
        <v>143.06800000000001</v>
      </c>
      <c r="AU288" s="19">
        <v>143.69200000000001</v>
      </c>
      <c r="AV288" s="19">
        <v>144.31899999999999</v>
      </c>
      <c r="AW288" s="19">
        <v>144.95500000000001</v>
      </c>
      <c r="AX288" s="19">
        <v>145.59399999999999</v>
      </c>
      <c r="AY288" s="19">
        <v>146.232</v>
      </c>
      <c r="AZ288" s="19">
        <v>146.88200000000001</v>
      </c>
      <c r="BA288" s="19">
        <v>147.53299999999999</v>
      </c>
      <c r="BB288" s="19">
        <v>148.18299999999999</v>
      </c>
      <c r="BC288" s="19">
        <v>148.821</v>
      </c>
      <c r="BD288" s="19">
        <v>149.465</v>
      </c>
      <c r="BE288" s="19">
        <v>150.09399999999999</v>
      </c>
      <c r="BF288" s="19">
        <v>150.715</v>
      </c>
      <c r="BG288" s="19">
        <v>151.316</v>
      </c>
      <c r="BH288" s="19">
        <v>151.90199999999999</v>
      </c>
      <c r="BI288" s="19">
        <v>152.465</v>
      </c>
      <c r="BJ288" s="19">
        <v>153.005</v>
      </c>
      <c r="BK288" s="19">
        <v>153.52099999999999</v>
      </c>
      <c r="BL288" s="19">
        <v>154.00700000000001</v>
      </c>
      <c r="BM288" s="19">
        <v>154.46199999999999</v>
      </c>
      <c r="BN288" s="19">
        <v>154.88800000000001</v>
      </c>
      <c r="BO288" s="19">
        <v>155.28399999999999</v>
      </c>
      <c r="BP288" s="19">
        <v>155.64500000000001</v>
      </c>
      <c r="BQ288" s="19">
        <v>155.96700000000001</v>
      </c>
      <c r="BR288" s="19">
        <v>156.262</v>
      </c>
      <c r="BS288" s="19">
        <v>156.52799999999999</v>
      </c>
      <c r="BT288" s="19">
        <v>156.774</v>
      </c>
      <c r="BU288" s="19">
        <v>156.989</v>
      </c>
      <c r="BV288" s="19">
        <v>157.17699999999999</v>
      </c>
      <c r="BW288" s="19">
        <v>157.34700000000001</v>
      </c>
      <c r="BX288" s="19">
        <v>157.48599999999999</v>
      </c>
      <c r="BY288" s="19">
        <v>157.61699999999999</v>
      </c>
      <c r="BZ288" s="19">
        <v>157.73400000000001</v>
      </c>
      <c r="CA288" s="19">
        <v>157.82499999999999</v>
      </c>
      <c r="CB288" s="19">
        <v>157.91399999999999</v>
      </c>
      <c r="CC288" s="19">
        <v>157.98599999999999</v>
      </c>
      <c r="CD288" s="19">
        <v>158.048</v>
      </c>
      <c r="CE288" s="19">
        <v>158.10300000000001</v>
      </c>
      <c r="CF288" s="19">
        <v>158.15</v>
      </c>
      <c r="CG288" s="19">
        <v>158.18899999999999</v>
      </c>
      <c r="CH288" s="19">
        <v>158.21199999999999</v>
      </c>
      <c r="CI288" s="19">
        <v>158.23599999999999</v>
      </c>
      <c r="CJ288" s="19">
        <v>158.238</v>
      </c>
      <c r="CK288" s="19">
        <v>158.24299999999999</v>
      </c>
      <c r="CL288" s="19">
        <v>158.23400000000001</v>
      </c>
      <c r="CM288" s="19">
        <v>158.21199999999999</v>
      </c>
    </row>
    <row r="289" spans="1:91" ht="11.4" x14ac:dyDescent="0.2">
      <c r="A289" s="16">
        <v>272</v>
      </c>
      <c r="B289" s="17" t="s">
        <v>635</v>
      </c>
      <c r="C289" s="7" t="s">
        <v>330</v>
      </c>
      <c r="D289" s="6"/>
      <c r="E289" s="6">
        <v>798</v>
      </c>
      <c r="F289" s="19">
        <v>11.000999999999999</v>
      </c>
      <c r="G289" s="19">
        <v>11.097</v>
      </c>
      <c r="H289" s="19">
        <v>11.192</v>
      </c>
      <c r="I289" s="19">
        <v>11.287000000000001</v>
      </c>
      <c r="J289" s="19">
        <v>11.393000000000001</v>
      </c>
      <c r="K289" s="19">
        <v>11.499000000000001</v>
      </c>
      <c r="L289" s="19">
        <v>11.609</v>
      </c>
      <c r="M289" s="19">
        <v>11.722</v>
      </c>
      <c r="N289" s="19">
        <v>11.842000000000001</v>
      </c>
      <c r="O289" s="19">
        <v>11.962</v>
      </c>
      <c r="P289" s="19">
        <v>12.084</v>
      </c>
      <c r="Q289" s="19">
        <v>12.207000000000001</v>
      </c>
      <c r="R289" s="19">
        <v>12.334</v>
      </c>
      <c r="S289" s="19">
        <v>12.448</v>
      </c>
      <c r="T289" s="19">
        <v>12.576000000000001</v>
      </c>
      <c r="U289" s="19">
        <v>12.699</v>
      </c>
      <c r="V289" s="19">
        <v>12.82</v>
      </c>
      <c r="W289" s="19">
        <v>12.936999999999999</v>
      </c>
      <c r="X289" s="19">
        <v>13.053000000000001</v>
      </c>
      <c r="Y289" s="19">
        <v>13.159000000000001</v>
      </c>
      <c r="Z289" s="19">
        <v>13.263999999999999</v>
      </c>
      <c r="AA289" s="19">
        <v>13.371</v>
      </c>
      <c r="AB289" s="19">
        <v>13.465999999999999</v>
      </c>
      <c r="AC289" s="19">
        <v>13.563000000000001</v>
      </c>
      <c r="AD289" s="19">
        <v>13.651999999999999</v>
      </c>
      <c r="AE289" s="19">
        <v>13.742000000000001</v>
      </c>
      <c r="AF289" s="19">
        <v>13.834</v>
      </c>
      <c r="AG289" s="19">
        <v>13.917</v>
      </c>
      <c r="AH289" s="19">
        <v>14</v>
      </c>
      <c r="AI289" s="19">
        <v>14.084</v>
      </c>
      <c r="AJ289" s="19">
        <v>14.157999999999999</v>
      </c>
      <c r="AK289" s="19">
        <v>14.246</v>
      </c>
      <c r="AL289" s="19">
        <v>14.329000000000001</v>
      </c>
      <c r="AM289" s="19">
        <v>14.413</v>
      </c>
      <c r="AN289" s="19">
        <v>14.496</v>
      </c>
      <c r="AO289" s="19">
        <v>14.58</v>
      </c>
      <c r="AP289" s="19">
        <v>14.673999999999999</v>
      </c>
      <c r="AQ289" s="19">
        <v>14.768000000000001</v>
      </c>
      <c r="AR289" s="19">
        <v>14.853</v>
      </c>
      <c r="AS289" s="19">
        <v>14.949</v>
      </c>
      <c r="AT289" s="19">
        <v>15.051</v>
      </c>
      <c r="AU289" s="19">
        <v>15.138999999999999</v>
      </c>
      <c r="AV289" s="19">
        <v>15.231</v>
      </c>
      <c r="AW289" s="19">
        <v>15.332000000000001</v>
      </c>
      <c r="AX289" s="19">
        <v>15.428000000000001</v>
      </c>
      <c r="AY289" s="19">
        <v>15.519</v>
      </c>
      <c r="AZ289" s="19">
        <v>15.612</v>
      </c>
      <c r="BA289" s="19">
        <v>15.706</v>
      </c>
      <c r="BB289" s="19">
        <v>15.787000000000001</v>
      </c>
      <c r="BC289" s="19">
        <v>15.874000000000001</v>
      </c>
      <c r="BD289" s="19">
        <v>15.952999999999999</v>
      </c>
      <c r="BE289" s="19">
        <v>16.03</v>
      </c>
      <c r="BF289" s="19">
        <v>16.103000000000002</v>
      </c>
      <c r="BG289" s="19">
        <v>16.175000000000001</v>
      </c>
      <c r="BH289" s="19">
        <v>16.245000000000001</v>
      </c>
      <c r="BI289" s="19">
        <v>16.309000000000001</v>
      </c>
      <c r="BJ289" s="19">
        <v>16.367999999999999</v>
      </c>
      <c r="BK289" s="19">
        <v>16.423999999999999</v>
      </c>
      <c r="BL289" s="19">
        <v>16.491</v>
      </c>
      <c r="BM289" s="19">
        <v>16.545999999999999</v>
      </c>
      <c r="BN289" s="19">
        <v>16.588999999999999</v>
      </c>
      <c r="BO289" s="19">
        <v>16.651</v>
      </c>
      <c r="BP289" s="19">
        <v>16.704000000000001</v>
      </c>
      <c r="BQ289" s="19">
        <v>16.757000000000001</v>
      </c>
      <c r="BR289" s="19">
        <v>16.8</v>
      </c>
      <c r="BS289" s="19">
        <v>16.847999999999999</v>
      </c>
      <c r="BT289" s="19">
        <v>16.896000000000001</v>
      </c>
      <c r="BU289" s="19">
        <v>16.942</v>
      </c>
      <c r="BV289" s="19">
        <v>16.988</v>
      </c>
      <c r="BW289" s="19">
        <v>17.04</v>
      </c>
      <c r="BX289" s="19">
        <v>17.074000000000002</v>
      </c>
      <c r="BY289" s="19">
        <v>17.123999999999999</v>
      </c>
      <c r="BZ289" s="19">
        <v>17.164999999999999</v>
      </c>
      <c r="CA289" s="19">
        <v>17.199000000000002</v>
      </c>
      <c r="CB289" s="19">
        <v>17.248000000000001</v>
      </c>
      <c r="CC289" s="19">
        <v>17.283000000000001</v>
      </c>
      <c r="CD289" s="19">
        <v>17.315999999999999</v>
      </c>
      <c r="CE289" s="19">
        <v>17.355</v>
      </c>
      <c r="CF289" s="19">
        <v>17.388999999999999</v>
      </c>
      <c r="CG289" s="19">
        <v>17.422000000000001</v>
      </c>
      <c r="CH289" s="19">
        <v>17.456</v>
      </c>
      <c r="CI289" s="19">
        <v>17.484000000000002</v>
      </c>
      <c r="CJ289" s="19">
        <v>17.507000000000001</v>
      </c>
      <c r="CK289" s="19">
        <v>17.532</v>
      </c>
      <c r="CL289" s="19">
        <v>17.553000000000001</v>
      </c>
      <c r="CM289" s="19">
        <v>17.579000000000001</v>
      </c>
    </row>
    <row r="290" spans="1:91" ht="11.4" x14ac:dyDescent="0.2">
      <c r="A290" s="16">
        <v>273</v>
      </c>
      <c r="B290" s="17" t="s">
        <v>635</v>
      </c>
      <c r="C290" s="7" t="s">
        <v>331</v>
      </c>
      <c r="D290" s="6"/>
      <c r="E290" s="6">
        <v>876</v>
      </c>
      <c r="F290" s="19">
        <v>12.066000000000001</v>
      </c>
      <c r="G290" s="19">
        <v>11.898999999999999</v>
      </c>
      <c r="H290" s="19">
        <v>11.773</v>
      </c>
      <c r="I290" s="19">
        <v>11.683</v>
      </c>
      <c r="J290" s="19">
        <v>11.617000000000001</v>
      </c>
      <c r="K290" s="19">
        <v>11.551</v>
      </c>
      <c r="L290" s="19">
        <v>11.494</v>
      </c>
      <c r="M290" s="19">
        <v>11.457000000000001</v>
      </c>
      <c r="N290" s="19">
        <v>11.414999999999999</v>
      </c>
      <c r="O290" s="19">
        <v>11.384</v>
      </c>
      <c r="P290" s="19">
        <v>11.353</v>
      </c>
      <c r="Q290" s="19">
        <v>11.323</v>
      </c>
      <c r="R290" s="19">
        <v>11.292</v>
      </c>
      <c r="S290" s="19">
        <v>11.269</v>
      </c>
      <c r="T290" s="19">
        <v>11.244</v>
      </c>
      <c r="U290" s="19">
        <v>11.222</v>
      </c>
      <c r="V290" s="19">
        <v>11.211</v>
      </c>
      <c r="W290" s="19">
        <v>11.188000000000001</v>
      </c>
      <c r="X290" s="19">
        <v>11.173999999999999</v>
      </c>
      <c r="Y290" s="19">
        <v>11.16</v>
      </c>
      <c r="Z290" s="19">
        <v>11.148999999999999</v>
      </c>
      <c r="AA290" s="19">
        <v>11.135999999999999</v>
      </c>
      <c r="AB290" s="19">
        <v>11.12</v>
      </c>
      <c r="AC290" s="19">
        <v>11.096</v>
      </c>
      <c r="AD290" s="19">
        <v>11.085000000000001</v>
      </c>
      <c r="AE290" s="19">
        <v>11.071</v>
      </c>
      <c r="AF290" s="19">
        <v>11.051</v>
      </c>
      <c r="AG290" s="19">
        <v>11.028</v>
      </c>
      <c r="AH290" s="19">
        <v>11.009</v>
      </c>
      <c r="AI290" s="19">
        <v>10.996</v>
      </c>
      <c r="AJ290" s="19">
        <v>10.968</v>
      </c>
      <c r="AK290" s="19">
        <v>10.952</v>
      </c>
      <c r="AL290" s="19">
        <v>10.933999999999999</v>
      </c>
      <c r="AM290" s="19">
        <v>10.909000000000001</v>
      </c>
      <c r="AN290" s="19">
        <v>10.885999999999999</v>
      </c>
      <c r="AO290" s="19">
        <v>10.86</v>
      </c>
      <c r="AP290" s="19">
        <v>10.843</v>
      </c>
      <c r="AQ290" s="19">
        <v>10.818</v>
      </c>
      <c r="AR290" s="19">
        <v>10.802</v>
      </c>
      <c r="AS290" s="19">
        <v>10.771000000000001</v>
      </c>
      <c r="AT290" s="19">
        <v>10.755000000000001</v>
      </c>
      <c r="AU290" s="19">
        <v>10.734</v>
      </c>
      <c r="AV290" s="19">
        <v>10.72</v>
      </c>
      <c r="AW290" s="19">
        <v>10.695</v>
      </c>
      <c r="AX290" s="19">
        <v>10.673</v>
      </c>
      <c r="AY290" s="19">
        <v>10.653</v>
      </c>
      <c r="AZ290" s="19">
        <v>10.632</v>
      </c>
      <c r="BA290" s="19">
        <v>10.61</v>
      </c>
      <c r="BB290" s="19">
        <v>10.586</v>
      </c>
      <c r="BC290" s="19">
        <v>10.561999999999999</v>
      </c>
      <c r="BD290" s="19">
        <v>10.531000000000001</v>
      </c>
      <c r="BE290" s="19">
        <v>10.507999999999999</v>
      </c>
      <c r="BF290" s="19">
        <v>10.487</v>
      </c>
      <c r="BG290" s="19">
        <v>10.458</v>
      </c>
      <c r="BH290" s="19">
        <v>10.438000000000001</v>
      </c>
      <c r="BI290" s="19">
        <v>10.412000000000001</v>
      </c>
      <c r="BJ290" s="19">
        <v>10.387</v>
      </c>
      <c r="BK290" s="19">
        <v>10.363</v>
      </c>
      <c r="BL290" s="19">
        <v>10.333</v>
      </c>
      <c r="BM290" s="19">
        <v>10.303000000000001</v>
      </c>
      <c r="BN290" s="19">
        <v>10.276999999999999</v>
      </c>
      <c r="BO290" s="19">
        <v>10.247999999999999</v>
      </c>
      <c r="BP290" s="19">
        <v>10.218999999999999</v>
      </c>
      <c r="BQ290" s="19">
        <v>10.186</v>
      </c>
      <c r="BR290" s="19">
        <v>10.154999999999999</v>
      </c>
      <c r="BS290" s="19">
        <v>10.125</v>
      </c>
      <c r="BT290" s="19">
        <v>10.09</v>
      </c>
      <c r="BU290" s="19">
        <v>10.06</v>
      </c>
      <c r="BV290" s="19">
        <v>10.026999999999999</v>
      </c>
      <c r="BW290" s="19">
        <v>9.9920000000000009</v>
      </c>
      <c r="BX290" s="19">
        <v>9.9580000000000002</v>
      </c>
      <c r="BY290" s="19">
        <v>9.9239999999999995</v>
      </c>
      <c r="BZ290" s="19">
        <v>9.8810000000000002</v>
      </c>
      <c r="CA290" s="19">
        <v>9.85</v>
      </c>
      <c r="CB290" s="19">
        <v>9.81</v>
      </c>
      <c r="CC290" s="19">
        <v>9.7690000000000001</v>
      </c>
      <c r="CD290" s="19">
        <v>9.73</v>
      </c>
      <c r="CE290" s="19">
        <v>9.6869999999999994</v>
      </c>
      <c r="CF290" s="19">
        <v>9.6419999999999995</v>
      </c>
      <c r="CG290" s="19">
        <v>9.6010000000000009</v>
      </c>
      <c r="CH290" s="19">
        <v>9.5589999999999993</v>
      </c>
      <c r="CI290" s="19">
        <v>9.5229999999999997</v>
      </c>
      <c r="CJ290" s="19">
        <v>9.4749999999999996</v>
      </c>
      <c r="CK290" s="19">
        <v>9.4359999999999999</v>
      </c>
      <c r="CL290" s="19">
        <v>9.4</v>
      </c>
      <c r="CM290" s="19">
        <v>9.3610000000000007</v>
      </c>
    </row>
  </sheetData>
  <mergeCells count="15">
    <mergeCell ref="A13:I13"/>
    <mergeCell ref="A14:I14"/>
    <mergeCell ref="A15:I15"/>
    <mergeCell ref="A7:I7"/>
    <mergeCell ref="A8:I8"/>
    <mergeCell ref="A9:I9"/>
    <mergeCell ref="A10:I10"/>
    <mergeCell ref="A11:I11"/>
    <mergeCell ref="A12:I12"/>
    <mergeCell ref="A6:I6"/>
    <mergeCell ref="A1:I1"/>
    <mergeCell ref="A2:I2"/>
    <mergeCell ref="A3:I3"/>
    <mergeCell ref="A4:I4"/>
    <mergeCell ref="A5:I5"/>
  </mergeCells>
  <phoneticPr fontId="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0"/>
  <sheetViews>
    <sheetView workbookViewId="0">
      <selection activeCell="A157" sqref="A157"/>
    </sheetView>
  </sheetViews>
  <sheetFormatPr baseColWidth="10" defaultRowHeight="10.199999999999999" x14ac:dyDescent="0.2"/>
  <cols>
    <col min="1" max="1" width="49" bestFit="1" customWidth="1"/>
  </cols>
  <sheetData>
    <row r="1" spans="1:3" x14ac:dyDescent="0.2">
      <c r="A1" t="s">
        <v>434</v>
      </c>
      <c r="B1" t="s">
        <v>435</v>
      </c>
      <c r="C1" t="s">
        <v>436</v>
      </c>
    </row>
    <row r="2" spans="1:3" x14ac:dyDescent="0.2">
      <c r="A2" t="s">
        <v>157</v>
      </c>
      <c r="B2" t="s">
        <v>157</v>
      </c>
      <c r="C2" t="s">
        <v>437</v>
      </c>
    </row>
    <row r="3" spans="1:3" x14ac:dyDescent="0.2">
      <c r="A3" t="s">
        <v>223</v>
      </c>
      <c r="B3" t="s">
        <v>223</v>
      </c>
      <c r="C3" t="s">
        <v>438</v>
      </c>
    </row>
    <row r="4" spans="1:3" x14ac:dyDescent="0.2">
      <c r="A4" t="s">
        <v>109</v>
      </c>
      <c r="B4" t="s">
        <v>109</v>
      </c>
      <c r="C4" t="s">
        <v>439</v>
      </c>
    </row>
    <row r="5" spans="1:3" x14ac:dyDescent="0.2">
      <c r="A5" t="s">
        <v>224</v>
      </c>
      <c r="B5" t="s">
        <v>224</v>
      </c>
      <c r="C5" t="s">
        <v>440</v>
      </c>
    </row>
    <row r="6" spans="1:3" x14ac:dyDescent="0.2">
      <c r="A6" t="s">
        <v>99</v>
      </c>
      <c r="B6" t="s">
        <v>99</v>
      </c>
      <c r="C6" t="s">
        <v>441</v>
      </c>
    </row>
    <row r="7" spans="1:3" x14ac:dyDescent="0.2">
      <c r="A7" t="s">
        <v>250</v>
      </c>
      <c r="B7" t="s">
        <v>250</v>
      </c>
      <c r="C7" t="s">
        <v>442</v>
      </c>
    </row>
    <row r="8" spans="1:3" x14ac:dyDescent="0.2">
      <c r="A8" t="s">
        <v>286</v>
      </c>
      <c r="B8" t="s">
        <v>286</v>
      </c>
      <c r="C8" t="s">
        <v>443</v>
      </c>
    </row>
    <row r="9" spans="1:3" x14ac:dyDescent="0.2">
      <c r="A9" t="s">
        <v>179</v>
      </c>
      <c r="B9" t="s">
        <v>179</v>
      </c>
      <c r="C9" t="s">
        <v>444</v>
      </c>
    </row>
    <row r="10" spans="1:3" x14ac:dyDescent="0.2">
      <c r="A10" t="s">
        <v>252</v>
      </c>
      <c r="B10" t="s">
        <v>252</v>
      </c>
      <c r="C10" t="s">
        <v>445</v>
      </c>
    </row>
    <row r="11" spans="1:3" x14ac:dyDescent="0.2">
      <c r="A11" t="s">
        <v>306</v>
      </c>
      <c r="B11" t="s">
        <v>306</v>
      </c>
      <c r="C11" t="s">
        <v>446</v>
      </c>
    </row>
    <row r="12" spans="1:3" x14ac:dyDescent="0.2">
      <c r="A12" t="s">
        <v>305</v>
      </c>
      <c r="B12" t="s">
        <v>306</v>
      </c>
    </row>
    <row r="13" spans="1:3" x14ac:dyDescent="0.2">
      <c r="A13" t="s">
        <v>240</v>
      </c>
      <c r="B13" t="s">
        <v>240</v>
      </c>
      <c r="C13" t="s">
        <v>447</v>
      </c>
    </row>
    <row r="14" spans="1:3" x14ac:dyDescent="0.2">
      <c r="A14" t="s">
        <v>180</v>
      </c>
      <c r="B14" t="s">
        <v>180</v>
      </c>
      <c r="C14" t="s">
        <v>448</v>
      </c>
    </row>
    <row r="15" spans="1:3" x14ac:dyDescent="0.2">
      <c r="A15" t="s">
        <v>253</v>
      </c>
      <c r="B15" t="s">
        <v>253</v>
      </c>
      <c r="C15" t="s">
        <v>449</v>
      </c>
    </row>
    <row r="16" spans="1:3" x14ac:dyDescent="0.2">
      <c r="A16" t="s">
        <v>181</v>
      </c>
      <c r="B16" t="s">
        <v>181</v>
      </c>
      <c r="C16" t="s">
        <v>450</v>
      </c>
    </row>
    <row r="17" spans="1:3" x14ac:dyDescent="0.2">
      <c r="A17" t="s">
        <v>158</v>
      </c>
      <c r="B17" t="s">
        <v>158</v>
      </c>
      <c r="C17" t="s">
        <v>451</v>
      </c>
    </row>
    <row r="18" spans="1:3" x14ac:dyDescent="0.2">
      <c r="A18" t="s">
        <v>254</v>
      </c>
      <c r="B18" t="s">
        <v>254</v>
      </c>
      <c r="C18" t="s">
        <v>452</v>
      </c>
    </row>
    <row r="19" spans="1:3" x14ac:dyDescent="0.2">
      <c r="A19" t="s">
        <v>198</v>
      </c>
      <c r="B19" t="s">
        <v>198</v>
      </c>
      <c r="C19" t="s">
        <v>453</v>
      </c>
    </row>
    <row r="20" spans="1:3" x14ac:dyDescent="0.2">
      <c r="A20" t="s">
        <v>241</v>
      </c>
      <c r="B20" t="s">
        <v>241</v>
      </c>
      <c r="C20" t="s">
        <v>454</v>
      </c>
    </row>
    <row r="21" spans="1:3" x14ac:dyDescent="0.2">
      <c r="A21" t="s">
        <v>277</v>
      </c>
      <c r="B21" t="s">
        <v>277</v>
      </c>
      <c r="C21" t="s">
        <v>455</v>
      </c>
    </row>
    <row r="22" spans="1:3" x14ac:dyDescent="0.2">
      <c r="A22" t="s">
        <v>123</v>
      </c>
      <c r="B22" t="s">
        <v>123</v>
      </c>
      <c r="C22" t="s">
        <v>456</v>
      </c>
    </row>
    <row r="23" spans="1:3" x14ac:dyDescent="0.2">
      <c r="A23" t="s">
        <v>300</v>
      </c>
      <c r="B23" t="s">
        <v>300</v>
      </c>
      <c r="C23" t="s">
        <v>457</v>
      </c>
    </row>
    <row r="24" spans="1:3" x14ac:dyDescent="0.2">
      <c r="A24" t="s">
        <v>159</v>
      </c>
      <c r="B24" t="s">
        <v>159</v>
      </c>
      <c r="C24" t="s">
        <v>458</v>
      </c>
    </row>
    <row r="25" spans="1:3" x14ac:dyDescent="0.2">
      <c r="A25" t="s">
        <v>287</v>
      </c>
      <c r="B25" t="s">
        <v>459</v>
      </c>
      <c r="C25" t="s">
        <v>460</v>
      </c>
    </row>
    <row r="26" spans="1:3" x14ac:dyDescent="0.2">
      <c r="A26" t="s">
        <v>117</v>
      </c>
      <c r="B26" t="s">
        <v>117</v>
      </c>
      <c r="C26" t="s">
        <v>461</v>
      </c>
    </row>
    <row r="27" spans="1:3" x14ac:dyDescent="0.2">
      <c r="A27" t="s">
        <v>288</v>
      </c>
      <c r="B27" t="s">
        <v>288</v>
      </c>
      <c r="C27" t="s">
        <v>462</v>
      </c>
    </row>
    <row r="28" spans="1:3" x14ac:dyDescent="0.2">
      <c r="A28" t="s">
        <v>167</v>
      </c>
      <c r="B28" t="s">
        <v>463</v>
      </c>
      <c r="C28" t="s">
        <v>464</v>
      </c>
    </row>
    <row r="29" spans="1:3" x14ac:dyDescent="0.2">
      <c r="A29" t="s">
        <v>199</v>
      </c>
      <c r="B29" t="s">
        <v>199</v>
      </c>
      <c r="C29" t="s">
        <v>465</v>
      </c>
    </row>
    <row r="30" spans="1:3" x14ac:dyDescent="0.2">
      <c r="A30" t="s">
        <v>78</v>
      </c>
      <c r="B30" t="s">
        <v>78</v>
      </c>
      <c r="C30" t="s">
        <v>466</v>
      </c>
    </row>
    <row r="31" spans="1:3" x14ac:dyDescent="0.2">
      <c r="A31" t="s">
        <v>168</v>
      </c>
      <c r="B31" t="s">
        <v>168</v>
      </c>
      <c r="C31" t="s">
        <v>467</v>
      </c>
    </row>
    <row r="32" spans="1:3" x14ac:dyDescent="0.2">
      <c r="A32" t="s">
        <v>100</v>
      </c>
      <c r="B32" t="s">
        <v>100</v>
      </c>
      <c r="C32" t="s">
        <v>468</v>
      </c>
    </row>
    <row r="33" spans="1:3" x14ac:dyDescent="0.2">
      <c r="A33" t="s">
        <v>301</v>
      </c>
      <c r="B33" t="s">
        <v>301</v>
      </c>
      <c r="C33" t="s">
        <v>469</v>
      </c>
    </row>
    <row r="34" spans="1:3" x14ac:dyDescent="0.2">
      <c r="A34" t="s">
        <v>289</v>
      </c>
      <c r="B34" t="s">
        <v>289</v>
      </c>
      <c r="C34" t="s">
        <v>470</v>
      </c>
    </row>
    <row r="35" spans="1:3" x14ac:dyDescent="0.2">
      <c r="A35" t="s">
        <v>141</v>
      </c>
      <c r="B35" t="s">
        <v>141</v>
      </c>
      <c r="C35" t="s">
        <v>471</v>
      </c>
    </row>
    <row r="36" spans="1:3" x14ac:dyDescent="0.2">
      <c r="A36" t="s">
        <v>142</v>
      </c>
      <c r="B36" t="s">
        <v>141</v>
      </c>
    </row>
    <row r="37" spans="1:3" x14ac:dyDescent="0.2">
      <c r="A37" t="s">
        <v>143</v>
      </c>
      <c r="B37" t="s">
        <v>141</v>
      </c>
    </row>
    <row r="38" spans="1:3" x14ac:dyDescent="0.2">
      <c r="A38" t="s">
        <v>290</v>
      </c>
      <c r="B38" t="s">
        <v>290</v>
      </c>
      <c r="C38" t="s">
        <v>472</v>
      </c>
    </row>
    <row r="39" spans="1:3" x14ac:dyDescent="0.2">
      <c r="A39" t="s">
        <v>79</v>
      </c>
      <c r="B39" t="s">
        <v>79</v>
      </c>
      <c r="C39" t="s">
        <v>473</v>
      </c>
    </row>
    <row r="40" spans="1:3" x14ac:dyDescent="0.2">
      <c r="A40" t="s">
        <v>103</v>
      </c>
      <c r="B40" t="s">
        <v>103</v>
      </c>
      <c r="C40" t="s">
        <v>474</v>
      </c>
    </row>
    <row r="41" spans="1:3" x14ac:dyDescent="0.2">
      <c r="A41" t="s">
        <v>226</v>
      </c>
      <c r="B41" t="s">
        <v>226</v>
      </c>
      <c r="C41" t="s">
        <v>475</v>
      </c>
    </row>
    <row r="42" spans="1:3" x14ac:dyDescent="0.2">
      <c r="A42" t="s">
        <v>258</v>
      </c>
      <c r="B42" t="s">
        <v>258</v>
      </c>
      <c r="C42" t="s">
        <v>476</v>
      </c>
    </row>
    <row r="43" spans="1:3" x14ac:dyDescent="0.2">
      <c r="A43" t="s">
        <v>182</v>
      </c>
      <c r="B43" t="s">
        <v>182</v>
      </c>
      <c r="C43" t="s">
        <v>477</v>
      </c>
    </row>
    <row r="44" spans="1:3" x14ac:dyDescent="0.2">
      <c r="A44" t="s">
        <v>210</v>
      </c>
      <c r="B44" t="s">
        <v>210</v>
      </c>
      <c r="C44" t="s">
        <v>478</v>
      </c>
    </row>
    <row r="45" spans="1:3" x14ac:dyDescent="0.2">
      <c r="A45" t="s">
        <v>80</v>
      </c>
      <c r="B45" t="s">
        <v>80</v>
      </c>
      <c r="C45" t="s">
        <v>479</v>
      </c>
    </row>
    <row r="46" spans="1:3" x14ac:dyDescent="0.2">
      <c r="A46" t="s">
        <v>260</v>
      </c>
      <c r="B46" t="s">
        <v>260</v>
      </c>
      <c r="C46" t="s">
        <v>480</v>
      </c>
    </row>
    <row r="47" spans="1:3" x14ac:dyDescent="0.2">
      <c r="A47" t="s">
        <v>261</v>
      </c>
      <c r="B47" t="s">
        <v>260</v>
      </c>
      <c r="C47" t="s">
        <v>480</v>
      </c>
    </row>
    <row r="48" spans="1:3" x14ac:dyDescent="0.2">
      <c r="A48" t="s">
        <v>291</v>
      </c>
      <c r="B48" t="s">
        <v>291</v>
      </c>
      <c r="C48" t="s">
        <v>481</v>
      </c>
    </row>
    <row r="49" spans="1:3" x14ac:dyDescent="0.2">
      <c r="A49" t="s">
        <v>110</v>
      </c>
      <c r="B49" t="s">
        <v>110</v>
      </c>
      <c r="C49" t="s">
        <v>482</v>
      </c>
    </row>
    <row r="50" spans="1:3" x14ac:dyDescent="0.2">
      <c r="A50" t="s">
        <v>81</v>
      </c>
      <c r="B50" t="s">
        <v>81</v>
      </c>
      <c r="C50" t="s">
        <v>483</v>
      </c>
    </row>
    <row r="51" spans="1:3" x14ac:dyDescent="0.2">
      <c r="A51" t="s">
        <v>211</v>
      </c>
      <c r="B51" t="s">
        <v>211</v>
      </c>
      <c r="C51" t="s">
        <v>484</v>
      </c>
    </row>
    <row r="52" spans="1:3" x14ac:dyDescent="0.2">
      <c r="A52" t="s">
        <v>82</v>
      </c>
      <c r="B52" t="s">
        <v>82</v>
      </c>
      <c r="C52" t="s">
        <v>485</v>
      </c>
    </row>
    <row r="53" spans="1:3" x14ac:dyDescent="0.2">
      <c r="A53" t="s">
        <v>213</v>
      </c>
      <c r="B53" t="s">
        <v>213</v>
      </c>
      <c r="C53" t="s">
        <v>486</v>
      </c>
    </row>
    <row r="54" spans="1:3" x14ac:dyDescent="0.2">
      <c r="A54" t="s">
        <v>242</v>
      </c>
      <c r="B54" t="s">
        <v>242</v>
      </c>
      <c r="C54" t="s">
        <v>487</v>
      </c>
    </row>
    <row r="55" spans="1:3" x14ac:dyDescent="0.2">
      <c r="A55" t="s">
        <v>183</v>
      </c>
      <c r="B55" t="s">
        <v>183</v>
      </c>
      <c r="C55" t="s">
        <v>488</v>
      </c>
    </row>
    <row r="56" spans="1:3" x14ac:dyDescent="0.2">
      <c r="A56" t="s">
        <v>243</v>
      </c>
      <c r="B56" t="s">
        <v>243</v>
      </c>
      <c r="C56" t="s">
        <v>489</v>
      </c>
    </row>
    <row r="57" spans="1:3" x14ac:dyDescent="0.2">
      <c r="A57" t="s">
        <v>128</v>
      </c>
      <c r="B57" t="s">
        <v>128</v>
      </c>
      <c r="C57" t="s">
        <v>490</v>
      </c>
    </row>
    <row r="58" spans="1:3" x14ac:dyDescent="0.2">
      <c r="A58" t="s">
        <v>228</v>
      </c>
      <c r="B58" t="s">
        <v>228</v>
      </c>
      <c r="C58" t="s">
        <v>491</v>
      </c>
    </row>
    <row r="59" spans="1:3" x14ac:dyDescent="0.2">
      <c r="A59" t="s">
        <v>280</v>
      </c>
      <c r="B59" t="s">
        <v>280</v>
      </c>
      <c r="C59" t="s">
        <v>492</v>
      </c>
    </row>
    <row r="60" spans="1:3" x14ac:dyDescent="0.2">
      <c r="A60" t="s">
        <v>129</v>
      </c>
      <c r="B60" t="s">
        <v>129</v>
      </c>
      <c r="C60" t="s">
        <v>493</v>
      </c>
    </row>
    <row r="61" spans="1:3" x14ac:dyDescent="0.2">
      <c r="A61" t="s">
        <v>130</v>
      </c>
      <c r="B61" t="s">
        <v>129</v>
      </c>
      <c r="C61" t="s">
        <v>493</v>
      </c>
    </row>
    <row r="62" spans="1:3" x14ac:dyDescent="0.2">
      <c r="A62" t="s">
        <v>130</v>
      </c>
      <c r="B62" t="s">
        <v>130</v>
      </c>
      <c r="C62" t="s">
        <v>494</v>
      </c>
    </row>
    <row r="63" spans="1:3" x14ac:dyDescent="0.2">
      <c r="A63" t="s">
        <v>294</v>
      </c>
      <c r="B63" t="s">
        <v>294</v>
      </c>
      <c r="C63" t="s">
        <v>495</v>
      </c>
    </row>
    <row r="64" spans="1:3" x14ac:dyDescent="0.2">
      <c r="A64" t="s">
        <v>264</v>
      </c>
      <c r="B64" t="s">
        <v>264</v>
      </c>
      <c r="C64" t="s">
        <v>496</v>
      </c>
    </row>
    <row r="65" spans="1:3" x14ac:dyDescent="0.2">
      <c r="A65" t="s">
        <v>281</v>
      </c>
      <c r="B65" t="s">
        <v>281</v>
      </c>
      <c r="C65" t="s">
        <v>497</v>
      </c>
    </row>
    <row r="66" spans="1:3" x14ac:dyDescent="0.2">
      <c r="A66" t="s">
        <v>201</v>
      </c>
      <c r="B66" t="s">
        <v>201</v>
      </c>
      <c r="C66" t="s">
        <v>498</v>
      </c>
    </row>
    <row r="67" spans="1:3" x14ac:dyDescent="0.2">
      <c r="A67" t="s">
        <v>214</v>
      </c>
      <c r="B67" t="s">
        <v>214</v>
      </c>
      <c r="C67" t="s">
        <v>499</v>
      </c>
    </row>
    <row r="68" spans="1:3" x14ac:dyDescent="0.2">
      <c r="A68" t="s">
        <v>160</v>
      </c>
      <c r="B68" t="s">
        <v>160</v>
      </c>
      <c r="C68" t="s">
        <v>500</v>
      </c>
    </row>
    <row r="69" spans="1:3" x14ac:dyDescent="0.2">
      <c r="A69" t="s">
        <v>169</v>
      </c>
      <c r="B69" t="s">
        <v>169</v>
      </c>
      <c r="C69" t="s">
        <v>501</v>
      </c>
    </row>
    <row r="70" spans="1:3" x14ac:dyDescent="0.2">
      <c r="A70" t="s">
        <v>161</v>
      </c>
      <c r="B70" t="s">
        <v>502</v>
      </c>
      <c r="C70" t="s">
        <v>503</v>
      </c>
    </row>
    <row r="71" spans="1:3" x14ac:dyDescent="0.2">
      <c r="A71" t="s">
        <v>184</v>
      </c>
      <c r="B71" t="s">
        <v>184</v>
      </c>
      <c r="C71" t="s">
        <v>504</v>
      </c>
    </row>
    <row r="72" spans="1:3" x14ac:dyDescent="0.2">
      <c r="A72" t="s">
        <v>215</v>
      </c>
      <c r="B72" t="s">
        <v>215</v>
      </c>
      <c r="C72" t="s">
        <v>505</v>
      </c>
    </row>
    <row r="73" spans="1:3" x14ac:dyDescent="0.2">
      <c r="A73" t="s">
        <v>185</v>
      </c>
      <c r="B73" t="s">
        <v>185</v>
      </c>
      <c r="C73" t="s">
        <v>506</v>
      </c>
    </row>
    <row r="74" spans="1:3" x14ac:dyDescent="0.2">
      <c r="A74" t="s">
        <v>230</v>
      </c>
      <c r="B74" t="s">
        <v>230</v>
      </c>
      <c r="C74" t="s">
        <v>507</v>
      </c>
    </row>
    <row r="75" spans="1:3" x14ac:dyDescent="0.2">
      <c r="A75" t="s">
        <v>265</v>
      </c>
      <c r="B75" t="s">
        <v>265</v>
      </c>
      <c r="C75" t="s">
        <v>508</v>
      </c>
    </row>
    <row r="76" spans="1:3" x14ac:dyDescent="0.2">
      <c r="A76" t="s">
        <v>145</v>
      </c>
      <c r="B76" t="s">
        <v>145</v>
      </c>
      <c r="C76" t="s">
        <v>509</v>
      </c>
    </row>
    <row r="77" spans="1:3" x14ac:dyDescent="0.2">
      <c r="A77" t="s">
        <v>186</v>
      </c>
      <c r="B77" t="s">
        <v>186</v>
      </c>
      <c r="C77" t="s">
        <v>510</v>
      </c>
    </row>
    <row r="78" spans="1:3" x14ac:dyDescent="0.2">
      <c r="A78" t="s">
        <v>151</v>
      </c>
      <c r="B78" t="s">
        <v>151</v>
      </c>
      <c r="C78" t="s">
        <v>511</v>
      </c>
    </row>
    <row r="79" spans="1:3" x14ac:dyDescent="0.2">
      <c r="A79" t="s">
        <v>83</v>
      </c>
      <c r="B79" t="s">
        <v>83</v>
      </c>
      <c r="C79" t="s">
        <v>512</v>
      </c>
    </row>
    <row r="80" spans="1:3" x14ac:dyDescent="0.2">
      <c r="A80" t="s">
        <v>316</v>
      </c>
      <c r="B80" t="s">
        <v>316</v>
      </c>
      <c r="C80" t="s">
        <v>513</v>
      </c>
    </row>
    <row r="81" spans="1:3" x14ac:dyDescent="0.2">
      <c r="A81" t="s">
        <v>187</v>
      </c>
      <c r="B81" t="s">
        <v>187</v>
      </c>
      <c r="C81" t="s">
        <v>514</v>
      </c>
    </row>
    <row r="82" spans="1:3" x14ac:dyDescent="0.2">
      <c r="A82" t="s">
        <v>152</v>
      </c>
      <c r="B82" t="s">
        <v>152</v>
      </c>
      <c r="C82" t="s">
        <v>515</v>
      </c>
    </row>
    <row r="83" spans="1:3" x14ac:dyDescent="0.2">
      <c r="A83" t="s">
        <v>217</v>
      </c>
      <c r="B83" t="s">
        <v>217</v>
      </c>
      <c r="C83" t="s">
        <v>516</v>
      </c>
    </row>
    <row r="84" spans="1:3" x14ac:dyDescent="0.2">
      <c r="A84" t="s">
        <v>188</v>
      </c>
      <c r="B84" t="s">
        <v>188</v>
      </c>
      <c r="C84" t="s">
        <v>517</v>
      </c>
    </row>
    <row r="85" spans="1:3" x14ac:dyDescent="0.2">
      <c r="A85" t="s">
        <v>118</v>
      </c>
      <c r="B85" t="s">
        <v>118</v>
      </c>
      <c r="C85" t="s">
        <v>518</v>
      </c>
    </row>
    <row r="86" spans="1:3" x14ac:dyDescent="0.2">
      <c r="A86" t="s">
        <v>131</v>
      </c>
      <c r="B86" t="s">
        <v>131</v>
      </c>
      <c r="C86" t="s">
        <v>519</v>
      </c>
    </row>
    <row r="87" spans="1:3" x14ac:dyDescent="0.2">
      <c r="A87" t="s">
        <v>111</v>
      </c>
      <c r="B87" t="s">
        <v>111</v>
      </c>
      <c r="C87" t="s">
        <v>520</v>
      </c>
    </row>
    <row r="88" spans="1:3" x14ac:dyDescent="0.2">
      <c r="A88" t="s">
        <v>218</v>
      </c>
      <c r="B88" t="s">
        <v>218</v>
      </c>
      <c r="C88" t="s">
        <v>521</v>
      </c>
    </row>
    <row r="89" spans="1:3" x14ac:dyDescent="0.2">
      <c r="A89" t="s">
        <v>245</v>
      </c>
      <c r="B89" t="s">
        <v>245</v>
      </c>
      <c r="C89" t="s">
        <v>522</v>
      </c>
    </row>
    <row r="90" spans="1:3" x14ac:dyDescent="0.2">
      <c r="A90" t="s">
        <v>84</v>
      </c>
      <c r="B90" t="s">
        <v>84</v>
      </c>
      <c r="C90" t="s">
        <v>523</v>
      </c>
    </row>
    <row r="91" spans="1:3" x14ac:dyDescent="0.2">
      <c r="A91" t="s">
        <v>85</v>
      </c>
      <c r="B91" t="s">
        <v>85</v>
      </c>
      <c r="C91" t="s">
        <v>524</v>
      </c>
    </row>
    <row r="92" spans="1:3" x14ac:dyDescent="0.2">
      <c r="A92" t="s">
        <v>171</v>
      </c>
      <c r="B92" t="s">
        <v>171</v>
      </c>
      <c r="C92" t="s">
        <v>525</v>
      </c>
    </row>
    <row r="93" spans="1:3" x14ac:dyDescent="0.2">
      <c r="A93" t="s">
        <v>162</v>
      </c>
      <c r="B93" t="s">
        <v>162</v>
      </c>
      <c r="C93" t="s">
        <v>526</v>
      </c>
    </row>
    <row r="94" spans="1:3" x14ac:dyDescent="0.2">
      <c r="A94" t="s">
        <v>231</v>
      </c>
      <c r="B94" t="s">
        <v>231</v>
      </c>
      <c r="C94" t="s">
        <v>527</v>
      </c>
    </row>
    <row r="95" spans="1:3" x14ac:dyDescent="0.2">
      <c r="A95" t="s">
        <v>133</v>
      </c>
      <c r="B95" t="s">
        <v>133</v>
      </c>
      <c r="C95" t="s">
        <v>528</v>
      </c>
    </row>
    <row r="96" spans="1:3" x14ac:dyDescent="0.2">
      <c r="A96" t="s">
        <v>86</v>
      </c>
      <c r="B96" t="s">
        <v>86</v>
      </c>
      <c r="C96" t="s">
        <v>529</v>
      </c>
    </row>
    <row r="97" spans="1:3" x14ac:dyDescent="0.2">
      <c r="A97" t="s">
        <v>282</v>
      </c>
      <c r="B97" t="s">
        <v>282</v>
      </c>
      <c r="C97" t="s">
        <v>530</v>
      </c>
    </row>
    <row r="98" spans="1:3" x14ac:dyDescent="0.2">
      <c r="A98" t="s">
        <v>146</v>
      </c>
      <c r="B98" t="s">
        <v>146</v>
      </c>
      <c r="C98" t="s">
        <v>531</v>
      </c>
    </row>
    <row r="99" spans="1:3" x14ac:dyDescent="0.2">
      <c r="A99" t="s">
        <v>232</v>
      </c>
      <c r="B99" t="s">
        <v>232</v>
      </c>
      <c r="C99" t="s">
        <v>532</v>
      </c>
    </row>
    <row r="100" spans="1:3" x14ac:dyDescent="0.2">
      <c r="A100" t="s">
        <v>112</v>
      </c>
      <c r="B100" t="s">
        <v>112</v>
      </c>
      <c r="C100" t="s">
        <v>533</v>
      </c>
    </row>
    <row r="101" spans="1:3" x14ac:dyDescent="0.2">
      <c r="A101" t="s">
        <v>88</v>
      </c>
      <c r="B101" t="s">
        <v>88</v>
      </c>
      <c r="C101" t="s">
        <v>534</v>
      </c>
    </row>
    <row r="102" spans="1:3" x14ac:dyDescent="0.2">
      <c r="A102" t="s">
        <v>172</v>
      </c>
      <c r="B102" t="s">
        <v>172</v>
      </c>
      <c r="C102" t="s">
        <v>535</v>
      </c>
    </row>
    <row r="103" spans="1:3" x14ac:dyDescent="0.2">
      <c r="A103" t="s">
        <v>119</v>
      </c>
      <c r="B103" t="s">
        <v>119</v>
      </c>
      <c r="C103" t="s">
        <v>536</v>
      </c>
    </row>
    <row r="104" spans="1:3" x14ac:dyDescent="0.2">
      <c r="A104" t="s">
        <v>163</v>
      </c>
      <c r="B104" t="s">
        <v>163</v>
      </c>
      <c r="C104" t="s">
        <v>537</v>
      </c>
    </row>
    <row r="105" spans="1:3" x14ac:dyDescent="0.2">
      <c r="A105" t="s">
        <v>247</v>
      </c>
      <c r="B105" t="s">
        <v>247</v>
      </c>
      <c r="C105" t="s">
        <v>538</v>
      </c>
    </row>
    <row r="106" spans="1:3" x14ac:dyDescent="0.2">
      <c r="A106" t="s">
        <v>283</v>
      </c>
      <c r="B106" t="s">
        <v>283</v>
      </c>
      <c r="C106" t="s">
        <v>539</v>
      </c>
    </row>
    <row r="107" spans="1:3" x14ac:dyDescent="0.2">
      <c r="A107" t="s">
        <v>135</v>
      </c>
      <c r="B107" t="s">
        <v>135</v>
      </c>
      <c r="C107" t="s">
        <v>540</v>
      </c>
    </row>
    <row r="108" spans="1:3" x14ac:dyDescent="0.2">
      <c r="A108" t="s">
        <v>219</v>
      </c>
      <c r="B108" t="s">
        <v>219</v>
      </c>
      <c r="C108" t="s">
        <v>541</v>
      </c>
    </row>
    <row r="109" spans="1:3" x14ac:dyDescent="0.2">
      <c r="A109" t="s">
        <v>189</v>
      </c>
      <c r="B109" t="s">
        <v>189</v>
      </c>
      <c r="C109" t="s">
        <v>542</v>
      </c>
    </row>
    <row r="110" spans="1:3" x14ac:dyDescent="0.2">
      <c r="A110" t="s">
        <v>164</v>
      </c>
      <c r="B110" t="s">
        <v>164</v>
      </c>
      <c r="C110" t="s">
        <v>543</v>
      </c>
    </row>
    <row r="111" spans="1:3" x14ac:dyDescent="0.2">
      <c r="A111" t="s">
        <v>284</v>
      </c>
      <c r="B111" t="s">
        <v>284</v>
      </c>
      <c r="C111" t="s">
        <v>544</v>
      </c>
    </row>
    <row r="112" spans="1:3" x14ac:dyDescent="0.2">
      <c r="A112" t="s">
        <v>295</v>
      </c>
      <c r="B112" t="s">
        <v>295</v>
      </c>
      <c r="C112" t="s">
        <v>545</v>
      </c>
    </row>
    <row r="113" spans="1:3" x14ac:dyDescent="0.2">
      <c r="A113" t="s">
        <v>296</v>
      </c>
      <c r="B113" t="s">
        <v>296</v>
      </c>
      <c r="C113" t="s">
        <v>546</v>
      </c>
    </row>
    <row r="114" spans="1:3" x14ac:dyDescent="0.2">
      <c r="A114" t="s">
        <v>173</v>
      </c>
      <c r="B114" t="s">
        <v>173</v>
      </c>
      <c r="C114" t="s">
        <v>547</v>
      </c>
    </row>
    <row r="115" spans="1:3" x14ac:dyDescent="0.2">
      <c r="A115" t="s">
        <v>202</v>
      </c>
      <c r="B115" t="s">
        <v>202</v>
      </c>
      <c r="C115" t="s">
        <v>548</v>
      </c>
    </row>
    <row r="116" spans="1:3" x14ac:dyDescent="0.2">
      <c r="A116" t="s">
        <v>233</v>
      </c>
      <c r="B116" t="s">
        <v>233</v>
      </c>
      <c r="C116" t="s">
        <v>549</v>
      </c>
    </row>
    <row r="117" spans="1:3" x14ac:dyDescent="0.2">
      <c r="A117" t="s">
        <v>190</v>
      </c>
      <c r="B117" t="s">
        <v>190</v>
      </c>
      <c r="C117" t="s">
        <v>550</v>
      </c>
    </row>
    <row r="118" spans="1:3" x14ac:dyDescent="0.2">
      <c r="A118" t="s">
        <v>204</v>
      </c>
      <c r="B118" t="s">
        <v>204</v>
      </c>
      <c r="C118" t="s">
        <v>551</v>
      </c>
    </row>
    <row r="119" spans="1:3" x14ac:dyDescent="0.2">
      <c r="A119" t="s">
        <v>205</v>
      </c>
      <c r="B119" t="s">
        <v>552</v>
      </c>
      <c r="C119" t="s">
        <v>553</v>
      </c>
    </row>
    <row r="120" spans="1:3" x14ac:dyDescent="0.2">
      <c r="A120" t="s">
        <v>90</v>
      </c>
      <c r="B120" t="s">
        <v>90</v>
      </c>
      <c r="C120" t="s">
        <v>554</v>
      </c>
    </row>
    <row r="121" spans="1:3" x14ac:dyDescent="0.2">
      <c r="A121" t="s">
        <v>327</v>
      </c>
      <c r="B121" t="s">
        <v>327</v>
      </c>
      <c r="C121" t="s">
        <v>555</v>
      </c>
    </row>
    <row r="122" spans="1:3" x14ac:dyDescent="0.2">
      <c r="A122" t="s">
        <v>235</v>
      </c>
      <c r="B122" t="s">
        <v>235</v>
      </c>
      <c r="C122" t="s">
        <v>556</v>
      </c>
    </row>
    <row r="123" spans="1:3" x14ac:dyDescent="0.2">
      <c r="A123" t="s">
        <v>91</v>
      </c>
      <c r="B123" t="s">
        <v>91</v>
      </c>
      <c r="C123" t="s">
        <v>557</v>
      </c>
    </row>
    <row r="124" spans="1:3" x14ac:dyDescent="0.2">
      <c r="A124" t="s">
        <v>174</v>
      </c>
      <c r="B124" t="s">
        <v>174</v>
      </c>
      <c r="C124" t="s">
        <v>558</v>
      </c>
    </row>
    <row r="125" spans="1:3" x14ac:dyDescent="0.2">
      <c r="A125" t="s">
        <v>206</v>
      </c>
      <c r="B125" t="s">
        <v>206</v>
      </c>
      <c r="C125" t="s">
        <v>559</v>
      </c>
    </row>
    <row r="126" spans="1:3" x14ac:dyDescent="0.2">
      <c r="A126" t="s">
        <v>236</v>
      </c>
      <c r="B126" t="s">
        <v>236</v>
      </c>
      <c r="C126" t="s">
        <v>560</v>
      </c>
    </row>
    <row r="127" spans="1:3" x14ac:dyDescent="0.2">
      <c r="A127" t="s">
        <v>237</v>
      </c>
      <c r="B127" t="s">
        <v>237</v>
      </c>
      <c r="C127" t="s">
        <v>561</v>
      </c>
    </row>
    <row r="128" spans="1:3" x14ac:dyDescent="0.2">
      <c r="A128" t="s">
        <v>113</v>
      </c>
      <c r="B128" t="s">
        <v>113</v>
      </c>
      <c r="C128" t="s">
        <v>562</v>
      </c>
    </row>
    <row r="129" spans="1:3" x14ac:dyDescent="0.2">
      <c r="A129" t="s">
        <v>297</v>
      </c>
      <c r="B129" t="s">
        <v>297</v>
      </c>
      <c r="C129" t="s">
        <v>563</v>
      </c>
    </row>
    <row r="130" spans="1:3" x14ac:dyDescent="0.2">
      <c r="A130" t="s">
        <v>121</v>
      </c>
      <c r="B130" t="s">
        <v>121</v>
      </c>
      <c r="C130" t="s">
        <v>564</v>
      </c>
    </row>
    <row r="131" spans="1:3" x14ac:dyDescent="0.2">
      <c r="A131" t="s">
        <v>220</v>
      </c>
      <c r="B131" t="s">
        <v>220</v>
      </c>
      <c r="C131" t="s">
        <v>565</v>
      </c>
    </row>
    <row r="132" spans="1:3" x14ac:dyDescent="0.2">
      <c r="A132" t="s">
        <v>248</v>
      </c>
      <c r="B132" t="s">
        <v>248</v>
      </c>
      <c r="C132" t="s">
        <v>566</v>
      </c>
    </row>
    <row r="133" spans="1:3" x14ac:dyDescent="0.2">
      <c r="A133" t="s">
        <v>193</v>
      </c>
      <c r="B133" t="s">
        <v>567</v>
      </c>
      <c r="C133" t="s">
        <v>568</v>
      </c>
    </row>
    <row r="134" spans="1:3" x14ac:dyDescent="0.2">
      <c r="A134" t="s">
        <v>153</v>
      </c>
      <c r="B134" t="s">
        <v>153</v>
      </c>
      <c r="C134" t="s">
        <v>569</v>
      </c>
    </row>
    <row r="135" spans="1:3" x14ac:dyDescent="0.2">
      <c r="A135" t="s">
        <v>175</v>
      </c>
      <c r="B135" t="s">
        <v>175</v>
      </c>
      <c r="C135" t="s">
        <v>570</v>
      </c>
    </row>
    <row r="136" spans="1:3" x14ac:dyDescent="0.2">
      <c r="A136" t="s">
        <v>139</v>
      </c>
      <c r="B136" t="s">
        <v>139</v>
      </c>
      <c r="C136" t="s">
        <v>571</v>
      </c>
    </row>
    <row r="137" spans="1:3" x14ac:dyDescent="0.2">
      <c r="A137" t="s">
        <v>329</v>
      </c>
      <c r="B137" t="s">
        <v>329</v>
      </c>
      <c r="C137" t="s">
        <v>572</v>
      </c>
    </row>
    <row r="138" spans="1:3" x14ac:dyDescent="0.2">
      <c r="A138" t="s">
        <v>114</v>
      </c>
      <c r="B138" t="s">
        <v>114</v>
      </c>
      <c r="C138" t="s">
        <v>573</v>
      </c>
    </row>
    <row r="139" spans="1:3" x14ac:dyDescent="0.2">
      <c r="A139" t="s">
        <v>194</v>
      </c>
      <c r="B139" t="s">
        <v>194</v>
      </c>
      <c r="C139" t="s">
        <v>574</v>
      </c>
    </row>
    <row r="140" spans="1:3" x14ac:dyDescent="0.2">
      <c r="A140" t="s">
        <v>154</v>
      </c>
      <c r="B140" t="s">
        <v>154</v>
      </c>
      <c r="C140" t="s">
        <v>575</v>
      </c>
    </row>
    <row r="141" spans="1:3" x14ac:dyDescent="0.2">
      <c r="A141" t="s">
        <v>94</v>
      </c>
      <c r="B141" t="s">
        <v>94</v>
      </c>
      <c r="C141" t="s">
        <v>576</v>
      </c>
    </row>
    <row r="142" spans="1:3" x14ac:dyDescent="0.2">
      <c r="A142" t="s">
        <v>207</v>
      </c>
      <c r="B142" t="s">
        <v>207</v>
      </c>
      <c r="C142" t="s">
        <v>577</v>
      </c>
    </row>
    <row r="143" spans="1:3" x14ac:dyDescent="0.2">
      <c r="A143" t="s">
        <v>298</v>
      </c>
      <c r="B143" t="s">
        <v>298</v>
      </c>
      <c r="C143" t="s">
        <v>578</v>
      </c>
    </row>
    <row r="144" spans="1:3" x14ac:dyDescent="0.2">
      <c r="A144" t="s">
        <v>155</v>
      </c>
      <c r="B144" t="s">
        <v>155</v>
      </c>
      <c r="C144" t="s">
        <v>579</v>
      </c>
    </row>
    <row r="145" spans="1:3" x14ac:dyDescent="0.2">
      <c r="A145" t="s">
        <v>313</v>
      </c>
      <c r="B145" t="s">
        <v>313</v>
      </c>
      <c r="C145" t="s">
        <v>580</v>
      </c>
    </row>
    <row r="146" spans="1:3" x14ac:dyDescent="0.2">
      <c r="A146" t="s">
        <v>299</v>
      </c>
      <c r="B146" t="s">
        <v>581</v>
      </c>
      <c r="C146" t="s">
        <v>582</v>
      </c>
    </row>
    <row r="147" spans="1:3" x14ac:dyDescent="0.2">
      <c r="A147" t="s">
        <v>196</v>
      </c>
      <c r="B147" t="s">
        <v>196</v>
      </c>
      <c r="C147" t="s">
        <v>583</v>
      </c>
    </row>
    <row r="148" spans="1:3" x14ac:dyDescent="0.2">
      <c r="A148" t="s">
        <v>96</v>
      </c>
      <c r="B148" t="s">
        <v>96</v>
      </c>
      <c r="C148" t="s">
        <v>584</v>
      </c>
    </row>
    <row r="149" spans="1:3" x14ac:dyDescent="0.2">
      <c r="A149" t="s">
        <v>97</v>
      </c>
      <c r="B149" t="s">
        <v>97</v>
      </c>
      <c r="C149" t="s">
        <v>585</v>
      </c>
    </row>
    <row r="150" spans="1:3" x14ac:dyDescent="0.2">
      <c r="A150" t="s">
        <v>333</v>
      </c>
      <c r="B150" t="s">
        <v>586</v>
      </c>
      <c r="C150" t="s">
        <v>586</v>
      </c>
    </row>
    <row r="151" spans="1:3" x14ac:dyDescent="0.2">
      <c r="A151" t="s">
        <v>323</v>
      </c>
      <c r="B151" t="s">
        <v>586</v>
      </c>
      <c r="C151" t="s">
        <v>586</v>
      </c>
    </row>
    <row r="152" spans="1:3" x14ac:dyDescent="0.2">
      <c r="A152" t="s">
        <v>251</v>
      </c>
      <c r="B152" t="s">
        <v>586</v>
      </c>
      <c r="C152" t="s">
        <v>586</v>
      </c>
    </row>
    <row r="153" spans="1:3" x14ac:dyDescent="0.2">
      <c r="A153" t="s">
        <v>334</v>
      </c>
      <c r="B153" t="s">
        <v>586</v>
      </c>
      <c r="C153" t="s">
        <v>586</v>
      </c>
    </row>
    <row r="154" spans="1:3" x14ac:dyDescent="0.2">
      <c r="A154" t="s">
        <v>225</v>
      </c>
      <c r="B154" t="s">
        <v>586</v>
      </c>
      <c r="C154" t="s">
        <v>587</v>
      </c>
    </row>
    <row r="155" spans="1:3" x14ac:dyDescent="0.2">
      <c r="A155" t="s">
        <v>255</v>
      </c>
      <c r="B155" t="s">
        <v>586</v>
      </c>
      <c r="C155" t="s">
        <v>586</v>
      </c>
    </row>
    <row r="156" spans="1:3" x14ac:dyDescent="0.2">
      <c r="A156" t="s">
        <v>124</v>
      </c>
      <c r="B156" t="s">
        <v>586</v>
      </c>
      <c r="C156" t="s">
        <v>588</v>
      </c>
    </row>
    <row r="157" spans="1:3" x14ac:dyDescent="0.2">
      <c r="A157" t="s">
        <v>125</v>
      </c>
      <c r="B157" t="s">
        <v>586</v>
      </c>
      <c r="C157" t="s">
        <v>589</v>
      </c>
    </row>
    <row r="158" spans="1:3" x14ac:dyDescent="0.2">
      <c r="A158" t="s">
        <v>249</v>
      </c>
      <c r="B158" t="s">
        <v>586</v>
      </c>
      <c r="C158" t="s">
        <v>586</v>
      </c>
    </row>
    <row r="159" spans="1:3" x14ac:dyDescent="0.2">
      <c r="A159" t="s">
        <v>256</v>
      </c>
      <c r="B159" t="s">
        <v>586</v>
      </c>
      <c r="C159" t="s">
        <v>586</v>
      </c>
    </row>
    <row r="160" spans="1:3" x14ac:dyDescent="0.2">
      <c r="A160" t="s">
        <v>257</v>
      </c>
      <c r="B160" t="s">
        <v>586</v>
      </c>
      <c r="C160" t="s">
        <v>586</v>
      </c>
    </row>
    <row r="161" spans="1:3" x14ac:dyDescent="0.2">
      <c r="A161" t="s">
        <v>101</v>
      </c>
      <c r="B161" t="s">
        <v>586</v>
      </c>
      <c r="C161" t="s">
        <v>586</v>
      </c>
    </row>
    <row r="162" spans="1:3" x14ac:dyDescent="0.2">
      <c r="A162" t="s">
        <v>276</v>
      </c>
      <c r="B162" t="s">
        <v>586</v>
      </c>
      <c r="C162" t="s">
        <v>586</v>
      </c>
    </row>
    <row r="163" spans="1:3" x14ac:dyDescent="0.2">
      <c r="A163" t="s">
        <v>150</v>
      </c>
      <c r="B163" t="s">
        <v>586</v>
      </c>
      <c r="C163" t="s">
        <v>586</v>
      </c>
    </row>
    <row r="164" spans="1:3" x14ac:dyDescent="0.2">
      <c r="A164" t="s">
        <v>102</v>
      </c>
      <c r="B164" t="s">
        <v>586</v>
      </c>
      <c r="C164" t="s">
        <v>590</v>
      </c>
    </row>
    <row r="165" spans="1:3" x14ac:dyDescent="0.2">
      <c r="A165" t="s">
        <v>209</v>
      </c>
      <c r="B165" t="s">
        <v>586</v>
      </c>
      <c r="C165" t="s">
        <v>586</v>
      </c>
    </row>
    <row r="166" spans="1:3" x14ac:dyDescent="0.2">
      <c r="A166" t="s">
        <v>324</v>
      </c>
      <c r="B166" t="s">
        <v>586</v>
      </c>
      <c r="C166" t="s">
        <v>586</v>
      </c>
    </row>
    <row r="167" spans="1:3" x14ac:dyDescent="0.2">
      <c r="A167" t="s">
        <v>278</v>
      </c>
      <c r="B167" t="s">
        <v>586</v>
      </c>
      <c r="C167" t="s">
        <v>591</v>
      </c>
    </row>
    <row r="168" spans="1:3" x14ac:dyDescent="0.2">
      <c r="A168" t="s">
        <v>126</v>
      </c>
      <c r="B168" t="s">
        <v>586</v>
      </c>
      <c r="C168" t="s">
        <v>592</v>
      </c>
    </row>
    <row r="169" spans="1:3" x14ac:dyDescent="0.2">
      <c r="A169" t="s">
        <v>259</v>
      </c>
      <c r="B169" t="s">
        <v>586</v>
      </c>
      <c r="C169" t="s">
        <v>586</v>
      </c>
    </row>
    <row r="170" spans="1:3" x14ac:dyDescent="0.2">
      <c r="A170" t="s">
        <v>200</v>
      </c>
      <c r="B170" t="s">
        <v>586</v>
      </c>
      <c r="C170" t="s">
        <v>593</v>
      </c>
    </row>
    <row r="171" spans="1:3" x14ac:dyDescent="0.2">
      <c r="A171" t="s">
        <v>144</v>
      </c>
      <c r="B171" t="s">
        <v>586</v>
      </c>
      <c r="C171" t="s">
        <v>594</v>
      </c>
    </row>
    <row r="172" spans="1:3" x14ac:dyDescent="0.2">
      <c r="A172" t="s">
        <v>104</v>
      </c>
      <c r="B172" t="s">
        <v>586</v>
      </c>
      <c r="C172" t="s">
        <v>595</v>
      </c>
    </row>
    <row r="173" spans="1:3" x14ac:dyDescent="0.2">
      <c r="A173" t="s">
        <v>77</v>
      </c>
      <c r="B173" t="s">
        <v>586</v>
      </c>
      <c r="C173" t="s">
        <v>586</v>
      </c>
    </row>
    <row r="174" spans="1:3" x14ac:dyDescent="0.2">
      <c r="A174" t="s">
        <v>140</v>
      </c>
      <c r="B174" t="s">
        <v>586</v>
      </c>
      <c r="C174" t="s">
        <v>586</v>
      </c>
    </row>
    <row r="175" spans="1:3" x14ac:dyDescent="0.2">
      <c r="A175" t="s">
        <v>197</v>
      </c>
      <c r="B175" t="s">
        <v>586</v>
      </c>
      <c r="C175" t="s">
        <v>586</v>
      </c>
    </row>
    <row r="176" spans="1:3" x14ac:dyDescent="0.2">
      <c r="A176" t="s">
        <v>279</v>
      </c>
      <c r="B176" t="s">
        <v>586</v>
      </c>
      <c r="C176" t="s">
        <v>596</v>
      </c>
    </row>
    <row r="177" spans="1:3" x14ac:dyDescent="0.2">
      <c r="A177" t="s">
        <v>105</v>
      </c>
      <c r="B177" t="s">
        <v>586</v>
      </c>
      <c r="C177" t="s">
        <v>597</v>
      </c>
    </row>
    <row r="178" spans="1:3" x14ac:dyDescent="0.2">
      <c r="A178" t="s">
        <v>335</v>
      </c>
      <c r="B178" t="s">
        <v>586</v>
      </c>
      <c r="C178" t="s">
        <v>586</v>
      </c>
    </row>
    <row r="179" spans="1:3" x14ac:dyDescent="0.2">
      <c r="A179" t="s">
        <v>212</v>
      </c>
      <c r="B179" t="s">
        <v>586</v>
      </c>
      <c r="C179" t="s">
        <v>586</v>
      </c>
    </row>
    <row r="180" spans="1:3" x14ac:dyDescent="0.2">
      <c r="A180" t="s">
        <v>292</v>
      </c>
      <c r="B180" t="s">
        <v>586</v>
      </c>
      <c r="C180" t="s">
        <v>586</v>
      </c>
    </row>
    <row r="181" spans="1:3" x14ac:dyDescent="0.2">
      <c r="A181" t="s">
        <v>309</v>
      </c>
      <c r="B181" t="s">
        <v>586</v>
      </c>
      <c r="C181" t="s">
        <v>598</v>
      </c>
    </row>
    <row r="182" spans="1:3" x14ac:dyDescent="0.2">
      <c r="A182" t="s">
        <v>293</v>
      </c>
      <c r="B182" t="s">
        <v>586</v>
      </c>
      <c r="C182" t="s">
        <v>586</v>
      </c>
    </row>
    <row r="183" spans="1:3" x14ac:dyDescent="0.2">
      <c r="A183" t="s">
        <v>325</v>
      </c>
      <c r="B183" t="s">
        <v>586</v>
      </c>
      <c r="C183" t="s">
        <v>586</v>
      </c>
    </row>
    <row r="184" spans="1:3" x14ac:dyDescent="0.2">
      <c r="A184" t="s">
        <v>106</v>
      </c>
      <c r="B184" t="s">
        <v>586</v>
      </c>
      <c r="C184" t="s">
        <v>599</v>
      </c>
    </row>
    <row r="185" spans="1:3" x14ac:dyDescent="0.2">
      <c r="A185" t="s">
        <v>127</v>
      </c>
      <c r="B185" t="s">
        <v>586</v>
      </c>
      <c r="C185" t="s">
        <v>600</v>
      </c>
    </row>
    <row r="186" spans="1:3" x14ac:dyDescent="0.2">
      <c r="A186" t="s">
        <v>227</v>
      </c>
      <c r="B186" t="s">
        <v>586</v>
      </c>
      <c r="C186" t="s">
        <v>586</v>
      </c>
    </row>
    <row r="187" spans="1:3" x14ac:dyDescent="0.2">
      <c r="A187" t="s">
        <v>302</v>
      </c>
      <c r="B187" t="s">
        <v>586</v>
      </c>
      <c r="C187" t="s">
        <v>586</v>
      </c>
    </row>
    <row r="188" spans="1:3" x14ac:dyDescent="0.2">
      <c r="A188" t="s">
        <v>262</v>
      </c>
      <c r="B188" t="s">
        <v>586</v>
      </c>
      <c r="C188" t="s">
        <v>601</v>
      </c>
    </row>
    <row r="189" spans="1:3" x14ac:dyDescent="0.2">
      <c r="A189" t="s">
        <v>263</v>
      </c>
      <c r="B189" t="s">
        <v>586</v>
      </c>
      <c r="C189" t="s">
        <v>586</v>
      </c>
    </row>
    <row r="190" spans="1:3" x14ac:dyDescent="0.2">
      <c r="A190" t="s">
        <v>315</v>
      </c>
      <c r="B190" t="s">
        <v>586</v>
      </c>
      <c r="C190" t="s">
        <v>586</v>
      </c>
    </row>
    <row r="191" spans="1:3" x14ac:dyDescent="0.2">
      <c r="A191" t="s">
        <v>229</v>
      </c>
      <c r="B191" t="s">
        <v>586</v>
      </c>
      <c r="C191" t="s">
        <v>586</v>
      </c>
    </row>
    <row r="192" spans="1:3" x14ac:dyDescent="0.2">
      <c r="A192" t="s">
        <v>216</v>
      </c>
      <c r="B192" t="s">
        <v>586</v>
      </c>
      <c r="C192" t="s">
        <v>586</v>
      </c>
    </row>
    <row r="193" spans="1:3" x14ac:dyDescent="0.2">
      <c r="A193" t="s">
        <v>170</v>
      </c>
      <c r="B193" t="s">
        <v>586</v>
      </c>
      <c r="C193" t="s">
        <v>602</v>
      </c>
    </row>
    <row r="194" spans="1:3" x14ac:dyDescent="0.2">
      <c r="A194" t="s">
        <v>336</v>
      </c>
      <c r="B194" t="s">
        <v>586</v>
      </c>
      <c r="C194" t="s">
        <v>586</v>
      </c>
    </row>
    <row r="195" spans="1:3" x14ac:dyDescent="0.2">
      <c r="A195" t="s">
        <v>70</v>
      </c>
      <c r="B195" t="s">
        <v>586</v>
      </c>
      <c r="C195" t="s">
        <v>586</v>
      </c>
    </row>
    <row r="196" spans="1:3" x14ac:dyDescent="0.2">
      <c r="A196" t="s">
        <v>68</v>
      </c>
      <c r="B196" t="s">
        <v>586</v>
      </c>
      <c r="C196" t="s">
        <v>586</v>
      </c>
    </row>
    <row r="197" spans="1:3" x14ac:dyDescent="0.2">
      <c r="A197" t="s">
        <v>74</v>
      </c>
      <c r="B197" t="s">
        <v>586</v>
      </c>
      <c r="C197" t="s">
        <v>586</v>
      </c>
    </row>
    <row r="198" spans="1:3" x14ac:dyDescent="0.2">
      <c r="A198" t="s">
        <v>72</v>
      </c>
      <c r="B198" t="s">
        <v>586</v>
      </c>
      <c r="C198" t="s">
        <v>586</v>
      </c>
    </row>
    <row r="199" spans="1:3" x14ac:dyDescent="0.2">
      <c r="A199" t="s">
        <v>244</v>
      </c>
      <c r="B199" t="s">
        <v>586</v>
      </c>
      <c r="C199" t="s">
        <v>586</v>
      </c>
    </row>
    <row r="200" spans="1:3" x14ac:dyDescent="0.2">
      <c r="A200" t="s">
        <v>132</v>
      </c>
      <c r="B200" t="s">
        <v>586</v>
      </c>
      <c r="C200" t="s">
        <v>603</v>
      </c>
    </row>
    <row r="201" spans="1:3" x14ac:dyDescent="0.2">
      <c r="A201" t="s">
        <v>317</v>
      </c>
      <c r="B201" t="s">
        <v>586</v>
      </c>
      <c r="C201" t="s">
        <v>586</v>
      </c>
    </row>
    <row r="202" spans="1:3" x14ac:dyDescent="0.2">
      <c r="A202" t="s">
        <v>266</v>
      </c>
      <c r="B202" t="s">
        <v>586</v>
      </c>
      <c r="C202" t="s">
        <v>586</v>
      </c>
    </row>
    <row r="203" spans="1:3" x14ac:dyDescent="0.2">
      <c r="A203" t="s">
        <v>87</v>
      </c>
      <c r="B203" t="s">
        <v>586</v>
      </c>
      <c r="C203" t="s">
        <v>586</v>
      </c>
    </row>
    <row r="204" spans="1:3" x14ac:dyDescent="0.2">
      <c r="A204" t="s">
        <v>308</v>
      </c>
      <c r="B204" t="s">
        <v>586</v>
      </c>
      <c r="C204" t="s">
        <v>586</v>
      </c>
    </row>
    <row r="205" spans="1:3" x14ac:dyDescent="0.2">
      <c r="A205" t="s">
        <v>314</v>
      </c>
      <c r="B205" t="s">
        <v>586</v>
      </c>
      <c r="C205" t="s">
        <v>586</v>
      </c>
    </row>
    <row r="206" spans="1:3" x14ac:dyDescent="0.2">
      <c r="A206" t="s">
        <v>318</v>
      </c>
      <c r="B206" t="s">
        <v>586</v>
      </c>
      <c r="C206" t="s">
        <v>586</v>
      </c>
    </row>
    <row r="207" spans="1:3" x14ac:dyDescent="0.2">
      <c r="A207" t="s">
        <v>98</v>
      </c>
      <c r="B207" t="s">
        <v>586</v>
      </c>
      <c r="C207" t="s">
        <v>586</v>
      </c>
    </row>
    <row r="208" spans="1:3" x14ac:dyDescent="0.2">
      <c r="A208" t="s">
        <v>246</v>
      </c>
      <c r="B208" t="s">
        <v>586</v>
      </c>
      <c r="C208" t="s">
        <v>586</v>
      </c>
    </row>
    <row r="209" spans="1:3" x14ac:dyDescent="0.2">
      <c r="A209" t="s">
        <v>267</v>
      </c>
      <c r="B209" t="s">
        <v>586</v>
      </c>
      <c r="C209" t="s">
        <v>586</v>
      </c>
    </row>
    <row r="210" spans="1:3" x14ac:dyDescent="0.2">
      <c r="A210" t="s">
        <v>66</v>
      </c>
      <c r="B210" t="s">
        <v>586</v>
      </c>
      <c r="C210" t="s">
        <v>586</v>
      </c>
    </row>
    <row r="211" spans="1:3" x14ac:dyDescent="0.2">
      <c r="A211" t="s">
        <v>319</v>
      </c>
      <c r="B211" t="s">
        <v>586</v>
      </c>
      <c r="C211" t="s">
        <v>586</v>
      </c>
    </row>
    <row r="212" spans="1:3" x14ac:dyDescent="0.2">
      <c r="A212" t="s">
        <v>310</v>
      </c>
      <c r="B212" t="s">
        <v>586</v>
      </c>
      <c r="C212" t="s">
        <v>586</v>
      </c>
    </row>
    <row r="213" spans="1:3" x14ac:dyDescent="0.2">
      <c r="A213" t="s">
        <v>307</v>
      </c>
      <c r="B213" t="s">
        <v>586</v>
      </c>
      <c r="C213" t="s">
        <v>604</v>
      </c>
    </row>
    <row r="214" spans="1:3" x14ac:dyDescent="0.2">
      <c r="A214" t="s">
        <v>134</v>
      </c>
      <c r="B214" t="s">
        <v>586</v>
      </c>
      <c r="C214" t="s">
        <v>605</v>
      </c>
    </row>
    <row r="215" spans="1:3" x14ac:dyDescent="0.2">
      <c r="A215" t="s">
        <v>326</v>
      </c>
      <c r="B215" t="s">
        <v>586</v>
      </c>
      <c r="C215" t="s">
        <v>586</v>
      </c>
    </row>
    <row r="216" spans="1:3" x14ac:dyDescent="0.2">
      <c r="A216" t="s">
        <v>108</v>
      </c>
      <c r="B216" t="s">
        <v>586</v>
      </c>
      <c r="C216" t="s">
        <v>586</v>
      </c>
    </row>
    <row r="217" spans="1:3" x14ac:dyDescent="0.2">
      <c r="A217" t="s">
        <v>337</v>
      </c>
      <c r="B217" t="s">
        <v>586</v>
      </c>
      <c r="C217" t="s">
        <v>586</v>
      </c>
    </row>
    <row r="218" spans="1:3" x14ac:dyDescent="0.2">
      <c r="A218" t="s">
        <v>208</v>
      </c>
      <c r="B218" t="s">
        <v>586</v>
      </c>
      <c r="C218" t="s">
        <v>586</v>
      </c>
    </row>
    <row r="219" spans="1:3" x14ac:dyDescent="0.2">
      <c r="A219" t="s">
        <v>320</v>
      </c>
      <c r="B219" t="s">
        <v>586</v>
      </c>
      <c r="C219" t="s">
        <v>586</v>
      </c>
    </row>
    <row r="220" spans="1:3" x14ac:dyDescent="0.2">
      <c r="A220" t="s">
        <v>338</v>
      </c>
      <c r="B220" t="s">
        <v>586</v>
      </c>
      <c r="C220" t="s">
        <v>586</v>
      </c>
    </row>
    <row r="221" spans="1:3" x14ac:dyDescent="0.2">
      <c r="A221" t="s">
        <v>148</v>
      </c>
      <c r="B221" t="s">
        <v>586</v>
      </c>
      <c r="C221" t="s">
        <v>586</v>
      </c>
    </row>
    <row r="222" spans="1:3" x14ac:dyDescent="0.2">
      <c r="A222" t="s">
        <v>321</v>
      </c>
      <c r="B222" t="s">
        <v>586</v>
      </c>
      <c r="C222" t="s">
        <v>586</v>
      </c>
    </row>
    <row r="223" spans="1:3" x14ac:dyDescent="0.2">
      <c r="A223" t="s">
        <v>311</v>
      </c>
      <c r="B223" t="s">
        <v>586</v>
      </c>
      <c r="C223" t="s">
        <v>606</v>
      </c>
    </row>
    <row r="224" spans="1:3" x14ac:dyDescent="0.2">
      <c r="A224" t="s">
        <v>322</v>
      </c>
      <c r="B224" t="s">
        <v>586</v>
      </c>
      <c r="C224" t="s">
        <v>586</v>
      </c>
    </row>
    <row r="225" spans="1:3" x14ac:dyDescent="0.2">
      <c r="A225" t="s">
        <v>268</v>
      </c>
      <c r="B225" t="s">
        <v>586</v>
      </c>
      <c r="C225" t="s">
        <v>607</v>
      </c>
    </row>
    <row r="226" spans="1:3" x14ac:dyDescent="0.2">
      <c r="A226" t="s">
        <v>147</v>
      </c>
      <c r="B226" t="s">
        <v>586</v>
      </c>
      <c r="C226" t="s">
        <v>608</v>
      </c>
    </row>
    <row r="227" spans="1:3" x14ac:dyDescent="0.2">
      <c r="A227" t="s">
        <v>203</v>
      </c>
      <c r="B227" t="s">
        <v>586</v>
      </c>
      <c r="C227" t="s">
        <v>609</v>
      </c>
    </row>
    <row r="228" spans="1:3" x14ac:dyDescent="0.2">
      <c r="A228" t="s">
        <v>89</v>
      </c>
      <c r="B228" t="s">
        <v>586</v>
      </c>
      <c r="C228" t="s">
        <v>586</v>
      </c>
    </row>
    <row r="229" spans="1:3" x14ac:dyDescent="0.2">
      <c r="A229" t="s">
        <v>136</v>
      </c>
      <c r="B229" t="s">
        <v>586</v>
      </c>
      <c r="C229" t="s">
        <v>586</v>
      </c>
    </row>
    <row r="230" spans="1:3" x14ac:dyDescent="0.2">
      <c r="A230" t="s">
        <v>269</v>
      </c>
      <c r="B230" t="s">
        <v>586</v>
      </c>
      <c r="C230" t="s">
        <v>586</v>
      </c>
    </row>
    <row r="231" spans="1:3" x14ac:dyDescent="0.2">
      <c r="A231" t="s">
        <v>270</v>
      </c>
      <c r="B231" t="s">
        <v>586</v>
      </c>
      <c r="C231" t="s">
        <v>586</v>
      </c>
    </row>
    <row r="232" spans="1:3" x14ac:dyDescent="0.2">
      <c r="A232" t="s">
        <v>303</v>
      </c>
      <c r="B232" t="s">
        <v>586</v>
      </c>
      <c r="C232" t="s">
        <v>586</v>
      </c>
    </row>
    <row r="233" spans="1:3" x14ac:dyDescent="0.2">
      <c r="A233" t="s">
        <v>271</v>
      </c>
      <c r="B233" t="s">
        <v>586</v>
      </c>
      <c r="C233" t="s">
        <v>610</v>
      </c>
    </row>
    <row r="234" spans="1:3" x14ac:dyDescent="0.2">
      <c r="A234" t="s">
        <v>234</v>
      </c>
      <c r="B234" t="s">
        <v>586</v>
      </c>
      <c r="C234" t="s">
        <v>586</v>
      </c>
    </row>
    <row r="235" spans="1:3" x14ac:dyDescent="0.2">
      <c r="A235" t="s">
        <v>107</v>
      </c>
      <c r="B235" t="s">
        <v>586</v>
      </c>
      <c r="C235" t="s">
        <v>611</v>
      </c>
    </row>
    <row r="236" spans="1:3" x14ac:dyDescent="0.2">
      <c r="A236" t="s">
        <v>191</v>
      </c>
      <c r="B236" t="s">
        <v>586</v>
      </c>
      <c r="C236" t="s">
        <v>612</v>
      </c>
    </row>
    <row r="237" spans="1:3" x14ac:dyDescent="0.2">
      <c r="A237" t="s">
        <v>137</v>
      </c>
      <c r="B237" t="s">
        <v>586</v>
      </c>
      <c r="C237" t="s">
        <v>613</v>
      </c>
    </row>
    <row r="238" spans="1:3" x14ac:dyDescent="0.2">
      <c r="A238" t="s">
        <v>138</v>
      </c>
      <c r="B238" t="s">
        <v>586</v>
      </c>
      <c r="C238" t="s">
        <v>614</v>
      </c>
    </row>
    <row r="239" spans="1:3" x14ac:dyDescent="0.2">
      <c r="A239" t="s">
        <v>272</v>
      </c>
      <c r="B239" t="s">
        <v>586</v>
      </c>
      <c r="C239" t="s">
        <v>586</v>
      </c>
    </row>
    <row r="240" spans="1:3" x14ac:dyDescent="0.2">
      <c r="A240" t="s">
        <v>312</v>
      </c>
      <c r="B240" t="s">
        <v>586</v>
      </c>
      <c r="C240" t="s">
        <v>615</v>
      </c>
    </row>
    <row r="241" spans="1:3" x14ac:dyDescent="0.2">
      <c r="A241" t="s">
        <v>92</v>
      </c>
      <c r="B241" t="s">
        <v>586</v>
      </c>
      <c r="C241" t="s">
        <v>616</v>
      </c>
    </row>
    <row r="242" spans="1:3" x14ac:dyDescent="0.2">
      <c r="A242" t="s">
        <v>120</v>
      </c>
      <c r="B242" t="s">
        <v>586</v>
      </c>
      <c r="C242" t="s">
        <v>617</v>
      </c>
    </row>
    <row r="243" spans="1:3" x14ac:dyDescent="0.2">
      <c r="A243" t="s">
        <v>285</v>
      </c>
      <c r="B243" t="s">
        <v>586</v>
      </c>
      <c r="C243" t="s">
        <v>586</v>
      </c>
    </row>
    <row r="244" spans="1:3" x14ac:dyDescent="0.2">
      <c r="A244" t="s">
        <v>93</v>
      </c>
      <c r="B244" t="s">
        <v>586</v>
      </c>
      <c r="C244" t="s">
        <v>586</v>
      </c>
    </row>
    <row r="245" spans="1:3" x14ac:dyDescent="0.2">
      <c r="A245" t="s">
        <v>149</v>
      </c>
      <c r="B245" t="s">
        <v>586</v>
      </c>
      <c r="C245" t="s">
        <v>586</v>
      </c>
    </row>
    <row r="246" spans="1:3" x14ac:dyDescent="0.2">
      <c r="A246" t="s">
        <v>166</v>
      </c>
      <c r="B246" t="s">
        <v>586</v>
      </c>
      <c r="C246" t="s">
        <v>586</v>
      </c>
    </row>
    <row r="247" spans="1:3" x14ac:dyDescent="0.2">
      <c r="A247" t="s">
        <v>116</v>
      </c>
      <c r="B247" t="s">
        <v>586</v>
      </c>
      <c r="C247" t="s">
        <v>586</v>
      </c>
    </row>
    <row r="248" spans="1:3" x14ac:dyDescent="0.2">
      <c r="A248" t="s">
        <v>156</v>
      </c>
      <c r="B248" t="s">
        <v>586</v>
      </c>
      <c r="C248" t="s">
        <v>586</v>
      </c>
    </row>
    <row r="249" spans="1:3" x14ac:dyDescent="0.2">
      <c r="A249" t="s">
        <v>222</v>
      </c>
      <c r="B249" t="s">
        <v>586</v>
      </c>
      <c r="C249" t="s">
        <v>586</v>
      </c>
    </row>
    <row r="250" spans="1:3" x14ac:dyDescent="0.2">
      <c r="A250" t="s">
        <v>165</v>
      </c>
      <c r="B250" t="s">
        <v>586</v>
      </c>
      <c r="C250" t="s">
        <v>618</v>
      </c>
    </row>
    <row r="251" spans="1:3" x14ac:dyDescent="0.2">
      <c r="A251" t="s">
        <v>192</v>
      </c>
      <c r="B251" t="s">
        <v>586</v>
      </c>
      <c r="C251" t="s">
        <v>586</v>
      </c>
    </row>
    <row r="252" spans="1:3" x14ac:dyDescent="0.2">
      <c r="A252" t="s">
        <v>75</v>
      </c>
      <c r="B252" t="s">
        <v>586</v>
      </c>
      <c r="C252" t="s">
        <v>586</v>
      </c>
    </row>
    <row r="253" spans="1:3" x14ac:dyDescent="0.2">
      <c r="A253" t="s">
        <v>238</v>
      </c>
      <c r="B253" t="s">
        <v>586</v>
      </c>
      <c r="C253" t="s">
        <v>619</v>
      </c>
    </row>
    <row r="254" spans="1:3" x14ac:dyDescent="0.2">
      <c r="A254" t="s">
        <v>176</v>
      </c>
      <c r="B254" t="s">
        <v>586</v>
      </c>
      <c r="C254" t="s">
        <v>586</v>
      </c>
    </row>
    <row r="255" spans="1:3" x14ac:dyDescent="0.2">
      <c r="A255" t="s">
        <v>328</v>
      </c>
      <c r="B255" t="s">
        <v>586</v>
      </c>
      <c r="C255" t="s">
        <v>586</v>
      </c>
    </row>
    <row r="256" spans="1:3" x14ac:dyDescent="0.2">
      <c r="A256" t="s">
        <v>273</v>
      </c>
      <c r="B256" t="s">
        <v>586</v>
      </c>
      <c r="C256" t="s">
        <v>620</v>
      </c>
    </row>
    <row r="257" spans="1:3" x14ac:dyDescent="0.2">
      <c r="A257" t="s">
        <v>274</v>
      </c>
      <c r="B257" t="s">
        <v>586</v>
      </c>
      <c r="C257" t="s">
        <v>586</v>
      </c>
    </row>
    <row r="258" spans="1:3" x14ac:dyDescent="0.2">
      <c r="A258" t="s">
        <v>330</v>
      </c>
      <c r="B258" t="s">
        <v>586</v>
      </c>
      <c r="C258" t="s">
        <v>586</v>
      </c>
    </row>
    <row r="259" spans="1:3" x14ac:dyDescent="0.2">
      <c r="A259" t="s">
        <v>195</v>
      </c>
      <c r="B259" t="s">
        <v>586</v>
      </c>
      <c r="C259" t="s">
        <v>621</v>
      </c>
    </row>
    <row r="260" spans="1:3" x14ac:dyDescent="0.2">
      <c r="A260" t="s">
        <v>221</v>
      </c>
      <c r="B260" t="s">
        <v>586</v>
      </c>
      <c r="C260" t="s">
        <v>622</v>
      </c>
    </row>
    <row r="261" spans="1:3" x14ac:dyDescent="0.2">
      <c r="A261" t="s">
        <v>95</v>
      </c>
      <c r="B261" t="s">
        <v>586</v>
      </c>
      <c r="C261" t="s">
        <v>623</v>
      </c>
    </row>
    <row r="262" spans="1:3" x14ac:dyDescent="0.2">
      <c r="A262" t="s">
        <v>304</v>
      </c>
      <c r="B262" t="s">
        <v>586</v>
      </c>
      <c r="C262" t="s">
        <v>624</v>
      </c>
    </row>
    <row r="263" spans="1:3" x14ac:dyDescent="0.2">
      <c r="A263" t="s">
        <v>275</v>
      </c>
      <c r="B263" t="s">
        <v>586</v>
      </c>
      <c r="C263" t="s">
        <v>586</v>
      </c>
    </row>
    <row r="264" spans="1:3" x14ac:dyDescent="0.2">
      <c r="A264" t="s">
        <v>177</v>
      </c>
      <c r="B264" t="s">
        <v>586</v>
      </c>
      <c r="C264" t="s">
        <v>625</v>
      </c>
    </row>
    <row r="265" spans="1:3" x14ac:dyDescent="0.2">
      <c r="A265" t="s">
        <v>331</v>
      </c>
      <c r="B265" t="s">
        <v>586</v>
      </c>
      <c r="C265" t="s">
        <v>586</v>
      </c>
    </row>
    <row r="266" spans="1:3" x14ac:dyDescent="0.2">
      <c r="A266" t="s">
        <v>122</v>
      </c>
      <c r="B266" t="s">
        <v>586</v>
      </c>
      <c r="C266" t="s">
        <v>586</v>
      </c>
    </row>
    <row r="267" spans="1:3" x14ac:dyDescent="0.2">
      <c r="A267" t="s">
        <v>178</v>
      </c>
      <c r="B267" t="s">
        <v>586</v>
      </c>
      <c r="C267" t="s">
        <v>586</v>
      </c>
    </row>
    <row r="268" spans="1:3" x14ac:dyDescent="0.2">
      <c r="A268" t="s">
        <v>239</v>
      </c>
      <c r="B268" t="s">
        <v>586</v>
      </c>
      <c r="C268" t="s">
        <v>586</v>
      </c>
    </row>
    <row r="269" spans="1:3" x14ac:dyDescent="0.2">
      <c r="A269" t="s">
        <v>115</v>
      </c>
      <c r="B269" t="s">
        <v>586</v>
      </c>
      <c r="C269" t="s">
        <v>586</v>
      </c>
    </row>
    <row r="270" spans="1:3" x14ac:dyDescent="0.2">
      <c r="A270" t="s">
        <v>332</v>
      </c>
      <c r="B270" t="s">
        <v>586</v>
      </c>
      <c r="C270" t="s">
        <v>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AMADEUS db</vt:lpstr>
      <vt:lpstr>SAS_db</vt:lpstr>
      <vt:lpstr>ESTIMATES</vt:lpstr>
      <vt:lpstr>MEDIUM VARIANT</vt:lpstr>
      <vt:lpstr>Codes_ISO</vt:lpstr>
    </vt:vector>
  </TitlesOfParts>
  <Company>UNHQ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Ribeiro</dc:creator>
  <cp:lastModifiedBy>Vieubled Julien</cp:lastModifiedBy>
  <dcterms:created xsi:type="dcterms:W3CDTF">2013-06-11T17:58:05Z</dcterms:created>
  <dcterms:modified xsi:type="dcterms:W3CDTF">2019-02-08T14:17:09Z</dcterms:modified>
</cp:coreProperties>
</file>