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2_0124\01_CEEME\01_SEER\02_ActivityFinite\PSE_0013_Model_Improvement_Demand_Europe\04. Project Documents\AMADEUS\Data\Inputs\Historical Data\TRA\"/>
    </mc:Choice>
  </mc:AlternateContent>
  <bookViews>
    <workbookView xWindow="0" yWindow="0" windowWidth="23040" windowHeight="7956" activeTab="1"/>
  </bookViews>
  <sheets>
    <sheet name="Data" sheetId="1" r:id="rId1"/>
    <sheet name="Feuil1" sheetId="2" r:id="rId2"/>
    <sheet name="Feuil2" sheetId="3" r:id="rId3"/>
  </sheets>
  <calcPr calcId="152511"/>
</workbook>
</file>

<file path=xl/calcChain.xml><?xml version="1.0" encoding="utf-8"?>
<calcChain xmlns="http://schemas.openxmlformats.org/spreadsheetml/2006/main">
  <c r="N2" i="2" l="1"/>
  <c r="K2" i="2"/>
  <c r="Z3" i="2"/>
  <c r="Z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3" i="2"/>
  <c r="Z24" i="2"/>
  <c r="Z2" i="2"/>
  <c r="L2" i="2"/>
  <c r="M2" i="2"/>
  <c r="O2" i="2"/>
  <c r="P2" i="2"/>
  <c r="Q2" i="2"/>
  <c r="R2" i="2"/>
  <c r="S2" i="2"/>
  <c r="T2" i="2"/>
  <c r="U2" i="2"/>
  <c r="V2" i="2"/>
  <c r="W2" i="2"/>
  <c r="X2" i="2"/>
  <c r="Y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J3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3" i="2"/>
  <c r="J24" i="2"/>
  <c r="J2" i="2"/>
</calcChain>
</file>

<file path=xl/sharedStrings.xml><?xml version="1.0" encoding="utf-8"?>
<sst xmlns="http://schemas.openxmlformats.org/spreadsheetml/2006/main" count="366" uniqueCount="93">
  <si>
    <t>Area by NUTS 3 region [demo_r_d3area]</t>
  </si>
  <si>
    <t>Last update</t>
  </si>
  <si>
    <t>Extracted on</t>
  </si>
  <si>
    <t>Source of data</t>
  </si>
  <si>
    <t>Eurostat</t>
  </si>
  <si>
    <t>UNIT</t>
  </si>
  <si>
    <t>Square kilometre</t>
  </si>
  <si>
    <t>LANDUSE</t>
  </si>
  <si>
    <t>Total area</t>
  </si>
  <si>
    <t>GEO/TIME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</si>
  <si>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</si>
  <si>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</si>
  <si>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</si>
  <si>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</si>
  <si>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</si>
  <si>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</si>
  <si>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</si>
  <si>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</si>
  <si>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</si>
  <si>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</si>
  <si>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</si>
  <si>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</si>
  <si>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</si>
  <si>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</si>
  <si>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</si>
  <si>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</si>
  <si>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</si>
  <si>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</si>
  <si>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</si>
  <si>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</si>
  <si>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</si>
  <si>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</si>
  <si>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</si>
  <si>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</si>
  <si>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</si>
  <si>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</si>
  <si>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</si>
  <si>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</si>
  <si>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</si>
  <si>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</si>
  <si>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</si>
  <si>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</si>
  <si>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</si>
  <si>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</si>
  <si>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</si>
  <si>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</si>
  <si>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</si>
  <si>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</si>
  <si>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</si>
  <si>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</si>
  <si>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</si>
  <si>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</si>
  <si>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</si>
  <si>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</si>
  <si>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:</t>
  </si>
  <si>
    <t>not available</t>
  </si>
  <si>
    <t>GB</t>
  </si>
  <si>
    <t>AT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</si>
  <si>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</si>
  <si>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</si>
  <si>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</si>
  <si>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</si>
  <si>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</si>
  <si>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</si>
  <si>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</si>
  <si>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</si>
  <si>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</si>
  <si>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</si>
  <si>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</si>
  <si>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</si>
  <si>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</si>
  <si>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</si>
  <si>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</si>
  <si>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</si>
  <si>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</si>
  <si>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</si>
  <si>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</si>
  <si>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</si>
  <si>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</si>
  <si>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</si>
  <si>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</si>
  <si>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</si>
  <si>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</si>
  <si>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</si>
  <si>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</si>
  <si>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</si>
  <si>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</si>
  <si>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</si>
  <si>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Country Area</t>
  </si>
  <si>
    <t>na</t>
  </si>
  <si>
    <t>km²</t>
  </si>
  <si>
    <t>41 285</t>
  </si>
  <si>
    <t>385 203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</si>
</sst>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dd\.mm\.yy"/>
    <numFmt numFmtId="173" formatCode="#,##0.0"/>
  </numFmts>
  <fonts count="3" x14ac:knownFonts="1">
    <font>
      <sz val="11"/>
      <name val="Arial"/>
      <charset val="238"/>
    </font>
    <font>
      <sz val="10"/>
      <name val="Arial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/>
    <xf numFmtId="172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workbookViewId="0">
      <selection activeCell="A11" sqref="A11:A38"/>
    </sheetView>
  </sheetViews>
  <sheetFormatPr baseColWidth="10" defaultRowHeight="13.8" x14ac:dyDescent="0.25"/>
  <cols>
    <col min="1" max="256" width="8.796875" customWidth="1"/>
  </cols>
  <sheetData>
    <row r="1" spans="1:17" x14ac:dyDescent="0.25">
      <c r="A1" s="1" t="s">
        <v>0</v>
      </c>
    </row>
    <row r="3" spans="1:17" x14ac:dyDescent="0.25">
      <c r="A3" s="1" t="s">
        <v>1</v>
      </c>
      <c r="B3" s="2">
        <v>43368.753831018519</v>
      </c>
    </row>
    <row r="4" spans="1:17" x14ac:dyDescent="0.25">
      <c r="A4" s="1" t="s">
        <v>2</v>
      </c>
      <c r="B4" s="2">
        <v>43398.697047002315</v>
      </c>
    </row>
    <row r="5" spans="1:17" x14ac:dyDescent="0.25">
      <c r="A5" s="1" t="s">
        <v>3</v>
      </c>
      <c r="B5" s="1" t="s">
        <v>4</v>
      </c>
    </row>
    <row r="7" spans="1:17" x14ac:dyDescent="0.25">
      <c r="A7" s="1" t="s">
        <v>5</v>
      </c>
      <c r="B7" s="1" t="s">
        <v>6</v>
      </c>
    </row>
    <row r="8" spans="1:17" x14ac:dyDescent="0.25">
      <c r="A8" s="1" t="s">
        <v>7</v>
      </c>
      <c r="B8" s="1" t="s">
        <v>8</v>
      </c>
    </row>
    <row r="10" spans="1:17" x14ac:dyDescent="0.25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</row>
    <row r="11" spans="1:17" x14ac:dyDescent="0.25">
      <c r="A11" s="3" t="s">
        <v>26</v>
      </c>
      <c r="B11" s="4">
        <v>30528</v>
      </c>
      <c r="C11" s="4">
        <v>30528</v>
      </c>
      <c r="D11" s="4">
        <v>30528</v>
      </c>
      <c r="E11" s="4">
        <v>30528</v>
      </c>
      <c r="F11" s="4">
        <v>30528</v>
      </c>
      <c r="G11" s="4">
        <v>30528</v>
      </c>
      <c r="H11" s="4">
        <v>30528</v>
      </c>
      <c r="I11" s="4">
        <v>30528</v>
      </c>
      <c r="J11" s="5">
        <v>30528</v>
      </c>
      <c r="K11" s="5">
        <v>30528</v>
      </c>
      <c r="L11" s="5">
        <v>30528</v>
      </c>
      <c r="M11" s="5">
        <v>30528</v>
      </c>
      <c r="N11" s="5">
        <v>30528</v>
      </c>
      <c r="O11" s="5">
        <v>30528</v>
      </c>
      <c r="P11" s="4">
        <v>30528</v>
      </c>
      <c r="Q11" s="4">
        <v>30528</v>
      </c>
    </row>
    <row r="12" spans="1:17" x14ac:dyDescent="0.25">
      <c r="A12" s="3" t="s">
        <v>27</v>
      </c>
      <c r="B12" s="4">
        <v>110971.4</v>
      </c>
      <c r="C12" s="4">
        <v>111001.9</v>
      </c>
      <c r="D12" s="4">
        <v>111001.9</v>
      </c>
      <c r="E12" s="4">
        <v>111001.9</v>
      </c>
      <c r="F12" s="4">
        <v>111001.9</v>
      </c>
      <c r="G12" s="4">
        <v>111001.9</v>
      </c>
      <c r="H12" s="4">
        <v>111001.9</v>
      </c>
      <c r="I12" s="4">
        <v>111001.9</v>
      </c>
      <c r="J12" s="4">
        <v>111001.9</v>
      </c>
      <c r="K12" s="4">
        <v>111001.9</v>
      </c>
      <c r="L12" s="4">
        <v>111001.9</v>
      </c>
      <c r="M12" s="4">
        <v>110899.7</v>
      </c>
      <c r="N12" s="4">
        <v>110899.7</v>
      </c>
      <c r="O12" s="4">
        <v>110899.7</v>
      </c>
      <c r="P12" s="4">
        <v>111002</v>
      </c>
      <c r="Q12" s="4">
        <v>110370</v>
      </c>
    </row>
    <row r="13" spans="1:17" x14ac:dyDescent="0.25">
      <c r="A13" s="3" t="s">
        <v>28</v>
      </c>
      <c r="B13" s="4">
        <v>78864.100000000006</v>
      </c>
      <c r="C13" s="4">
        <v>78865.3</v>
      </c>
      <c r="D13" s="4">
        <v>78864.899999999994</v>
      </c>
      <c r="E13" s="4">
        <v>78867.600000000006</v>
      </c>
      <c r="F13" s="4">
        <v>78867</v>
      </c>
      <c r="G13" s="4">
        <v>78868</v>
      </c>
      <c r="H13" s="4">
        <v>78867</v>
      </c>
      <c r="I13" s="4">
        <v>78866.7</v>
      </c>
      <c r="J13" s="4">
        <v>78866.7</v>
      </c>
      <c r="K13" s="4">
        <v>78865.100000000006</v>
      </c>
      <c r="L13" s="4">
        <v>78864.899999999994</v>
      </c>
      <c r="M13" s="4">
        <v>78865.399999999994</v>
      </c>
      <c r="N13" s="4">
        <v>78866</v>
      </c>
      <c r="O13" s="4">
        <v>78866.2</v>
      </c>
      <c r="P13" s="4">
        <v>78867</v>
      </c>
      <c r="Q13" s="4">
        <v>78868</v>
      </c>
    </row>
    <row r="14" spans="1:17" x14ac:dyDescent="0.25">
      <c r="A14" s="3" t="s">
        <v>29</v>
      </c>
      <c r="B14" s="4">
        <v>43096</v>
      </c>
      <c r="C14" s="4">
        <v>43098</v>
      </c>
      <c r="D14" s="4">
        <v>43098</v>
      </c>
      <c r="E14" s="4">
        <v>43098</v>
      </c>
      <c r="F14" s="4">
        <v>43098</v>
      </c>
      <c r="G14" s="4">
        <v>43098.3</v>
      </c>
      <c r="H14" s="4">
        <v>43098.3</v>
      </c>
      <c r="I14" s="4">
        <v>43098.3</v>
      </c>
      <c r="J14" s="4">
        <v>43098.3</v>
      </c>
      <c r="K14" s="4">
        <v>43098.3</v>
      </c>
      <c r="L14" s="4">
        <v>43098.3</v>
      </c>
      <c r="M14" s="4">
        <v>42959.1</v>
      </c>
      <c r="N14" s="4">
        <v>42894.8</v>
      </c>
      <c r="O14" s="4">
        <v>42915.7</v>
      </c>
      <c r="P14" s="4">
        <v>42921</v>
      </c>
      <c r="Q14" s="4">
        <v>42924</v>
      </c>
    </row>
    <row r="15" spans="1:17" x14ac:dyDescent="0.25">
      <c r="A15" s="3" t="s">
        <v>30</v>
      </c>
      <c r="B15" s="4">
        <v>357020.2</v>
      </c>
      <c r="C15" s="4">
        <v>357021.5</v>
      </c>
      <c r="D15" s="4">
        <v>357022.9</v>
      </c>
      <c r="E15" s="4">
        <v>357026.6</v>
      </c>
      <c r="F15" s="4">
        <v>357030.3</v>
      </c>
      <c r="G15" s="4">
        <v>357092.9</v>
      </c>
      <c r="H15" s="4">
        <v>357092.9</v>
      </c>
      <c r="I15" s="4">
        <v>357108</v>
      </c>
      <c r="J15" s="4">
        <v>357108</v>
      </c>
      <c r="K15" s="4">
        <v>357108</v>
      </c>
      <c r="L15" s="4">
        <v>357123.5</v>
      </c>
      <c r="M15" s="4">
        <v>357121.4</v>
      </c>
      <c r="N15" s="4">
        <v>357137.2</v>
      </c>
      <c r="O15" s="4">
        <v>357167.9</v>
      </c>
      <c r="P15" s="4">
        <v>357340</v>
      </c>
      <c r="Q15" s="4">
        <v>357376</v>
      </c>
    </row>
    <row r="16" spans="1:17" x14ac:dyDescent="0.25">
      <c r="A16" s="3" t="s">
        <v>31</v>
      </c>
      <c r="B16" s="4">
        <v>43698</v>
      </c>
      <c r="C16" s="4">
        <v>43698</v>
      </c>
      <c r="D16" s="4">
        <v>43698</v>
      </c>
      <c r="E16" s="4">
        <v>43698</v>
      </c>
      <c r="F16" s="4">
        <v>43698</v>
      </c>
      <c r="G16" s="4">
        <v>43698</v>
      </c>
      <c r="H16" s="4">
        <v>45227</v>
      </c>
      <c r="I16" s="4">
        <v>45227</v>
      </c>
      <c r="J16" s="4">
        <v>45227</v>
      </c>
      <c r="K16" s="4">
        <v>45227</v>
      </c>
      <c r="L16" s="4">
        <v>45227</v>
      </c>
      <c r="M16" s="4">
        <v>45227</v>
      </c>
      <c r="N16" s="4">
        <v>45227</v>
      </c>
      <c r="O16" s="4">
        <v>45227</v>
      </c>
      <c r="P16" s="4">
        <v>45227</v>
      </c>
      <c r="Q16" s="4">
        <v>45227</v>
      </c>
    </row>
    <row r="17" spans="1:17" x14ac:dyDescent="0.25">
      <c r="A17" s="3" t="s">
        <v>32</v>
      </c>
      <c r="B17" s="4">
        <v>69797.100000000006</v>
      </c>
      <c r="C17" s="4">
        <v>69797.100000000006</v>
      </c>
      <c r="D17" s="4">
        <v>69797.100000000006</v>
      </c>
      <c r="E17" s="4">
        <v>69797.100000000006</v>
      </c>
      <c r="F17" s="4">
        <v>69797.100000000006</v>
      </c>
      <c r="G17" s="4">
        <v>69797</v>
      </c>
      <c r="H17" s="4">
        <v>69797</v>
      </c>
      <c r="I17" s="4">
        <v>69797</v>
      </c>
      <c r="J17" s="4">
        <v>69797</v>
      </c>
      <c r="K17" s="4">
        <v>69797</v>
      </c>
      <c r="L17" s="4">
        <v>69797</v>
      </c>
      <c r="M17" s="4">
        <v>69797</v>
      </c>
      <c r="N17" s="4">
        <v>69797</v>
      </c>
      <c r="O17" s="4">
        <v>69797</v>
      </c>
      <c r="P17" s="4">
        <v>69797</v>
      </c>
      <c r="Q17" s="4">
        <v>69797</v>
      </c>
    </row>
    <row r="18" spans="1:17" x14ac:dyDescent="0.25">
      <c r="A18" s="3" t="s">
        <v>33</v>
      </c>
      <c r="B18" s="4">
        <v>131957</v>
      </c>
      <c r="C18" s="4">
        <v>131957</v>
      </c>
      <c r="D18" s="4">
        <v>131957</v>
      </c>
      <c r="E18" s="4">
        <v>131957</v>
      </c>
      <c r="F18" s="4">
        <v>131957</v>
      </c>
      <c r="G18" s="4">
        <v>131957</v>
      </c>
      <c r="H18" s="4">
        <v>131957</v>
      </c>
      <c r="I18" s="4">
        <v>131957</v>
      </c>
      <c r="J18" s="4">
        <v>131957</v>
      </c>
      <c r="K18" s="4">
        <v>131957</v>
      </c>
      <c r="L18" s="4">
        <v>131957</v>
      </c>
      <c r="M18" s="4">
        <v>132049</v>
      </c>
      <c r="N18" s="4">
        <v>132049</v>
      </c>
      <c r="O18" s="4">
        <v>132049</v>
      </c>
      <c r="P18" s="4">
        <v>132049</v>
      </c>
      <c r="Q18" s="4">
        <v>132049</v>
      </c>
    </row>
    <row r="19" spans="1:17" x14ac:dyDescent="0.25">
      <c r="A19" s="3" t="s">
        <v>34</v>
      </c>
      <c r="B19" s="4">
        <v>505997</v>
      </c>
      <c r="C19" s="4">
        <v>505997</v>
      </c>
      <c r="D19" s="4">
        <v>505997</v>
      </c>
      <c r="E19" s="4">
        <v>505997</v>
      </c>
      <c r="F19" s="4">
        <v>505997</v>
      </c>
      <c r="G19" s="4">
        <v>505997</v>
      </c>
      <c r="H19" s="4">
        <v>505987</v>
      </c>
      <c r="I19" s="4">
        <v>505990.7</v>
      </c>
      <c r="J19" s="4">
        <v>505990.7</v>
      </c>
      <c r="K19" s="4">
        <v>505990.7</v>
      </c>
      <c r="L19" s="4">
        <v>505990.7</v>
      </c>
      <c r="M19" s="4">
        <v>505990.7</v>
      </c>
      <c r="N19" s="4">
        <v>505990.7</v>
      </c>
      <c r="O19" s="4">
        <v>505990.7</v>
      </c>
      <c r="P19" s="4">
        <v>505970</v>
      </c>
      <c r="Q19" s="4">
        <v>505944</v>
      </c>
    </row>
    <row r="20" spans="1:17" x14ac:dyDescent="0.25">
      <c r="A20" s="3" t="s">
        <v>35</v>
      </c>
      <c r="B20" s="4">
        <v>632833.6</v>
      </c>
      <c r="C20" s="4">
        <v>632833.6</v>
      </c>
      <c r="D20" s="4">
        <v>632833.6</v>
      </c>
      <c r="E20" s="4">
        <v>632833.6</v>
      </c>
      <c r="F20" s="4">
        <v>632833.6</v>
      </c>
      <c r="G20" s="4">
        <v>632833.6</v>
      </c>
      <c r="H20" s="4">
        <v>632833.6</v>
      </c>
      <c r="I20" s="4">
        <v>632833.6</v>
      </c>
      <c r="J20" s="4">
        <v>632833.6</v>
      </c>
      <c r="K20" s="4">
        <v>632833.6</v>
      </c>
      <c r="L20" s="4">
        <v>632833.6</v>
      </c>
      <c r="M20" s="4">
        <v>632833.6</v>
      </c>
      <c r="N20" s="4">
        <v>632833.6</v>
      </c>
      <c r="O20" s="4">
        <v>632833.6</v>
      </c>
      <c r="P20" s="4">
        <v>633186.6</v>
      </c>
      <c r="Q20" s="4">
        <v>633186.6</v>
      </c>
    </row>
    <row r="21" spans="1:17" x14ac:dyDescent="0.25">
      <c r="A21" s="3" t="s">
        <v>36</v>
      </c>
      <c r="B21" s="6" t="s">
        <v>54</v>
      </c>
      <c r="C21" s="6" t="s">
        <v>54</v>
      </c>
      <c r="D21" s="6" t="s">
        <v>54</v>
      </c>
      <c r="E21" s="6" t="s">
        <v>54</v>
      </c>
      <c r="F21" s="6" t="s">
        <v>54</v>
      </c>
      <c r="G21" s="6" t="s">
        <v>54</v>
      </c>
      <c r="H21" s="6" t="s">
        <v>54</v>
      </c>
      <c r="I21" s="6" t="s">
        <v>54</v>
      </c>
      <c r="J21" s="6" t="s">
        <v>54</v>
      </c>
      <c r="K21" s="6" t="s">
        <v>54</v>
      </c>
      <c r="L21" s="6" t="s">
        <v>54</v>
      </c>
      <c r="M21" s="6" t="s">
        <v>54</v>
      </c>
      <c r="N21" s="6" t="s">
        <v>54</v>
      </c>
      <c r="O21" s="6" t="s">
        <v>54</v>
      </c>
      <c r="P21" s="6" t="s">
        <v>54</v>
      </c>
      <c r="Q21" s="6" t="s">
        <v>54</v>
      </c>
    </row>
    <row r="22" spans="1:17" x14ac:dyDescent="0.25">
      <c r="A22" s="3" t="s">
        <v>37</v>
      </c>
      <c r="B22" s="4">
        <v>301333</v>
      </c>
      <c r="C22" s="4">
        <v>301328</v>
      </c>
      <c r="D22" s="4">
        <v>301336</v>
      </c>
      <c r="E22" s="4">
        <v>301336</v>
      </c>
      <c r="F22" s="4">
        <v>301336</v>
      </c>
      <c r="G22" s="4">
        <v>301336</v>
      </c>
      <c r="H22" s="4">
        <v>301336</v>
      </c>
      <c r="I22" s="4">
        <v>301336</v>
      </c>
      <c r="J22" s="4">
        <v>301336</v>
      </c>
      <c r="K22" s="4">
        <v>301336</v>
      </c>
      <c r="L22" s="4">
        <v>301336</v>
      </c>
      <c r="M22" s="4">
        <v>301336</v>
      </c>
      <c r="N22" s="4">
        <v>301336</v>
      </c>
      <c r="O22" s="4">
        <v>302073</v>
      </c>
      <c r="P22" s="4">
        <v>302073</v>
      </c>
      <c r="Q22" s="4">
        <v>302073</v>
      </c>
    </row>
    <row r="23" spans="1:17" x14ac:dyDescent="0.25">
      <c r="A23" s="3" t="s">
        <v>38</v>
      </c>
      <c r="B23" s="4">
        <v>9250</v>
      </c>
      <c r="C23" s="4">
        <v>9250</v>
      </c>
      <c r="D23" s="4">
        <v>9250</v>
      </c>
      <c r="E23" s="4">
        <v>9250</v>
      </c>
      <c r="F23" s="4">
        <v>9250</v>
      </c>
      <c r="G23" s="4">
        <v>9250</v>
      </c>
      <c r="H23" s="4">
        <v>9250</v>
      </c>
      <c r="I23" s="4">
        <v>9250</v>
      </c>
      <c r="J23" s="4">
        <v>9250</v>
      </c>
      <c r="K23" s="4">
        <v>9250</v>
      </c>
      <c r="L23" s="4">
        <v>9251</v>
      </c>
      <c r="M23" s="4">
        <v>9251</v>
      </c>
      <c r="N23" s="4">
        <v>9251</v>
      </c>
      <c r="O23" s="4">
        <v>9251</v>
      </c>
      <c r="P23" s="4">
        <v>9251</v>
      </c>
      <c r="Q23" s="4">
        <v>9251</v>
      </c>
    </row>
    <row r="24" spans="1:17" x14ac:dyDescent="0.25">
      <c r="A24" s="3" t="s">
        <v>39</v>
      </c>
      <c r="B24" s="4">
        <v>64589</v>
      </c>
      <c r="C24" s="4">
        <v>64589</v>
      </c>
      <c r="D24" s="4">
        <v>64589</v>
      </c>
      <c r="E24" s="4">
        <v>64589</v>
      </c>
      <c r="F24" s="4">
        <v>64589</v>
      </c>
      <c r="G24" s="4">
        <v>64589</v>
      </c>
      <c r="H24" s="4">
        <v>64589</v>
      </c>
      <c r="I24" s="4">
        <v>64589</v>
      </c>
      <c r="J24" s="4">
        <v>64559</v>
      </c>
      <c r="K24" s="4">
        <v>64559</v>
      </c>
      <c r="L24" s="4">
        <v>64559</v>
      </c>
      <c r="M24" s="4">
        <v>64562</v>
      </c>
      <c r="N24" s="4">
        <v>64562</v>
      </c>
      <c r="O24" s="4">
        <v>64573</v>
      </c>
      <c r="P24" s="4">
        <v>64573</v>
      </c>
      <c r="Q24" s="4">
        <v>64573</v>
      </c>
    </row>
    <row r="25" spans="1:17" x14ac:dyDescent="0.25">
      <c r="A25" s="3" t="s">
        <v>40</v>
      </c>
      <c r="B25" s="4">
        <v>65300</v>
      </c>
      <c r="C25" s="4">
        <v>65300</v>
      </c>
      <c r="D25" s="4">
        <v>65300</v>
      </c>
      <c r="E25" s="4">
        <v>65300</v>
      </c>
      <c r="F25" s="4">
        <v>65300</v>
      </c>
      <c r="G25" s="4">
        <v>65300</v>
      </c>
      <c r="H25" s="4">
        <v>65300</v>
      </c>
      <c r="I25" s="4">
        <v>65300</v>
      </c>
      <c r="J25" s="4">
        <v>65300</v>
      </c>
      <c r="K25" s="4">
        <v>65300</v>
      </c>
      <c r="L25" s="4">
        <v>65300</v>
      </c>
      <c r="M25" s="4">
        <v>65300</v>
      </c>
      <c r="N25" s="4">
        <v>65300</v>
      </c>
      <c r="O25" s="4">
        <v>65300</v>
      </c>
      <c r="P25" s="4">
        <v>65300</v>
      </c>
      <c r="Q25" s="4">
        <v>65286</v>
      </c>
    </row>
    <row r="26" spans="1:17" x14ac:dyDescent="0.25">
      <c r="A26" s="3" t="s">
        <v>41</v>
      </c>
      <c r="B26" s="4">
        <v>2586</v>
      </c>
      <c r="C26" s="4">
        <v>2586</v>
      </c>
      <c r="D26" s="4">
        <v>2586</v>
      </c>
      <c r="E26" s="4">
        <v>2586</v>
      </c>
      <c r="F26" s="4">
        <v>2586</v>
      </c>
      <c r="G26" s="4">
        <v>2586</v>
      </c>
      <c r="H26" s="4">
        <v>2586</v>
      </c>
      <c r="I26" s="4">
        <v>2586</v>
      </c>
      <c r="J26" s="4">
        <v>2586</v>
      </c>
      <c r="K26" s="4">
        <v>2586</v>
      </c>
      <c r="L26" s="4">
        <v>2586</v>
      </c>
      <c r="M26" s="4">
        <v>2586</v>
      </c>
      <c r="N26" s="4">
        <v>2586</v>
      </c>
      <c r="O26" s="4">
        <v>2586</v>
      </c>
      <c r="P26" s="4">
        <v>2586</v>
      </c>
      <c r="Q26" s="4">
        <v>2586</v>
      </c>
    </row>
    <row r="27" spans="1:17" x14ac:dyDescent="0.25">
      <c r="A27" s="3" t="s">
        <v>42</v>
      </c>
      <c r="B27" s="4">
        <v>93030</v>
      </c>
      <c r="C27" s="4">
        <v>93029</v>
      </c>
      <c r="D27" s="4">
        <v>93029</v>
      </c>
      <c r="E27" s="4">
        <v>93029</v>
      </c>
      <c r="F27" s="4">
        <v>93030</v>
      </c>
      <c r="G27" s="4">
        <v>93030</v>
      </c>
      <c r="H27" s="4">
        <v>93028.4</v>
      </c>
      <c r="I27" s="4">
        <v>93029</v>
      </c>
      <c r="J27" s="4">
        <v>93027.6</v>
      </c>
      <c r="K27" s="4">
        <v>93027.4</v>
      </c>
      <c r="L27" s="4">
        <v>93027.4</v>
      </c>
      <c r="M27" s="4">
        <v>93026.3</v>
      </c>
      <c r="N27" s="4">
        <v>93023.7</v>
      </c>
      <c r="O27" s="4">
        <v>93023.7</v>
      </c>
      <c r="P27" s="4">
        <v>93024</v>
      </c>
      <c r="Q27" s="4">
        <v>93011</v>
      </c>
    </row>
    <row r="28" spans="1:17" x14ac:dyDescent="0.25">
      <c r="A28" s="3" t="s">
        <v>43</v>
      </c>
      <c r="B28" s="4">
        <v>315.60000000000002</v>
      </c>
      <c r="C28" s="4">
        <v>315.60000000000002</v>
      </c>
      <c r="D28" s="4">
        <v>315.60000000000002</v>
      </c>
      <c r="E28" s="4">
        <v>315.60000000000002</v>
      </c>
      <c r="F28" s="4">
        <v>315.60000000000002</v>
      </c>
      <c r="G28" s="4">
        <v>315.60000000000002</v>
      </c>
      <c r="H28" s="4">
        <v>315.60000000000002</v>
      </c>
      <c r="I28" s="4">
        <v>315.60000000000002</v>
      </c>
      <c r="J28" s="4">
        <v>316</v>
      </c>
      <c r="K28" s="4">
        <v>316</v>
      </c>
      <c r="L28" s="4">
        <v>316</v>
      </c>
      <c r="M28" s="4">
        <v>316</v>
      </c>
      <c r="N28" s="4">
        <v>316</v>
      </c>
      <c r="O28" s="4">
        <v>316</v>
      </c>
      <c r="P28" s="4">
        <v>316</v>
      </c>
      <c r="Q28" s="4">
        <v>315.39999999999998</v>
      </c>
    </row>
    <row r="29" spans="1:17" x14ac:dyDescent="0.25">
      <c r="A29" s="3" t="s">
        <v>44</v>
      </c>
      <c r="B29" s="4">
        <v>41528</v>
      </c>
      <c r="C29" s="4">
        <v>41527.9</v>
      </c>
      <c r="D29" s="4">
        <v>41528</v>
      </c>
      <c r="E29" s="4">
        <v>41528</v>
      </c>
      <c r="F29" s="4">
        <v>41528</v>
      </c>
      <c r="G29" s="4">
        <v>41543</v>
      </c>
      <c r="H29" s="4">
        <v>41543.1</v>
      </c>
      <c r="I29" s="4">
        <v>41527.9</v>
      </c>
      <c r="J29" s="4">
        <v>41543.1</v>
      </c>
      <c r="K29" s="4">
        <v>41543.1</v>
      </c>
      <c r="L29" s="4">
        <v>41543.1</v>
      </c>
      <c r="M29" s="4">
        <v>41543.1</v>
      </c>
      <c r="N29" s="4">
        <v>41540.400000000001</v>
      </c>
      <c r="O29" s="4">
        <v>41540.400000000001</v>
      </c>
      <c r="P29" s="4">
        <v>41540</v>
      </c>
      <c r="Q29" s="4">
        <v>41540</v>
      </c>
    </row>
    <row r="30" spans="1:17" x14ac:dyDescent="0.25">
      <c r="A30" s="3" t="s">
        <v>45</v>
      </c>
      <c r="B30" s="4">
        <v>83858.3</v>
      </c>
      <c r="C30" s="6" t="s">
        <v>54</v>
      </c>
      <c r="D30" s="4">
        <v>83871</v>
      </c>
      <c r="E30" s="4">
        <v>83871</v>
      </c>
      <c r="F30" s="6" t="s">
        <v>54</v>
      </c>
      <c r="G30" s="4">
        <v>83871.7</v>
      </c>
      <c r="H30" s="4">
        <v>83871.7</v>
      </c>
      <c r="I30" s="4">
        <v>83871.7</v>
      </c>
      <c r="J30" s="4">
        <v>83879</v>
      </c>
      <c r="K30" s="4">
        <v>83879</v>
      </c>
      <c r="L30" s="4">
        <v>83879</v>
      </c>
      <c r="M30" s="4">
        <v>83879</v>
      </c>
      <c r="N30" s="4">
        <v>83879</v>
      </c>
      <c r="O30" s="4">
        <v>83879</v>
      </c>
      <c r="P30" s="4">
        <v>83879</v>
      </c>
      <c r="Q30" s="4">
        <v>83879</v>
      </c>
    </row>
    <row r="31" spans="1:17" x14ac:dyDescent="0.25">
      <c r="A31" s="3" t="s">
        <v>46</v>
      </c>
      <c r="B31" s="4">
        <v>312685</v>
      </c>
      <c r="C31" s="4">
        <v>312685</v>
      </c>
      <c r="D31" s="4">
        <v>312685</v>
      </c>
      <c r="E31" s="4">
        <v>312685</v>
      </c>
      <c r="F31" s="4">
        <v>312685</v>
      </c>
      <c r="G31" s="4">
        <v>312685</v>
      </c>
      <c r="H31" s="4">
        <v>312685</v>
      </c>
      <c r="I31" s="4">
        <v>312685</v>
      </c>
      <c r="J31" s="4">
        <v>312685</v>
      </c>
      <c r="K31" s="4">
        <v>312679</v>
      </c>
      <c r="L31" s="4">
        <v>312679</v>
      </c>
      <c r="M31" s="4">
        <v>312679</v>
      </c>
      <c r="N31" s="4">
        <v>312679</v>
      </c>
      <c r="O31" s="4">
        <v>312679</v>
      </c>
      <c r="P31" s="4">
        <v>312679</v>
      </c>
      <c r="Q31" s="4">
        <v>312679</v>
      </c>
    </row>
    <row r="32" spans="1:17" x14ac:dyDescent="0.25">
      <c r="A32" s="3" t="s">
        <v>47</v>
      </c>
      <c r="B32" s="4">
        <v>92126.399999999994</v>
      </c>
      <c r="C32" s="4">
        <v>91914</v>
      </c>
      <c r="D32" s="4">
        <v>91946.7</v>
      </c>
      <c r="E32" s="4">
        <v>91946.7</v>
      </c>
      <c r="F32" s="4">
        <v>92002</v>
      </c>
      <c r="G32" s="4">
        <v>92117.4</v>
      </c>
      <c r="H32" s="4">
        <v>92089.7</v>
      </c>
      <c r="I32" s="4">
        <v>92090.1</v>
      </c>
      <c r="J32" s="4">
        <v>92094.399999999994</v>
      </c>
      <c r="K32" s="4">
        <v>92207.4</v>
      </c>
      <c r="L32" s="4">
        <v>92212</v>
      </c>
      <c r="M32" s="4">
        <v>92212</v>
      </c>
      <c r="N32" s="4">
        <v>92212</v>
      </c>
      <c r="O32" s="4">
        <v>92225.2</v>
      </c>
      <c r="P32" s="4">
        <v>92225</v>
      </c>
      <c r="Q32" s="4">
        <v>92226</v>
      </c>
    </row>
    <row r="33" spans="1:17" x14ac:dyDescent="0.25">
      <c r="A33" s="3" t="s">
        <v>48</v>
      </c>
      <c r="B33" s="4">
        <v>238391</v>
      </c>
      <c r="C33" s="4">
        <v>238391</v>
      </c>
      <c r="D33" s="4">
        <v>238391</v>
      </c>
      <c r="E33" s="4">
        <v>238391</v>
      </c>
      <c r="F33" s="4">
        <v>238391</v>
      </c>
      <c r="G33" s="4">
        <v>238391</v>
      </c>
      <c r="H33" s="4">
        <v>238391</v>
      </c>
      <c r="I33" s="4">
        <v>238391</v>
      </c>
      <c r="J33" s="4">
        <v>238391</v>
      </c>
      <c r="K33" s="4">
        <v>238390.7</v>
      </c>
      <c r="L33" s="4">
        <v>238390.7</v>
      </c>
      <c r="M33" s="4">
        <v>238390.7</v>
      </c>
      <c r="N33" s="4">
        <v>238390.7</v>
      </c>
      <c r="O33" s="4">
        <v>238391</v>
      </c>
      <c r="P33" s="4">
        <v>238390.7</v>
      </c>
      <c r="Q33" s="4">
        <v>238390.7</v>
      </c>
    </row>
    <row r="34" spans="1:17" x14ac:dyDescent="0.25">
      <c r="A34" s="3" t="s">
        <v>49</v>
      </c>
      <c r="B34" s="4">
        <v>20273</v>
      </c>
      <c r="C34" s="4">
        <v>20273</v>
      </c>
      <c r="D34" s="4">
        <v>20273</v>
      </c>
      <c r="E34" s="4">
        <v>20273</v>
      </c>
      <c r="F34" s="4">
        <v>20273</v>
      </c>
      <c r="G34" s="4">
        <v>20273</v>
      </c>
      <c r="H34" s="4">
        <v>20273</v>
      </c>
      <c r="I34" s="4">
        <v>20273</v>
      </c>
      <c r="J34" s="4">
        <v>20273</v>
      </c>
      <c r="K34" s="4">
        <v>20273</v>
      </c>
      <c r="L34" s="4">
        <v>20273</v>
      </c>
      <c r="M34" s="4">
        <v>20273</v>
      </c>
      <c r="N34" s="4">
        <v>20273</v>
      </c>
      <c r="O34" s="4">
        <v>20273</v>
      </c>
      <c r="P34" s="4">
        <v>20273</v>
      </c>
      <c r="Q34" s="4">
        <v>20273</v>
      </c>
    </row>
    <row r="35" spans="1:17" x14ac:dyDescent="0.25">
      <c r="A35" s="3" t="s">
        <v>50</v>
      </c>
      <c r="B35" s="4">
        <v>49035</v>
      </c>
      <c r="C35" s="4">
        <v>49035</v>
      </c>
      <c r="D35" s="4">
        <v>49034</v>
      </c>
      <c r="E35" s="4">
        <v>49034</v>
      </c>
      <c r="F35" s="4">
        <v>49034</v>
      </c>
      <c r="G35" s="4">
        <v>49034</v>
      </c>
      <c r="H35" s="4">
        <v>49033.8</v>
      </c>
      <c r="I35" s="4">
        <v>49034.7</v>
      </c>
      <c r="J35" s="4">
        <v>49035</v>
      </c>
      <c r="K35" s="4">
        <v>49036.9</v>
      </c>
      <c r="L35" s="4">
        <v>49037.2</v>
      </c>
      <c r="M35" s="4">
        <v>49036.4</v>
      </c>
      <c r="N35" s="4">
        <v>49036</v>
      </c>
      <c r="O35" s="4">
        <v>49036</v>
      </c>
      <c r="P35" s="4">
        <v>49035</v>
      </c>
      <c r="Q35" s="4">
        <v>49035</v>
      </c>
    </row>
    <row r="36" spans="1:17" x14ac:dyDescent="0.25">
      <c r="A36" s="3" t="s">
        <v>51</v>
      </c>
      <c r="B36" s="4">
        <v>338144.5</v>
      </c>
      <c r="C36" s="4">
        <v>338144.5</v>
      </c>
      <c r="D36" s="4">
        <v>338144.5</v>
      </c>
      <c r="E36" s="4">
        <v>338144.5</v>
      </c>
      <c r="F36" s="4">
        <v>338144.5</v>
      </c>
      <c r="G36" s="4">
        <v>338144.5</v>
      </c>
      <c r="H36" s="4">
        <v>338436.1</v>
      </c>
      <c r="I36" s="4">
        <v>338417.2</v>
      </c>
      <c r="J36" s="4">
        <v>338419.3</v>
      </c>
      <c r="K36" s="4">
        <v>338424.4</v>
      </c>
      <c r="L36" s="4">
        <v>338440.5</v>
      </c>
      <c r="M36" s="4">
        <v>338430.5</v>
      </c>
      <c r="N36" s="4">
        <v>338432.1</v>
      </c>
      <c r="O36" s="4">
        <v>338434.7</v>
      </c>
      <c r="P36" s="4">
        <v>338435</v>
      </c>
      <c r="Q36" s="4">
        <v>338440</v>
      </c>
    </row>
    <row r="37" spans="1:17" x14ac:dyDescent="0.25">
      <c r="A37" s="3" t="s">
        <v>52</v>
      </c>
      <c r="B37" s="4">
        <v>441369.5</v>
      </c>
      <c r="C37" s="4">
        <v>441369.5</v>
      </c>
      <c r="D37" s="4">
        <v>441369.5</v>
      </c>
      <c r="E37" s="4">
        <v>441369.5</v>
      </c>
      <c r="F37" s="4">
        <v>441369.5</v>
      </c>
      <c r="G37" s="4">
        <v>441370</v>
      </c>
      <c r="H37" s="4">
        <v>441369.5</v>
      </c>
      <c r="I37" s="4">
        <v>441369.5</v>
      </c>
      <c r="J37" s="4">
        <v>441369.5</v>
      </c>
      <c r="K37" s="4">
        <v>441369.5</v>
      </c>
      <c r="L37" s="4">
        <v>441369.5</v>
      </c>
      <c r="M37" s="4">
        <v>441369.5</v>
      </c>
      <c r="N37" s="4">
        <v>438575.8</v>
      </c>
      <c r="O37" s="4">
        <v>438575.8</v>
      </c>
      <c r="P37" s="4">
        <v>438574</v>
      </c>
      <c r="Q37" s="4">
        <v>438574</v>
      </c>
    </row>
    <row r="38" spans="1:17" x14ac:dyDescent="0.25">
      <c r="A38" s="3" t="s">
        <v>53</v>
      </c>
      <c r="B38" s="4">
        <v>248527.8</v>
      </c>
      <c r="C38" s="4">
        <v>248527.8</v>
      </c>
      <c r="D38" s="4">
        <v>248527.8</v>
      </c>
      <c r="E38" s="4">
        <v>248527.8</v>
      </c>
      <c r="F38" s="4">
        <v>248527.8</v>
      </c>
      <c r="G38" s="4">
        <v>248527.8</v>
      </c>
      <c r="H38" s="4">
        <v>248527.8</v>
      </c>
      <c r="I38" s="4">
        <v>248527.8</v>
      </c>
      <c r="J38" s="4">
        <v>248527.8</v>
      </c>
      <c r="K38" s="4">
        <v>248527.8</v>
      </c>
      <c r="L38" s="4">
        <v>248527.8</v>
      </c>
      <c r="M38" s="4">
        <v>248527.8</v>
      </c>
      <c r="N38" s="4">
        <v>248527.8</v>
      </c>
      <c r="O38" s="4">
        <v>248527.8</v>
      </c>
      <c r="P38" s="4">
        <v>248527.8</v>
      </c>
      <c r="Q38" s="4">
        <v>248536</v>
      </c>
    </row>
    <row r="40" spans="1:17" x14ac:dyDescent="0.25">
      <c r="A40" s="1"/>
    </row>
    <row r="41" spans="1:17" x14ac:dyDescent="0.25">
      <c r="A41" s="1"/>
      <c r="B41" s="1"/>
    </row>
    <row r="43" spans="1:17" x14ac:dyDescent="0.25">
      <c r="A43" s="1"/>
      <c r="B43" s="1"/>
    </row>
    <row r="44" spans="1:17" x14ac:dyDescent="0.25">
      <c r="A44" s="1"/>
      <c r="B44" s="1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4"/>
      <c r="Q47" s="4"/>
    </row>
    <row r="48" spans="1:17" x14ac:dyDescent="0.25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4"/>
      <c r="M48" s="4"/>
      <c r="N48" s="4"/>
      <c r="O48" s="4"/>
      <c r="P48" s="4"/>
      <c r="Q48" s="4"/>
    </row>
    <row r="49" spans="1:17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4"/>
      <c r="Q50" s="4"/>
    </row>
    <row r="51" spans="1:17" x14ac:dyDescent="0.25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6"/>
      <c r="N54" s="6"/>
      <c r="O54" s="6"/>
      <c r="P54" s="6"/>
      <c r="Q54" s="6"/>
    </row>
    <row r="55" spans="1:17" x14ac:dyDescent="0.25">
      <c r="A55" s="3"/>
      <c r="B55" s="6"/>
      <c r="C55" s="6"/>
      <c r="D55" s="6"/>
      <c r="E55" s="6"/>
      <c r="F55" s="6"/>
      <c r="G55" s="6"/>
      <c r="H55" s="6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6"/>
      <c r="P58" s="6"/>
      <c r="Q58" s="6"/>
    </row>
    <row r="59" spans="1:17" x14ac:dyDescent="0.25">
      <c r="A59" s="3"/>
      <c r="B59" s="6"/>
      <c r="C59" s="6"/>
      <c r="D59" s="6"/>
      <c r="E59" s="6"/>
      <c r="F59" s="6"/>
      <c r="G59" s="6"/>
      <c r="H59" s="6"/>
      <c r="I59" s="6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6"/>
      <c r="L63" s="6"/>
      <c r="M63" s="6"/>
      <c r="N63" s="6"/>
      <c r="O63" s="6"/>
      <c r="P63" s="6"/>
      <c r="Q63" s="6"/>
    </row>
    <row r="64" spans="1:17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3"/>
      <c r="B66" s="4"/>
      <c r="C66" s="6"/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4"/>
      <c r="Q67" s="4"/>
    </row>
    <row r="68" spans="1:17" x14ac:dyDescent="0.25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6"/>
      <c r="Q71" s="6"/>
    </row>
    <row r="72" spans="1:17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6" spans="1:17" x14ac:dyDescent="0.25">
      <c r="A76" s="1"/>
    </row>
    <row r="77" spans="1:17" x14ac:dyDescent="0.25">
      <c r="A77" s="1" t="s">
        <v>54</v>
      </c>
      <c r="B77" s="1" t="s">
        <v>55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"/>
  <sheetViews>
    <sheetView tabSelected="1" topLeftCell="K1" workbookViewId="0">
      <selection activeCell="A2" sqref="A2:Z24"/>
    </sheetView>
  </sheetViews>
  <sheetFormatPr baseColWidth="10" defaultRowHeight="13.8" x14ac:dyDescent="0.25"/>
  <sheetData>
    <row r="1" spans="1:60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25">
      <c r="A2" s="7" t="s">
        <v>88</v>
      </c>
      <c r="B2" t="s">
        <v>56</v>
      </c>
      <c r="C2" t="s">
        <v>57</v>
      </c>
      <c r="D2" t="s">
        <v>89</v>
      </c>
      <c r="E2" t="s">
        <v>89</v>
      </c>
      <c r="F2" t="s">
        <v>89</v>
      </c>
      <c r="G2" t="s">
        <v>89</v>
      </c>
      <c r="H2" t="s">
        <v>4</v>
      </c>
      <c r="I2" t="s">
        <v>90</v>
      </c>
      <c r="J2">
        <f>SUMIFS(Data!B$11:B$38,Data!$A$11:$A$38,VLOOKUP($C2,Feuil2!$A$2:$B$22,2,FALSE))</f>
        <v>83858.3</v>
      </c>
      <c r="K2">
        <f>L2</f>
        <v>83871</v>
      </c>
      <c r="L2">
        <f>SUMIFS(Data!D$11:D$38,Data!$A$11:$A$38,VLOOKUP($C2,Feuil2!$A$2:$B$22,2,FALSE))</f>
        <v>83871</v>
      </c>
      <c r="M2">
        <f>SUMIFS(Data!E$11:E$38,Data!$A$11:$A$38,VLOOKUP($C2,Feuil2!$A$2:$B$22,2,FALSE))</f>
        <v>83871</v>
      </c>
      <c r="N2">
        <f>M2</f>
        <v>83871</v>
      </c>
      <c r="O2">
        <f>SUMIFS(Data!G$11:G$38,Data!$A$11:$A$38,VLOOKUP($C2,Feuil2!$A$2:$B$22,2,FALSE))</f>
        <v>83871.7</v>
      </c>
      <c r="P2">
        <f>SUMIFS(Data!H$11:H$38,Data!$A$11:$A$38,VLOOKUP($C2,Feuil2!$A$2:$B$22,2,FALSE))</f>
        <v>83871.7</v>
      </c>
      <c r="Q2">
        <f>SUMIFS(Data!I$11:I$38,Data!$A$11:$A$38,VLOOKUP($C2,Feuil2!$A$2:$B$22,2,FALSE))</f>
        <v>83871.7</v>
      </c>
      <c r="R2">
        <f>SUMIFS(Data!J$11:J$38,Data!$A$11:$A$38,VLOOKUP($C2,Feuil2!$A$2:$B$22,2,FALSE))</f>
        <v>83879</v>
      </c>
      <c r="S2">
        <f>SUMIFS(Data!K$11:K$38,Data!$A$11:$A$38,VLOOKUP($C2,Feuil2!$A$2:$B$22,2,FALSE))</f>
        <v>83879</v>
      </c>
      <c r="T2">
        <f>SUMIFS(Data!L$11:L$38,Data!$A$11:$A$38,VLOOKUP($C2,Feuil2!$A$2:$B$22,2,FALSE))</f>
        <v>83879</v>
      </c>
      <c r="U2">
        <f>SUMIFS(Data!M$11:M$38,Data!$A$11:$A$38,VLOOKUP($C2,Feuil2!$A$2:$B$22,2,FALSE))</f>
        <v>83879</v>
      </c>
      <c r="V2">
        <f>SUMIFS(Data!N$11:N$38,Data!$A$11:$A$38,VLOOKUP($C2,Feuil2!$A$2:$B$22,2,FALSE))</f>
        <v>83879</v>
      </c>
      <c r="W2">
        <f>SUMIFS(Data!O$11:O$38,Data!$A$11:$A$38,VLOOKUP($C2,Feuil2!$A$2:$B$22,2,FALSE))</f>
        <v>83879</v>
      </c>
      <c r="X2">
        <f>SUMIFS(Data!P$11:P$38,Data!$A$11:$A$38,VLOOKUP($C2,Feuil2!$A$2:$B$22,2,FALSE))</f>
        <v>83879</v>
      </c>
      <c r="Y2">
        <f>SUMIFS(Data!Q$11:Q$38,Data!$A$11:$A$38,VLOOKUP($C2,Feuil2!$A$2:$B$22,2,FALSE))</f>
        <v>83879</v>
      </c>
      <c r="Z2">
        <f>Y2</f>
        <v>83879</v>
      </c>
    </row>
    <row r="3" spans="1:60" x14ac:dyDescent="0.25">
      <c r="A3" s="7" t="s">
        <v>88</v>
      </c>
      <c r="B3" t="s">
        <v>56</v>
      </c>
      <c r="C3" t="s">
        <v>58</v>
      </c>
      <c r="D3" t="s">
        <v>89</v>
      </c>
      <c r="E3" t="s">
        <v>89</v>
      </c>
      <c r="F3" t="s">
        <v>89</v>
      </c>
      <c r="G3" t="s">
        <v>89</v>
      </c>
      <c r="H3" t="s">
        <v>4</v>
      </c>
      <c r="I3" t="s">
        <v>90</v>
      </c>
      <c r="J3">
        <f>SUMIFS(Data!B$11:B$38,Data!$A$11:$A$38,VLOOKUP($C3,Feuil2!$A$2:$B$22,2,FALSE))</f>
        <v>30528</v>
      </c>
      <c r="K3">
        <f>SUMIFS(Data!C$11:C$38,Data!$A$11:$A$38,VLOOKUP($C3,Feuil2!$A$2:$B$22,2,FALSE))</f>
        <v>30528</v>
      </c>
      <c r="L3">
        <f>SUMIFS(Data!D$11:D$38,Data!$A$11:$A$38,VLOOKUP($C3,Feuil2!$A$2:$B$22,2,FALSE))</f>
        <v>30528</v>
      </c>
      <c r="M3">
        <f>SUMIFS(Data!E$11:E$38,Data!$A$11:$A$38,VLOOKUP($C3,Feuil2!$A$2:$B$22,2,FALSE))</f>
        <v>30528</v>
      </c>
      <c r="N3">
        <f>SUMIFS(Data!F$11:F$38,Data!$A$11:$A$38,VLOOKUP($C3,Feuil2!$A$2:$B$22,2,FALSE))</f>
        <v>30528</v>
      </c>
      <c r="O3">
        <f>SUMIFS(Data!G$11:G$38,Data!$A$11:$A$38,VLOOKUP($C3,Feuil2!$A$2:$B$22,2,FALSE))</f>
        <v>30528</v>
      </c>
      <c r="P3">
        <f>SUMIFS(Data!H$11:H$38,Data!$A$11:$A$38,VLOOKUP($C3,Feuil2!$A$2:$B$22,2,FALSE))</f>
        <v>30528</v>
      </c>
      <c r="Q3">
        <f>SUMIFS(Data!I$11:I$38,Data!$A$11:$A$38,VLOOKUP($C3,Feuil2!$A$2:$B$22,2,FALSE))</f>
        <v>30528</v>
      </c>
      <c r="R3">
        <f>SUMIFS(Data!J$11:J$38,Data!$A$11:$A$38,VLOOKUP($C3,Feuil2!$A$2:$B$22,2,FALSE))</f>
        <v>30528</v>
      </c>
      <c r="S3">
        <f>SUMIFS(Data!K$11:K$38,Data!$A$11:$A$38,VLOOKUP($C3,Feuil2!$A$2:$B$22,2,FALSE))</f>
        <v>30528</v>
      </c>
      <c r="T3">
        <f>SUMIFS(Data!L$11:L$38,Data!$A$11:$A$38,VLOOKUP($C3,Feuil2!$A$2:$B$22,2,FALSE))</f>
        <v>30528</v>
      </c>
      <c r="U3">
        <f>SUMIFS(Data!M$11:M$38,Data!$A$11:$A$38,VLOOKUP($C3,Feuil2!$A$2:$B$22,2,FALSE))</f>
        <v>30528</v>
      </c>
      <c r="V3">
        <f>SUMIFS(Data!N$11:N$38,Data!$A$11:$A$38,VLOOKUP($C3,Feuil2!$A$2:$B$22,2,FALSE))</f>
        <v>30528</v>
      </c>
      <c r="W3">
        <f>SUMIFS(Data!O$11:O$38,Data!$A$11:$A$38,VLOOKUP($C3,Feuil2!$A$2:$B$22,2,FALSE))</f>
        <v>30528</v>
      </c>
      <c r="X3">
        <f>SUMIFS(Data!P$11:P$38,Data!$A$11:$A$38,VLOOKUP($C3,Feuil2!$A$2:$B$22,2,FALSE))</f>
        <v>30528</v>
      </c>
      <c r="Y3">
        <f>SUMIFS(Data!Q$11:Q$38,Data!$A$11:$A$38,VLOOKUP($C3,Feuil2!$A$2:$B$22,2,FALSE))</f>
        <v>30528</v>
      </c>
      <c r="Z3">
        <f t="shared" ref="Z3:Z24" si="0">Y3</f>
        <v>30528</v>
      </c>
    </row>
    <row r="4" spans="1:60" x14ac:dyDescent="0.25">
      <c r="A4" s="7" t="s">
        <v>88</v>
      </c>
      <c r="B4" t="s">
        <v>56</v>
      </c>
      <c r="C4" t="s">
        <v>59</v>
      </c>
      <c r="D4" t="s">
        <v>89</v>
      </c>
      <c r="E4" t="s">
        <v>89</v>
      </c>
      <c r="F4" t="s">
        <v>89</v>
      </c>
      <c r="G4" t="s">
        <v>89</v>
      </c>
      <c r="H4" t="s">
        <v>4</v>
      </c>
      <c r="I4" t="s">
        <v>90</v>
      </c>
      <c r="J4">
        <f>SUMIFS(Data!B$11:B$38,Data!$A$11:$A$38,VLOOKUP($C4,Feuil2!$A$2:$B$22,2,FALSE))</f>
        <v>110971.4</v>
      </c>
      <c r="K4">
        <f>SUMIFS(Data!C$11:C$38,Data!$A$11:$A$38,VLOOKUP($C4,Feuil2!$A$2:$B$22,2,FALSE))</f>
        <v>111001.9</v>
      </c>
      <c r="L4">
        <f>SUMIFS(Data!D$11:D$38,Data!$A$11:$A$38,VLOOKUP($C4,Feuil2!$A$2:$B$22,2,FALSE))</f>
        <v>111001.9</v>
      </c>
      <c r="M4">
        <f>SUMIFS(Data!E$11:E$38,Data!$A$11:$A$38,VLOOKUP($C4,Feuil2!$A$2:$B$22,2,FALSE))</f>
        <v>111001.9</v>
      </c>
      <c r="N4">
        <f>SUMIFS(Data!F$11:F$38,Data!$A$11:$A$38,VLOOKUP($C4,Feuil2!$A$2:$B$22,2,FALSE))</f>
        <v>111001.9</v>
      </c>
      <c r="O4">
        <f>SUMIFS(Data!G$11:G$38,Data!$A$11:$A$38,VLOOKUP($C4,Feuil2!$A$2:$B$22,2,FALSE))</f>
        <v>111001.9</v>
      </c>
      <c r="P4">
        <f>SUMIFS(Data!H$11:H$38,Data!$A$11:$A$38,VLOOKUP($C4,Feuil2!$A$2:$B$22,2,FALSE))</f>
        <v>111001.9</v>
      </c>
      <c r="Q4">
        <f>SUMIFS(Data!I$11:I$38,Data!$A$11:$A$38,VLOOKUP($C4,Feuil2!$A$2:$B$22,2,FALSE))</f>
        <v>111001.9</v>
      </c>
      <c r="R4">
        <f>SUMIFS(Data!J$11:J$38,Data!$A$11:$A$38,VLOOKUP($C4,Feuil2!$A$2:$B$22,2,FALSE))</f>
        <v>111001.9</v>
      </c>
      <c r="S4">
        <f>SUMIFS(Data!K$11:K$38,Data!$A$11:$A$38,VLOOKUP($C4,Feuil2!$A$2:$B$22,2,FALSE))</f>
        <v>111001.9</v>
      </c>
      <c r="T4">
        <f>SUMIFS(Data!L$11:L$38,Data!$A$11:$A$38,VLOOKUP($C4,Feuil2!$A$2:$B$22,2,FALSE))</f>
        <v>111001.9</v>
      </c>
      <c r="U4">
        <f>SUMIFS(Data!M$11:M$38,Data!$A$11:$A$38,VLOOKUP($C4,Feuil2!$A$2:$B$22,2,FALSE))</f>
        <v>110899.7</v>
      </c>
      <c r="V4">
        <f>SUMIFS(Data!N$11:N$38,Data!$A$11:$A$38,VLOOKUP($C4,Feuil2!$A$2:$B$22,2,FALSE))</f>
        <v>110899.7</v>
      </c>
      <c r="W4">
        <f>SUMIFS(Data!O$11:O$38,Data!$A$11:$A$38,VLOOKUP($C4,Feuil2!$A$2:$B$22,2,FALSE))</f>
        <v>110899.7</v>
      </c>
      <c r="X4">
        <f>SUMIFS(Data!P$11:P$38,Data!$A$11:$A$38,VLOOKUP($C4,Feuil2!$A$2:$B$22,2,FALSE))</f>
        <v>111002</v>
      </c>
      <c r="Y4">
        <f>SUMIFS(Data!Q$11:Q$38,Data!$A$11:$A$38,VLOOKUP($C4,Feuil2!$A$2:$B$22,2,FALSE))</f>
        <v>110370</v>
      </c>
      <c r="Z4">
        <f t="shared" si="0"/>
        <v>110370</v>
      </c>
    </row>
    <row r="5" spans="1:60" x14ac:dyDescent="0.25">
      <c r="A5" s="7" t="s">
        <v>88</v>
      </c>
      <c r="B5" t="s">
        <v>56</v>
      </c>
      <c r="C5" t="s">
        <v>60</v>
      </c>
      <c r="D5" t="s">
        <v>89</v>
      </c>
      <c r="E5" t="s">
        <v>89</v>
      </c>
      <c r="F5" t="s">
        <v>89</v>
      </c>
      <c r="G5" t="s">
        <v>89</v>
      </c>
      <c r="H5" t="s">
        <v>4</v>
      </c>
      <c r="I5" t="s">
        <v>90</v>
      </c>
      <c r="J5" s="8" t="s">
        <v>91</v>
      </c>
      <c r="K5" s="8" t="s">
        <v>91</v>
      </c>
      <c r="L5" s="8" t="s">
        <v>91</v>
      </c>
      <c r="M5" s="8" t="s">
        <v>91</v>
      </c>
      <c r="N5" s="8" t="s">
        <v>91</v>
      </c>
      <c r="O5" s="8" t="s">
        <v>91</v>
      </c>
      <c r="P5" s="8" t="s">
        <v>91</v>
      </c>
      <c r="Q5" s="8" t="s">
        <v>91</v>
      </c>
      <c r="R5" s="8" t="s">
        <v>91</v>
      </c>
      <c r="S5" s="8" t="s">
        <v>91</v>
      </c>
      <c r="T5" s="8" t="s">
        <v>91</v>
      </c>
      <c r="U5" s="8" t="s">
        <v>91</v>
      </c>
      <c r="V5" s="8" t="s">
        <v>91</v>
      </c>
      <c r="W5" s="8" t="s">
        <v>91</v>
      </c>
      <c r="X5" s="8" t="s">
        <v>91</v>
      </c>
      <c r="Y5" s="8" t="s">
        <v>91</v>
      </c>
      <c r="Z5" s="8" t="s">
        <v>91</v>
      </c>
    </row>
    <row r="6" spans="1:60" x14ac:dyDescent="0.25">
      <c r="A6" s="7" t="s">
        <v>88</v>
      </c>
      <c r="B6" t="s">
        <v>56</v>
      </c>
      <c r="C6" t="s">
        <v>61</v>
      </c>
      <c r="D6" t="s">
        <v>89</v>
      </c>
      <c r="E6" t="s">
        <v>89</v>
      </c>
      <c r="F6" t="s">
        <v>89</v>
      </c>
      <c r="G6" t="s">
        <v>89</v>
      </c>
      <c r="H6" t="s">
        <v>4</v>
      </c>
      <c r="I6" t="s">
        <v>90</v>
      </c>
      <c r="J6">
        <f>SUMIFS(Data!B$11:B$38,Data!$A$11:$A$38,VLOOKUP($C6,Feuil2!$A$2:$B$22,2,FALSE))</f>
        <v>78864.100000000006</v>
      </c>
      <c r="K6">
        <f>SUMIFS(Data!C$11:C$38,Data!$A$11:$A$38,VLOOKUP($C6,Feuil2!$A$2:$B$22,2,FALSE))</f>
        <v>78865.3</v>
      </c>
      <c r="L6">
        <f>SUMIFS(Data!D$11:D$38,Data!$A$11:$A$38,VLOOKUP($C6,Feuil2!$A$2:$B$22,2,FALSE))</f>
        <v>78864.899999999994</v>
      </c>
      <c r="M6">
        <f>SUMIFS(Data!E$11:E$38,Data!$A$11:$A$38,VLOOKUP($C6,Feuil2!$A$2:$B$22,2,FALSE))</f>
        <v>78867.600000000006</v>
      </c>
      <c r="N6">
        <f>SUMIFS(Data!F$11:F$38,Data!$A$11:$A$38,VLOOKUP($C6,Feuil2!$A$2:$B$22,2,FALSE))</f>
        <v>78867</v>
      </c>
      <c r="O6">
        <f>SUMIFS(Data!G$11:G$38,Data!$A$11:$A$38,VLOOKUP($C6,Feuil2!$A$2:$B$22,2,FALSE))</f>
        <v>78868</v>
      </c>
      <c r="P6">
        <f>SUMIFS(Data!H$11:H$38,Data!$A$11:$A$38,VLOOKUP($C6,Feuil2!$A$2:$B$22,2,FALSE))</f>
        <v>78867</v>
      </c>
      <c r="Q6">
        <f>SUMIFS(Data!I$11:I$38,Data!$A$11:$A$38,VLOOKUP($C6,Feuil2!$A$2:$B$22,2,FALSE))</f>
        <v>78866.7</v>
      </c>
      <c r="R6">
        <f>SUMIFS(Data!J$11:J$38,Data!$A$11:$A$38,VLOOKUP($C6,Feuil2!$A$2:$B$22,2,FALSE))</f>
        <v>78866.7</v>
      </c>
      <c r="S6">
        <f>SUMIFS(Data!K$11:K$38,Data!$A$11:$A$38,VLOOKUP($C6,Feuil2!$A$2:$B$22,2,FALSE))</f>
        <v>78865.100000000006</v>
      </c>
      <c r="T6">
        <f>SUMIFS(Data!L$11:L$38,Data!$A$11:$A$38,VLOOKUP($C6,Feuil2!$A$2:$B$22,2,FALSE))</f>
        <v>78864.899999999994</v>
      </c>
      <c r="U6">
        <f>SUMIFS(Data!M$11:M$38,Data!$A$11:$A$38,VLOOKUP($C6,Feuil2!$A$2:$B$22,2,FALSE))</f>
        <v>78865.399999999994</v>
      </c>
      <c r="V6">
        <f>SUMIFS(Data!N$11:N$38,Data!$A$11:$A$38,VLOOKUP($C6,Feuil2!$A$2:$B$22,2,FALSE))</f>
        <v>78866</v>
      </c>
      <c r="W6">
        <f>SUMIFS(Data!O$11:O$38,Data!$A$11:$A$38,VLOOKUP($C6,Feuil2!$A$2:$B$22,2,FALSE))</f>
        <v>78866.2</v>
      </c>
      <c r="X6">
        <f>SUMIFS(Data!P$11:P$38,Data!$A$11:$A$38,VLOOKUP($C6,Feuil2!$A$2:$B$22,2,FALSE))</f>
        <v>78867</v>
      </c>
      <c r="Y6">
        <f>SUMIFS(Data!Q$11:Q$38,Data!$A$11:$A$38,VLOOKUP($C6,Feuil2!$A$2:$B$22,2,FALSE))</f>
        <v>78868</v>
      </c>
      <c r="Z6">
        <f t="shared" si="0"/>
        <v>78868</v>
      </c>
    </row>
    <row r="7" spans="1:60" x14ac:dyDescent="0.25">
      <c r="A7" s="7" t="s">
        <v>88</v>
      </c>
      <c r="B7" t="s">
        <v>56</v>
      </c>
      <c r="C7" t="s">
        <v>62</v>
      </c>
      <c r="D7" t="s">
        <v>89</v>
      </c>
      <c r="E7" t="s">
        <v>89</v>
      </c>
      <c r="F7" t="s">
        <v>89</v>
      </c>
      <c r="G7" t="s">
        <v>89</v>
      </c>
      <c r="H7" t="s">
        <v>4</v>
      </c>
      <c r="I7" t="s">
        <v>90</v>
      </c>
      <c r="J7">
        <f>SUMIFS(Data!B$11:B$38,Data!$A$11:$A$38,VLOOKUP($C7,Feuil2!$A$2:$B$22,2,FALSE))</f>
        <v>357020.2</v>
      </c>
      <c r="K7">
        <f>SUMIFS(Data!C$11:C$38,Data!$A$11:$A$38,VLOOKUP($C7,Feuil2!$A$2:$B$22,2,FALSE))</f>
        <v>357021.5</v>
      </c>
      <c r="L7">
        <f>SUMIFS(Data!D$11:D$38,Data!$A$11:$A$38,VLOOKUP($C7,Feuil2!$A$2:$B$22,2,FALSE))</f>
        <v>357022.9</v>
      </c>
      <c r="M7">
        <f>SUMIFS(Data!E$11:E$38,Data!$A$11:$A$38,VLOOKUP($C7,Feuil2!$A$2:$B$22,2,FALSE))</f>
        <v>357026.6</v>
      </c>
      <c r="N7">
        <f>SUMIFS(Data!F$11:F$38,Data!$A$11:$A$38,VLOOKUP($C7,Feuil2!$A$2:$B$22,2,FALSE))</f>
        <v>357030.3</v>
      </c>
      <c r="O7">
        <f>SUMIFS(Data!G$11:G$38,Data!$A$11:$A$38,VLOOKUP($C7,Feuil2!$A$2:$B$22,2,FALSE))</f>
        <v>357092.9</v>
      </c>
      <c r="P7">
        <f>SUMIFS(Data!H$11:H$38,Data!$A$11:$A$38,VLOOKUP($C7,Feuil2!$A$2:$B$22,2,FALSE))</f>
        <v>357092.9</v>
      </c>
      <c r="Q7">
        <f>SUMIFS(Data!I$11:I$38,Data!$A$11:$A$38,VLOOKUP($C7,Feuil2!$A$2:$B$22,2,FALSE))</f>
        <v>357108</v>
      </c>
      <c r="R7">
        <f>SUMIFS(Data!J$11:J$38,Data!$A$11:$A$38,VLOOKUP($C7,Feuil2!$A$2:$B$22,2,FALSE))</f>
        <v>357108</v>
      </c>
      <c r="S7">
        <f>SUMIFS(Data!K$11:K$38,Data!$A$11:$A$38,VLOOKUP($C7,Feuil2!$A$2:$B$22,2,FALSE))</f>
        <v>357108</v>
      </c>
      <c r="T7">
        <f>SUMIFS(Data!L$11:L$38,Data!$A$11:$A$38,VLOOKUP($C7,Feuil2!$A$2:$B$22,2,FALSE))</f>
        <v>357123.5</v>
      </c>
      <c r="U7">
        <f>SUMIFS(Data!M$11:M$38,Data!$A$11:$A$38,VLOOKUP($C7,Feuil2!$A$2:$B$22,2,FALSE))</f>
        <v>357121.4</v>
      </c>
      <c r="V7">
        <f>SUMIFS(Data!N$11:N$38,Data!$A$11:$A$38,VLOOKUP($C7,Feuil2!$A$2:$B$22,2,FALSE))</f>
        <v>357137.2</v>
      </c>
      <c r="W7">
        <f>SUMIFS(Data!O$11:O$38,Data!$A$11:$A$38,VLOOKUP($C7,Feuil2!$A$2:$B$22,2,FALSE))</f>
        <v>357167.9</v>
      </c>
      <c r="X7">
        <f>SUMIFS(Data!P$11:P$38,Data!$A$11:$A$38,VLOOKUP($C7,Feuil2!$A$2:$B$22,2,FALSE))</f>
        <v>357340</v>
      </c>
      <c r="Y7">
        <f>SUMIFS(Data!Q$11:Q$38,Data!$A$11:$A$38,VLOOKUP($C7,Feuil2!$A$2:$B$22,2,FALSE))</f>
        <v>357376</v>
      </c>
      <c r="Z7">
        <f t="shared" si="0"/>
        <v>357376</v>
      </c>
    </row>
    <row r="8" spans="1:60" x14ac:dyDescent="0.25">
      <c r="A8" s="7" t="s">
        <v>88</v>
      </c>
      <c r="B8" t="s">
        <v>56</v>
      </c>
      <c r="C8" t="s">
        <v>63</v>
      </c>
      <c r="D8" t="s">
        <v>89</v>
      </c>
      <c r="E8" t="s">
        <v>89</v>
      </c>
      <c r="F8" t="s">
        <v>89</v>
      </c>
      <c r="G8" t="s">
        <v>89</v>
      </c>
      <c r="H8" t="s">
        <v>4</v>
      </c>
      <c r="I8" t="s">
        <v>90</v>
      </c>
      <c r="J8">
        <f>SUMIFS(Data!B$11:B$38,Data!$A$11:$A$38,VLOOKUP($C8,Feuil2!$A$2:$B$22,2,FALSE))</f>
        <v>505997</v>
      </c>
      <c r="K8">
        <f>SUMIFS(Data!C$11:C$38,Data!$A$11:$A$38,VLOOKUP($C8,Feuil2!$A$2:$B$22,2,FALSE))</f>
        <v>505997</v>
      </c>
      <c r="L8">
        <f>SUMIFS(Data!D$11:D$38,Data!$A$11:$A$38,VLOOKUP($C8,Feuil2!$A$2:$B$22,2,FALSE))</f>
        <v>505997</v>
      </c>
      <c r="M8">
        <f>SUMIFS(Data!E$11:E$38,Data!$A$11:$A$38,VLOOKUP($C8,Feuil2!$A$2:$B$22,2,FALSE))</f>
        <v>505997</v>
      </c>
      <c r="N8">
        <f>SUMIFS(Data!F$11:F$38,Data!$A$11:$A$38,VLOOKUP($C8,Feuil2!$A$2:$B$22,2,FALSE))</f>
        <v>505997</v>
      </c>
      <c r="O8">
        <f>SUMIFS(Data!G$11:G$38,Data!$A$11:$A$38,VLOOKUP($C8,Feuil2!$A$2:$B$22,2,FALSE))</f>
        <v>505997</v>
      </c>
      <c r="P8">
        <f>SUMIFS(Data!H$11:H$38,Data!$A$11:$A$38,VLOOKUP($C8,Feuil2!$A$2:$B$22,2,FALSE))</f>
        <v>505987</v>
      </c>
      <c r="Q8">
        <f>SUMIFS(Data!I$11:I$38,Data!$A$11:$A$38,VLOOKUP($C8,Feuil2!$A$2:$B$22,2,FALSE))</f>
        <v>505990.7</v>
      </c>
      <c r="R8">
        <f>SUMIFS(Data!J$11:J$38,Data!$A$11:$A$38,VLOOKUP($C8,Feuil2!$A$2:$B$22,2,FALSE))</f>
        <v>505990.7</v>
      </c>
      <c r="S8">
        <f>SUMIFS(Data!K$11:K$38,Data!$A$11:$A$38,VLOOKUP($C8,Feuil2!$A$2:$B$22,2,FALSE))</f>
        <v>505990.7</v>
      </c>
      <c r="T8">
        <f>SUMIFS(Data!L$11:L$38,Data!$A$11:$A$38,VLOOKUP($C8,Feuil2!$A$2:$B$22,2,FALSE))</f>
        <v>505990.7</v>
      </c>
      <c r="U8">
        <f>SUMIFS(Data!M$11:M$38,Data!$A$11:$A$38,VLOOKUP($C8,Feuil2!$A$2:$B$22,2,FALSE))</f>
        <v>505990.7</v>
      </c>
      <c r="V8">
        <f>SUMIFS(Data!N$11:N$38,Data!$A$11:$A$38,VLOOKUP($C8,Feuil2!$A$2:$B$22,2,FALSE))</f>
        <v>505990.7</v>
      </c>
      <c r="W8">
        <f>SUMIFS(Data!O$11:O$38,Data!$A$11:$A$38,VLOOKUP($C8,Feuil2!$A$2:$B$22,2,FALSE))</f>
        <v>505990.7</v>
      </c>
      <c r="X8">
        <f>SUMIFS(Data!P$11:P$38,Data!$A$11:$A$38,VLOOKUP($C8,Feuil2!$A$2:$B$22,2,FALSE))</f>
        <v>505970</v>
      </c>
      <c r="Y8">
        <f>SUMIFS(Data!Q$11:Q$38,Data!$A$11:$A$38,VLOOKUP($C8,Feuil2!$A$2:$B$22,2,FALSE))</f>
        <v>505944</v>
      </c>
      <c r="Z8">
        <f t="shared" si="0"/>
        <v>505944</v>
      </c>
    </row>
    <row r="9" spans="1:60" x14ac:dyDescent="0.25">
      <c r="A9" s="7" t="s">
        <v>88</v>
      </c>
      <c r="B9" t="s">
        <v>56</v>
      </c>
      <c r="C9" t="s">
        <v>64</v>
      </c>
      <c r="D9" t="s">
        <v>89</v>
      </c>
      <c r="E9" t="s">
        <v>89</v>
      </c>
      <c r="F9" t="s">
        <v>89</v>
      </c>
      <c r="G9" t="s">
        <v>89</v>
      </c>
      <c r="H9" t="s">
        <v>4</v>
      </c>
      <c r="I9" t="s">
        <v>90</v>
      </c>
      <c r="J9">
        <f>SUMIFS(Data!B$11:B$38,Data!$A$11:$A$38,VLOOKUP($C9,Feuil2!$A$2:$B$22,2,FALSE))</f>
        <v>632833.6</v>
      </c>
      <c r="K9">
        <f>SUMIFS(Data!C$11:C$38,Data!$A$11:$A$38,VLOOKUP($C9,Feuil2!$A$2:$B$22,2,FALSE))</f>
        <v>632833.6</v>
      </c>
      <c r="L9">
        <f>SUMIFS(Data!D$11:D$38,Data!$A$11:$A$38,VLOOKUP($C9,Feuil2!$A$2:$B$22,2,FALSE))</f>
        <v>632833.6</v>
      </c>
      <c r="M9">
        <f>SUMIFS(Data!E$11:E$38,Data!$A$11:$A$38,VLOOKUP($C9,Feuil2!$A$2:$B$22,2,FALSE))</f>
        <v>632833.6</v>
      </c>
      <c r="N9">
        <f>SUMIFS(Data!F$11:F$38,Data!$A$11:$A$38,VLOOKUP($C9,Feuil2!$A$2:$B$22,2,FALSE))</f>
        <v>632833.6</v>
      </c>
      <c r="O9">
        <f>SUMIFS(Data!G$11:G$38,Data!$A$11:$A$38,VLOOKUP($C9,Feuil2!$A$2:$B$22,2,FALSE))</f>
        <v>632833.6</v>
      </c>
      <c r="P9">
        <f>SUMIFS(Data!H$11:H$38,Data!$A$11:$A$38,VLOOKUP($C9,Feuil2!$A$2:$B$22,2,FALSE))</f>
        <v>632833.6</v>
      </c>
      <c r="Q9">
        <f>SUMIFS(Data!I$11:I$38,Data!$A$11:$A$38,VLOOKUP($C9,Feuil2!$A$2:$B$22,2,FALSE))</f>
        <v>632833.6</v>
      </c>
      <c r="R9">
        <f>SUMIFS(Data!J$11:J$38,Data!$A$11:$A$38,VLOOKUP($C9,Feuil2!$A$2:$B$22,2,FALSE))</f>
        <v>632833.6</v>
      </c>
      <c r="S9">
        <f>SUMIFS(Data!K$11:K$38,Data!$A$11:$A$38,VLOOKUP($C9,Feuil2!$A$2:$B$22,2,FALSE))</f>
        <v>632833.6</v>
      </c>
      <c r="T9">
        <f>SUMIFS(Data!L$11:L$38,Data!$A$11:$A$38,VLOOKUP($C9,Feuil2!$A$2:$B$22,2,FALSE))</f>
        <v>632833.6</v>
      </c>
      <c r="U9">
        <f>SUMIFS(Data!M$11:M$38,Data!$A$11:$A$38,VLOOKUP($C9,Feuil2!$A$2:$B$22,2,FALSE))</f>
        <v>632833.6</v>
      </c>
      <c r="V9">
        <f>SUMIFS(Data!N$11:N$38,Data!$A$11:$A$38,VLOOKUP($C9,Feuil2!$A$2:$B$22,2,FALSE))</f>
        <v>632833.6</v>
      </c>
      <c r="W9">
        <f>SUMIFS(Data!O$11:O$38,Data!$A$11:$A$38,VLOOKUP($C9,Feuil2!$A$2:$B$22,2,FALSE))</f>
        <v>632833.6</v>
      </c>
      <c r="X9">
        <f>SUMIFS(Data!P$11:P$38,Data!$A$11:$A$38,VLOOKUP($C9,Feuil2!$A$2:$B$22,2,FALSE))</f>
        <v>633186.6</v>
      </c>
      <c r="Y9">
        <f>SUMIFS(Data!Q$11:Q$38,Data!$A$11:$A$38,VLOOKUP($C9,Feuil2!$A$2:$B$22,2,FALSE))</f>
        <v>633186.6</v>
      </c>
      <c r="Z9">
        <f t="shared" si="0"/>
        <v>633186.6</v>
      </c>
    </row>
    <row r="10" spans="1:60" x14ac:dyDescent="0.25">
      <c r="A10" s="7" t="s">
        <v>88</v>
      </c>
      <c r="B10" t="s">
        <v>56</v>
      </c>
      <c r="C10" t="s">
        <v>56</v>
      </c>
      <c r="D10" t="s">
        <v>89</v>
      </c>
      <c r="E10" t="s">
        <v>89</v>
      </c>
      <c r="F10" t="s">
        <v>89</v>
      </c>
      <c r="G10" t="s">
        <v>89</v>
      </c>
      <c r="H10" t="s">
        <v>4</v>
      </c>
      <c r="I10" t="s">
        <v>90</v>
      </c>
      <c r="J10">
        <f>SUMIFS(Data!B$11:B$38,Data!$A$11:$A$38,VLOOKUP($C10,Feuil2!$A$2:$B$22,2,FALSE))</f>
        <v>248527.8</v>
      </c>
      <c r="K10">
        <f>SUMIFS(Data!C$11:C$38,Data!$A$11:$A$38,VLOOKUP($C10,Feuil2!$A$2:$B$22,2,FALSE))</f>
        <v>248527.8</v>
      </c>
      <c r="L10">
        <f>SUMIFS(Data!D$11:D$38,Data!$A$11:$A$38,VLOOKUP($C10,Feuil2!$A$2:$B$22,2,FALSE))</f>
        <v>248527.8</v>
      </c>
      <c r="M10">
        <f>SUMIFS(Data!E$11:E$38,Data!$A$11:$A$38,VLOOKUP($C10,Feuil2!$A$2:$B$22,2,FALSE))</f>
        <v>248527.8</v>
      </c>
      <c r="N10">
        <f>SUMIFS(Data!F$11:F$38,Data!$A$11:$A$38,VLOOKUP($C10,Feuil2!$A$2:$B$22,2,FALSE))</f>
        <v>248527.8</v>
      </c>
      <c r="O10">
        <f>SUMIFS(Data!G$11:G$38,Data!$A$11:$A$38,VLOOKUP($C10,Feuil2!$A$2:$B$22,2,FALSE))</f>
        <v>248527.8</v>
      </c>
      <c r="P10">
        <f>SUMIFS(Data!H$11:H$38,Data!$A$11:$A$38,VLOOKUP($C10,Feuil2!$A$2:$B$22,2,FALSE))</f>
        <v>248527.8</v>
      </c>
      <c r="Q10">
        <f>SUMIFS(Data!I$11:I$38,Data!$A$11:$A$38,VLOOKUP($C10,Feuil2!$A$2:$B$22,2,FALSE))</f>
        <v>248527.8</v>
      </c>
      <c r="R10">
        <f>SUMIFS(Data!J$11:J$38,Data!$A$11:$A$38,VLOOKUP($C10,Feuil2!$A$2:$B$22,2,FALSE))</f>
        <v>248527.8</v>
      </c>
      <c r="S10">
        <f>SUMIFS(Data!K$11:K$38,Data!$A$11:$A$38,VLOOKUP($C10,Feuil2!$A$2:$B$22,2,FALSE))</f>
        <v>248527.8</v>
      </c>
      <c r="T10">
        <f>SUMIFS(Data!L$11:L$38,Data!$A$11:$A$38,VLOOKUP($C10,Feuil2!$A$2:$B$22,2,FALSE))</f>
        <v>248527.8</v>
      </c>
      <c r="U10">
        <f>SUMIFS(Data!M$11:M$38,Data!$A$11:$A$38,VLOOKUP($C10,Feuil2!$A$2:$B$22,2,FALSE))</f>
        <v>248527.8</v>
      </c>
      <c r="V10">
        <f>SUMIFS(Data!N$11:N$38,Data!$A$11:$A$38,VLOOKUP($C10,Feuil2!$A$2:$B$22,2,FALSE))</f>
        <v>248527.8</v>
      </c>
      <c r="W10">
        <f>SUMIFS(Data!O$11:O$38,Data!$A$11:$A$38,VLOOKUP($C10,Feuil2!$A$2:$B$22,2,FALSE))</f>
        <v>248527.8</v>
      </c>
      <c r="X10">
        <f>SUMIFS(Data!P$11:P$38,Data!$A$11:$A$38,VLOOKUP($C10,Feuil2!$A$2:$B$22,2,FALSE))</f>
        <v>248527.8</v>
      </c>
      <c r="Y10">
        <f>SUMIFS(Data!Q$11:Q$38,Data!$A$11:$A$38,VLOOKUP($C10,Feuil2!$A$2:$B$22,2,FALSE))</f>
        <v>248536</v>
      </c>
      <c r="Z10">
        <f t="shared" si="0"/>
        <v>248536</v>
      </c>
    </row>
    <row r="11" spans="1:60" x14ac:dyDescent="0.25">
      <c r="A11" s="7" t="s">
        <v>88</v>
      </c>
      <c r="B11" t="s">
        <v>56</v>
      </c>
      <c r="C11" t="s">
        <v>65</v>
      </c>
      <c r="D11" t="s">
        <v>89</v>
      </c>
      <c r="E11" t="s">
        <v>89</v>
      </c>
      <c r="F11" t="s">
        <v>89</v>
      </c>
      <c r="G11" t="s">
        <v>89</v>
      </c>
      <c r="H11" t="s">
        <v>4</v>
      </c>
      <c r="I11" t="s">
        <v>90</v>
      </c>
      <c r="J11">
        <f>SUMIFS(Data!B$11:B$38,Data!$A$11:$A$38,VLOOKUP($C11,Feuil2!$A$2:$B$22,2,FALSE))</f>
        <v>131957</v>
      </c>
      <c r="K11">
        <f>SUMIFS(Data!C$11:C$38,Data!$A$11:$A$38,VLOOKUP($C11,Feuil2!$A$2:$B$22,2,FALSE))</f>
        <v>131957</v>
      </c>
      <c r="L11">
        <f>SUMIFS(Data!D$11:D$38,Data!$A$11:$A$38,VLOOKUP($C11,Feuil2!$A$2:$B$22,2,FALSE))</f>
        <v>131957</v>
      </c>
      <c r="M11">
        <f>SUMIFS(Data!E$11:E$38,Data!$A$11:$A$38,VLOOKUP($C11,Feuil2!$A$2:$B$22,2,FALSE))</f>
        <v>131957</v>
      </c>
      <c r="N11">
        <f>SUMIFS(Data!F$11:F$38,Data!$A$11:$A$38,VLOOKUP($C11,Feuil2!$A$2:$B$22,2,FALSE))</f>
        <v>131957</v>
      </c>
      <c r="O11">
        <f>SUMIFS(Data!G$11:G$38,Data!$A$11:$A$38,VLOOKUP($C11,Feuil2!$A$2:$B$22,2,FALSE))</f>
        <v>131957</v>
      </c>
      <c r="P11">
        <f>SUMIFS(Data!H$11:H$38,Data!$A$11:$A$38,VLOOKUP($C11,Feuil2!$A$2:$B$22,2,FALSE))</f>
        <v>131957</v>
      </c>
      <c r="Q11">
        <f>SUMIFS(Data!I$11:I$38,Data!$A$11:$A$38,VLOOKUP($C11,Feuil2!$A$2:$B$22,2,FALSE))</f>
        <v>131957</v>
      </c>
      <c r="R11">
        <f>SUMIFS(Data!J$11:J$38,Data!$A$11:$A$38,VLOOKUP($C11,Feuil2!$A$2:$B$22,2,FALSE))</f>
        <v>131957</v>
      </c>
      <c r="S11">
        <f>SUMIFS(Data!K$11:K$38,Data!$A$11:$A$38,VLOOKUP($C11,Feuil2!$A$2:$B$22,2,FALSE))</f>
        <v>131957</v>
      </c>
      <c r="T11">
        <f>SUMIFS(Data!L$11:L$38,Data!$A$11:$A$38,VLOOKUP($C11,Feuil2!$A$2:$B$22,2,FALSE))</f>
        <v>131957</v>
      </c>
      <c r="U11">
        <f>SUMIFS(Data!M$11:M$38,Data!$A$11:$A$38,VLOOKUP($C11,Feuil2!$A$2:$B$22,2,FALSE))</f>
        <v>132049</v>
      </c>
      <c r="V11">
        <f>SUMIFS(Data!N$11:N$38,Data!$A$11:$A$38,VLOOKUP($C11,Feuil2!$A$2:$B$22,2,FALSE))</f>
        <v>132049</v>
      </c>
      <c r="W11">
        <f>SUMIFS(Data!O$11:O$38,Data!$A$11:$A$38,VLOOKUP($C11,Feuil2!$A$2:$B$22,2,FALSE))</f>
        <v>132049</v>
      </c>
      <c r="X11">
        <f>SUMIFS(Data!P$11:P$38,Data!$A$11:$A$38,VLOOKUP($C11,Feuil2!$A$2:$B$22,2,FALSE))</f>
        <v>132049</v>
      </c>
      <c r="Y11">
        <f>SUMIFS(Data!Q$11:Q$38,Data!$A$11:$A$38,VLOOKUP($C11,Feuil2!$A$2:$B$22,2,FALSE))</f>
        <v>132049</v>
      </c>
      <c r="Z11">
        <f t="shared" si="0"/>
        <v>132049</v>
      </c>
    </row>
    <row r="12" spans="1:60" x14ac:dyDescent="0.25">
      <c r="A12" s="7" t="s">
        <v>88</v>
      </c>
      <c r="B12" t="s">
        <v>56</v>
      </c>
      <c r="C12" t="s">
        <v>66</v>
      </c>
      <c r="D12" t="s">
        <v>89</v>
      </c>
      <c r="E12" t="s">
        <v>89</v>
      </c>
      <c r="F12" t="s">
        <v>89</v>
      </c>
      <c r="G12" t="s">
        <v>89</v>
      </c>
      <c r="H12" t="s">
        <v>4</v>
      </c>
      <c r="I12" t="s">
        <v>90</v>
      </c>
      <c r="J12">
        <f>SUMIFS(Data!B$11:B$38,Data!$A$11:$A$38,VLOOKUP($C12,Feuil2!$A$2:$B$22,2,FALSE))</f>
        <v>93030</v>
      </c>
      <c r="K12">
        <f>SUMIFS(Data!C$11:C$38,Data!$A$11:$A$38,VLOOKUP($C12,Feuil2!$A$2:$B$22,2,FALSE))</f>
        <v>93029</v>
      </c>
      <c r="L12">
        <f>SUMIFS(Data!D$11:D$38,Data!$A$11:$A$38,VLOOKUP($C12,Feuil2!$A$2:$B$22,2,FALSE))</f>
        <v>93029</v>
      </c>
      <c r="M12">
        <f>SUMIFS(Data!E$11:E$38,Data!$A$11:$A$38,VLOOKUP($C12,Feuil2!$A$2:$B$22,2,FALSE))</f>
        <v>93029</v>
      </c>
      <c r="N12">
        <f>SUMIFS(Data!F$11:F$38,Data!$A$11:$A$38,VLOOKUP($C12,Feuil2!$A$2:$B$22,2,FALSE))</f>
        <v>93030</v>
      </c>
      <c r="O12">
        <f>SUMIFS(Data!G$11:G$38,Data!$A$11:$A$38,VLOOKUP($C12,Feuil2!$A$2:$B$22,2,FALSE))</f>
        <v>93030</v>
      </c>
      <c r="P12">
        <f>SUMIFS(Data!H$11:H$38,Data!$A$11:$A$38,VLOOKUP($C12,Feuil2!$A$2:$B$22,2,FALSE))</f>
        <v>93028.4</v>
      </c>
      <c r="Q12">
        <f>SUMIFS(Data!I$11:I$38,Data!$A$11:$A$38,VLOOKUP($C12,Feuil2!$A$2:$B$22,2,FALSE))</f>
        <v>93029</v>
      </c>
      <c r="R12">
        <f>SUMIFS(Data!J$11:J$38,Data!$A$11:$A$38,VLOOKUP($C12,Feuil2!$A$2:$B$22,2,FALSE))</f>
        <v>93027.6</v>
      </c>
      <c r="S12">
        <f>SUMIFS(Data!K$11:K$38,Data!$A$11:$A$38,VLOOKUP($C12,Feuil2!$A$2:$B$22,2,FALSE))</f>
        <v>93027.4</v>
      </c>
      <c r="T12">
        <f>SUMIFS(Data!L$11:L$38,Data!$A$11:$A$38,VLOOKUP($C12,Feuil2!$A$2:$B$22,2,FALSE))</f>
        <v>93027.4</v>
      </c>
      <c r="U12">
        <f>SUMIFS(Data!M$11:M$38,Data!$A$11:$A$38,VLOOKUP($C12,Feuil2!$A$2:$B$22,2,FALSE))</f>
        <v>93026.3</v>
      </c>
      <c r="V12">
        <f>SUMIFS(Data!N$11:N$38,Data!$A$11:$A$38,VLOOKUP($C12,Feuil2!$A$2:$B$22,2,FALSE))</f>
        <v>93023.7</v>
      </c>
      <c r="W12">
        <f>SUMIFS(Data!O$11:O$38,Data!$A$11:$A$38,VLOOKUP($C12,Feuil2!$A$2:$B$22,2,FALSE))</f>
        <v>93023.7</v>
      </c>
      <c r="X12">
        <f>SUMIFS(Data!P$11:P$38,Data!$A$11:$A$38,VLOOKUP($C12,Feuil2!$A$2:$B$22,2,FALSE))</f>
        <v>93024</v>
      </c>
      <c r="Y12">
        <f>SUMIFS(Data!Q$11:Q$38,Data!$A$11:$A$38,VLOOKUP($C12,Feuil2!$A$2:$B$22,2,FALSE))</f>
        <v>93011</v>
      </c>
      <c r="Z12">
        <f t="shared" si="0"/>
        <v>93011</v>
      </c>
    </row>
    <row r="13" spans="1:60" x14ac:dyDescent="0.25">
      <c r="A13" s="7" t="s">
        <v>88</v>
      </c>
      <c r="B13" t="s">
        <v>56</v>
      </c>
      <c r="C13" t="s">
        <v>67</v>
      </c>
      <c r="D13" t="s">
        <v>89</v>
      </c>
      <c r="E13" t="s">
        <v>89</v>
      </c>
      <c r="F13" t="s">
        <v>89</v>
      </c>
      <c r="G13" t="s">
        <v>89</v>
      </c>
      <c r="H13" t="s">
        <v>4</v>
      </c>
      <c r="I13" t="s">
        <v>90</v>
      </c>
      <c r="J13">
        <f>SUMIFS(Data!B$11:B$38,Data!$A$11:$A$38,VLOOKUP($C13,Feuil2!$A$2:$B$22,2,FALSE))</f>
        <v>301333</v>
      </c>
      <c r="K13">
        <f>SUMIFS(Data!C$11:C$38,Data!$A$11:$A$38,VLOOKUP($C13,Feuil2!$A$2:$B$22,2,FALSE))</f>
        <v>301328</v>
      </c>
      <c r="L13">
        <f>SUMIFS(Data!D$11:D$38,Data!$A$11:$A$38,VLOOKUP($C13,Feuil2!$A$2:$B$22,2,FALSE))</f>
        <v>301336</v>
      </c>
      <c r="M13">
        <f>SUMIFS(Data!E$11:E$38,Data!$A$11:$A$38,VLOOKUP($C13,Feuil2!$A$2:$B$22,2,FALSE))</f>
        <v>301336</v>
      </c>
      <c r="N13">
        <f>SUMIFS(Data!F$11:F$38,Data!$A$11:$A$38,VLOOKUP($C13,Feuil2!$A$2:$B$22,2,FALSE))</f>
        <v>301336</v>
      </c>
      <c r="O13">
        <f>SUMIFS(Data!G$11:G$38,Data!$A$11:$A$38,VLOOKUP($C13,Feuil2!$A$2:$B$22,2,FALSE))</f>
        <v>301336</v>
      </c>
      <c r="P13">
        <f>SUMIFS(Data!H$11:H$38,Data!$A$11:$A$38,VLOOKUP($C13,Feuil2!$A$2:$B$22,2,FALSE))</f>
        <v>301336</v>
      </c>
      <c r="Q13">
        <f>SUMIFS(Data!I$11:I$38,Data!$A$11:$A$38,VLOOKUP($C13,Feuil2!$A$2:$B$22,2,FALSE))</f>
        <v>301336</v>
      </c>
      <c r="R13">
        <f>SUMIFS(Data!J$11:J$38,Data!$A$11:$A$38,VLOOKUP($C13,Feuil2!$A$2:$B$22,2,FALSE))</f>
        <v>301336</v>
      </c>
      <c r="S13">
        <f>SUMIFS(Data!K$11:K$38,Data!$A$11:$A$38,VLOOKUP($C13,Feuil2!$A$2:$B$22,2,FALSE))</f>
        <v>301336</v>
      </c>
      <c r="T13">
        <f>SUMIFS(Data!L$11:L$38,Data!$A$11:$A$38,VLOOKUP($C13,Feuil2!$A$2:$B$22,2,FALSE))</f>
        <v>301336</v>
      </c>
      <c r="U13">
        <f>SUMIFS(Data!M$11:M$38,Data!$A$11:$A$38,VLOOKUP($C13,Feuil2!$A$2:$B$22,2,FALSE))</f>
        <v>301336</v>
      </c>
      <c r="V13">
        <f>SUMIFS(Data!N$11:N$38,Data!$A$11:$A$38,VLOOKUP($C13,Feuil2!$A$2:$B$22,2,FALSE))</f>
        <v>301336</v>
      </c>
      <c r="W13">
        <f>SUMIFS(Data!O$11:O$38,Data!$A$11:$A$38,VLOOKUP($C13,Feuil2!$A$2:$B$22,2,FALSE))</f>
        <v>302073</v>
      </c>
      <c r="X13">
        <f>SUMIFS(Data!P$11:P$38,Data!$A$11:$A$38,VLOOKUP($C13,Feuil2!$A$2:$B$22,2,FALSE))</f>
        <v>302073</v>
      </c>
      <c r="Y13">
        <f>SUMIFS(Data!Q$11:Q$38,Data!$A$11:$A$38,VLOOKUP($C13,Feuil2!$A$2:$B$22,2,FALSE))</f>
        <v>302073</v>
      </c>
      <c r="Z13">
        <f t="shared" si="0"/>
        <v>302073</v>
      </c>
    </row>
    <row r="14" spans="1:60" x14ac:dyDescent="0.25">
      <c r="A14" s="7" t="s">
        <v>88</v>
      </c>
      <c r="B14" t="s">
        <v>56</v>
      </c>
      <c r="C14" t="s">
        <v>68</v>
      </c>
      <c r="D14" t="s">
        <v>89</v>
      </c>
      <c r="E14" t="s">
        <v>89</v>
      </c>
      <c r="F14" t="s">
        <v>89</v>
      </c>
      <c r="G14" t="s">
        <v>89</v>
      </c>
      <c r="H14" t="s">
        <v>4</v>
      </c>
      <c r="I14" t="s">
        <v>90</v>
      </c>
      <c r="J14">
        <f>SUMIFS(Data!B$11:B$38,Data!$A$11:$A$38,VLOOKUP($C14,Feuil2!$A$2:$B$22,2,FALSE))</f>
        <v>2586</v>
      </c>
      <c r="K14">
        <f>SUMIFS(Data!C$11:C$38,Data!$A$11:$A$38,VLOOKUP($C14,Feuil2!$A$2:$B$22,2,FALSE))</f>
        <v>2586</v>
      </c>
      <c r="L14">
        <f>SUMIFS(Data!D$11:D$38,Data!$A$11:$A$38,VLOOKUP($C14,Feuil2!$A$2:$B$22,2,FALSE))</f>
        <v>2586</v>
      </c>
      <c r="M14">
        <f>SUMIFS(Data!E$11:E$38,Data!$A$11:$A$38,VLOOKUP($C14,Feuil2!$A$2:$B$22,2,FALSE))</f>
        <v>2586</v>
      </c>
      <c r="N14">
        <f>SUMIFS(Data!F$11:F$38,Data!$A$11:$A$38,VLOOKUP($C14,Feuil2!$A$2:$B$22,2,FALSE))</f>
        <v>2586</v>
      </c>
      <c r="O14">
        <f>SUMIFS(Data!G$11:G$38,Data!$A$11:$A$38,VLOOKUP($C14,Feuil2!$A$2:$B$22,2,FALSE))</f>
        <v>2586</v>
      </c>
      <c r="P14">
        <f>SUMIFS(Data!H$11:H$38,Data!$A$11:$A$38,VLOOKUP($C14,Feuil2!$A$2:$B$22,2,FALSE))</f>
        <v>2586</v>
      </c>
      <c r="Q14">
        <f>SUMIFS(Data!I$11:I$38,Data!$A$11:$A$38,VLOOKUP($C14,Feuil2!$A$2:$B$22,2,FALSE))</f>
        <v>2586</v>
      </c>
      <c r="R14">
        <f>SUMIFS(Data!J$11:J$38,Data!$A$11:$A$38,VLOOKUP($C14,Feuil2!$A$2:$B$22,2,FALSE))</f>
        <v>2586</v>
      </c>
      <c r="S14">
        <f>SUMIFS(Data!K$11:K$38,Data!$A$11:$A$38,VLOOKUP($C14,Feuil2!$A$2:$B$22,2,FALSE))</f>
        <v>2586</v>
      </c>
      <c r="T14">
        <f>SUMIFS(Data!L$11:L$38,Data!$A$11:$A$38,VLOOKUP($C14,Feuil2!$A$2:$B$22,2,FALSE))</f>
        <v>2586</v>
      </c>
      <c r="U14">
        <f>SUMIFS(Data!M$11:M$38,Data!$A$11:$A$38,VLOOKUP($C14,Feuil2!$A$2:$B$22,2,FALSE))</f>
        <v>2586</v>
      </c>
      <c r="V14">
        <f>SUMIFS(Data!N$11:N$38,Data!$A$11:$A$38,VLOOKUP($C14,Feuil2!$A$2:$B$22,2,FALSE))</f>
        <v>2586</v>
      </c>
      <c r="W14">
        <f>SUMIFS(Data!O$11:O$38,Data!$A$11:$A$38,VLOOKUP($C14,Feuil2!$A$2:$B$22,2,FALSE))</f>
        <v>2586</v>
      </c>
      <c r="X14">
        <f>SUMIFS(Data!P$11:P$38,Data!$A$11:$A$38,VLOOKUP($C14,Feuil2!$A$2:$B$22,2,FALSE))</f>
        <v>2586</v>
      </c>
      <c r="Y14">
        <f>SUMIFS(Data!Q$11:Q$38,Data!$A$11:$A$38,VLOOKUP($C14,Feuil2!$A$2:$B$22,2,FALSE))</f>
        <v>2586</v>
      </c>
      <c r="Z14">
        <f t="shared" si="0"/>
        <v>2586</v>
      </c>
    </row>
    <row r="15" spans="1:60" x14ac:dyDescent="0.25">
      <c r="A15" s="7" t="s">
        <v>88</v>
      </c>
      <c r="B15" t="s">
        <v>56</v>
      </c>
      <c r="C15" t="s">
        <v>69</v>
      </c>
      <c r="D15" t="s">
        <v>89</v>
      </c>
      <c r="E15" t="s">
        <v>89</v>
      </c>
      <c r="F15" t="s">
        <v>89</v>
      </c>
      <c r="G15" t="s">
        <v>89</v>
      </c>
      <c r="H15" t="s">
        <v>4</v>
      </c>
      <c r="I15" t="s">
        <v>90</v>
      </c>
      <c r="J15">
        <f>SUMIFS(Data!B$11:B$38,Data!$A$11:$A$38,VLOOKUP($C15,Feuil2!$A$2:$B$22,2,FALSE))</f>
        <v>41528</v>
      </c>
      <c r="K15">
        <f>SUMIFS(Data!C$11:C$38,Data!$A$11:$A$38,VLOOKUP($C15,Feuil2!$A$2:$B$22,2,FALSE))</f>
        <v>41527.9</v>
      </c>
      <c r="L15">
        <f>SUMIFS(Data!D$11:D$38,Data!$A$11:$A$38,VLOOKUP($C15,Feuil2!$A$2:$B$22,2,FALSE))</f>
        <v>41528</v>
      </c>
      <c r="M15">
        <f>SUMIFS(Data!E$11:E$38,Data!$A$11:$A$38,VLOOKUP($C15,Feuil2!$A$2:$B$22,2,FALSE))</f>
        <v>41528</v>
      </c>
      <c r="N15">
        <f>SUMIFS(Data!F$11:F$38,Data!$A$11:$A$38,VLOOKUP($C15,Feuil2!$A$2:$B$22,2,FALSE))</f>
        <v>41528</v>
      </c>
      <c r="O15">
        <f>SUMIFS(Data!G$11:G$38,Data!$A$11:$A$38,VLOOKUP($C15,Feuil2!$A$2:$B$22,2,FALSE))</f>
        <v>41543</v>
      </c>
      <c r="P15">
        <f>SUMIFS(Data!H$11:H$38,Data!$A$11:$A$38,VLOOKUP($C15,Feuil2!$A$2:$B$22,2,FALSE))</f>
        <v>41543.1</v>
      </c>
      <c r="Q15">
        <f>SUMIFS(Data!I$11:I$38,Data!$A$11:$A$38,VLOOKUP($C15,Feuil2!$A$2:$B$22,2,FALSE))</f>
        <v>41527.9</v>
      </c>
      <c r="R15">
        <f>SUMIFS(Data!J$11:J$38,Data!$A$11:$A$38,VLOOKUP($C15,Feuil2!$A$2:$B$22,2,FALSE))</f>
        <v>41543.1</v>
      </c>
      <c r="S15">
        <f>SUMIFS(Data!K$11:K$38,Data!$A$11:$A$38,VLOOKUP($C15,Feuil2!$A$2:$B$22,2,FALSE))</f>
        <v>41543.1</v>
      </c>
      <c r="T15">
        <f>SUMIFS(Data!L$11:L$38,Data!$A$11:$A$38,VLOOKUP($C15,Feuil2!$A$2:$B$22,2,FALSE))</f>
        <v>41543.1</v>
      </c>
      <c r="U15">
        <f>SUMIFS(Data!M$11:M$38,Data!$A$11:$A$38,VLOOKUP($C15,Feuil2!$A$2:$B$22,2,FALSE))</f>
        <v>41543.1</v>
      </c>
      <c r="V15">
        <f>SUMIFS(Data!N$11:N$38,Data!$A$11:$A$38,VLOOKUP($C15,Feuil2!$A$2:$B$22,2,FALSE))</f>
        <v>41540.400000000001</v>
      </c>
      <c r="W15">
        <f>SUMIFS(Data!O$11:O$38,Data!$A$11:$A$38,VLOOKUP($C15,Feuil2!$A$2:$B$22,2,FALSE))</f>
        <v>41540.400000000001</v>
      </c>
      <c r="X15">
        <f>SUMIFS(Data!P$11:P$38,Data!$A$11:$A$38,VLOOKUP($C15,Feuil2!$A$2:$B$22,2,FALSE))</f>
        <v>41540</v>
      </c>
      <c r="Y15">
        <f>SUMIFS(Data!Q$11:Q$38,Data!$A$11:$A$38,VLOOKUP($C15,Feuil2!$A$2:$B$22,2,FALSE))</f>
        <v>41540</v>
      </c>
      <c r="Z15">
        <f t="shared" si="0"/>
        <v>41540</v>
      </c>
    </row>
    <row r="16" spans="1:60" x14ac:dyDescent="0.25">
      <c r="A16" s="7" t="s">
        <v>88</v>
      </c>
      <c r="B16" t="s">
        <v>56</v>
      </c>
      <c r="C16" t="s">
        <v>70</v>
      </c>
      <c r="D16" t="s">
        <v>89</v>
      </c>
      <c r="E16" t="s">
        <v>89</v>
      </c>
      <c r="F16" t="s">
        <v>89</v>
      </c>
      <c r="G16" t="s">
        <v>89</v>
      </c>
      <c r="H16" t="s">
        <v>4</v>
      </c>
      <c r="I16" t="s">
        <v>90</v>
      </c>
      <c r="J16">
        <f>SUMIFS(Data!B$11:B$38,Data!$A$11:$A$38,VLOOKUP($C16,Feuil2!$A$2:$B$22,2,FALSE))</f>
        <v>312685</v>
      </c>
      <c r="K16">
        <f>SUMIFS(Data!C$11:C$38,Data!$A$11:$A$38,VLOOKUP($C16,Feuil2!$A$2:$B$22,2,FALSE))</f>
        <v>312685</v>
      </c>
      <c r="L16">
        <f>SUMIFS(Data!D$11:D$38,Data!$A$11:$A$38,VLOOKUP($C16,Feuil2!$A$2:$B$22,2,FALSE))</f>
        <v>312685</v>
      </c>
      <c r="M16">
        <f>SUMIFS(Data!E$11:E$38,Data!$A$11:$A$38,VLOOKUP($C16,Feuil2!$A$2:$B$22,2,FALSE))</f>
        <v>312685</v>
      </c>
      <c r="N16">
        <f>SUMIFS(Data!F$11:F$38,Data!$A$11:$A$38,VLOOKUP($C16,Feuil2!$A$2:$B$22,2,FALSE))</f>
        <v>312685</v>
      </c>
      <c r="O16">
        <f>SUMIFS(Data!G$11:G$38,Data!$A$11:$A$38,VLOOKUP($C16,Feuil2!$A$2:$B$22,2,FALSE))</f>
        <v>312685</v>
      </c>
      <c r="P16">
        <f>SUMIFS(Data!H$11:H$38,Data!$A$11:$A$38,VLOOKUP($C16,Feuil2!$A$2:$B$22,2,FALSE))</f>
        <v>312685</v>
      </c>
      <c r="Q16">
        <f>SUMIFS(Data!I$11:I$38,Data!$A$11:$A$38,VLOOKUP($C16,Feuil2!$A$2:$B$22,2,FALSE))</f>
        <v>312685</v>
      </c>
      <c r="R16">
        <f>SUMIFS(Data!J$11:J$38,Data!$A$11:$A$38,VLOOKUP($C16,Feuil2!$A$2:$B$22,2,FALSE))</f>
        <v>312685</v>
      </c>
      <c r="S16">
        <f>SUMIFS(Data!K$11:K$38,Data!$A$11:$A$38,VLOOKUP($C16,Feuil2!$A$2:$B$22,2,FALSE))</f>
        <v>312679</v>
      </c>
      <c r="T16">
        <f>SUMIFS(Data!L$11:L$38,Data!$A$11:$A$38,VLOOKUP($C16,Feuil2!$A$2:$B$22,2,FALSE))</f>
        <v>312679</v>
      </c>
      <c r="U16">
        <f>SUMIFS(Data!M$11:M$38,Data!$A$11:$A$38,VLOOKUP($C16,Feuil2!$A$2:$B$22,2,FALSE))</f>
        <v>312679</v>
      </c>
      <c r="V16">
        <f>SUMIFS(Data!N$11:N$38,Data!$A$11:$A$38,VLOOKUP($C16,Feuil2!$A$2:$B$22,2,FALSE))</f>
        <v>312679</v>
      </c>
      <c r="W16">
        <f>SUMIFS(Data!O$11:O$38,Data!$A$11:$A$38,VLOOKUP($C16,Feuil2!$A$2:$B$22,2,FALSE))</f>
        <v>312679</v>
      </c>
      <c r="X16">
        <f>SUMIFS(Data!P$11:P$38,Data!$A$11:$A$38,VLOOKUP($C16,Feuil2!$A$2:$B$22,2,FALSE))</f>
        <v>312679</v>
      </c>
      <c r="Y16">
        <f>SUMIFS(Data!Q$11:Q$38,Data!$A$11:$A$38,VLOOKUP($C16,Feuil2!$A$2:$B$22,2,FALSE))</f>
        <v>312679</v>
      </c>
      <c r="Z16">
        <f t="shared" si="0"/>
        <v>312679</v>
      </c>
    </row>
    <row r="17" spans="1:26" x14ac:dyDescent="0.25">
      <c r="A17" s="7" t="s">
        <v>88</v>
      </c>
      <c r="B17" t="s">
        <v>56</v>
      </c>
      <c r="C17" t="s">
        <v>71</v>
      </c>
      <c r="D17" t="s">
        <v>89</v>
      </c>
      <c r="E17" t="s">
        <v>89</v>
      </c>
      <c r="F17" t="s">
        <v>89</v>
      </c>
      <c r="G17" t="s">
        <v>89</v>
      </c>
      <c r="H17" t="s">
        <v>4</v>
      </c>
      <c r="I17" t="s">
        <v>90</v>
      </c>
      <c r="J17">
        <f>SUMIFS(Data!B$11:B$38,Data!$A$11:$A$38,VLOOKUP($C17,Feuil2!$A$2:$B$22,2,FALSE))</f>
        <v>92126.399999999994</v>
      </c>
      <c r="K17">
        <f>SUMIFS(Data!C$11:C$38,Data!$A$11:$A$38,VLOOKUP($C17,Feuil2!$A$2:$B$22,2,FALSE))</f>
        <v>91914</v>
      </c>
      <c r="L17">
        <f>SUMIFS(Data!D$11:D$38,Data!$A$11:$A$38,VLOOKUP($C17,Feuil2!$A$2:$B$22,2,FALSE))</f>
        <v>91946.7</v>
      </c>
      <c r="M17">
        <f>SUMIFS(Data!E$11:E$38,Data!$A$11:$A$38,VLOOKUP($C17,Feuil2!$A$2:$B$22,2,FALSE))</f>
        <v>91946.7</v>
      </c>
      <c r="N17">
        <f>SUMIFS(Data!F$11:F$38,Data!$A$11:$A$38,VLOOKUP($C17,Feuil2!$A$2:$B$22,2,FALSE))</f>
        <v>92002</v>
      </c>
      <c r="O17">
        <f>SUMIFS(Data!G$11:G$38,Data!$A$11:$A$38,VLOOKUP($C17,Feuil2!$A$2:$B$22,2,FALSE))</f>
        <v>92117.4</v>
      </c>
      <c r="P17">
        <f>SUMIFS(Data!H$11:H$38,Data!$A$11:$A$38,VLOOKUP($C17,Feuil2!$A$2:$B$22,2,FALSE))</f>
        <v>92089.7</v>
      </c>
      <c r="Q17">
        <f>SUMIFS(Data!I$11:I$38,Data!$A$11:$A$38,VLOOKUP($C17,Feuil2!$A$2:$B$22,2,FALSE))</f>
        <v>92090.1</v>
      </c>
      <c r="R17">
        <f>SUMIFS(Data!J$11:J$38,Data!$A$11:$A$38,VLOOKUP($C17,Feuil2!$A$2:$B$22,2,FALSE))</f>
        <v>92094.399999999994</v>
      </c>
      <c r="S17">
        <f>SUMIFS(Data!K$11:K$38,Data!$A$11:$A$38,VLOOKUP($C17,Feuil2!$A$2:$B$22,2,FALSE))</f>
        <v>92207.4</v>
      </c>
      <c r="T17">
        <f>SUMIFS(Data!L$11:L$38,Data!$A$11:$A$38,VLOOKUP($C17,Feuil2!$A$2:$B$22,2,FALSE))</f>
        <v>92212</v>
      </c>
      <c r="U17">
        <f>SUMIFS(Data!M$11:M$38,Data!$A$11:$A$38,VLOOKUP($C17,Feuil2!$A$2:$B$22,2,FALSE))</f>
        <v>92212</v>
      </c>
      <c r="V17">
        <f>SUMIFS(Data!N$11:N$38,Data!$A$11:$A$38,VLOOKUP($C17,Feuil2!$A$2:$B$22,2,FALSE))</f>
        <v>92212</v>
      </c>
      <c r="W17">
        <f>SUMIFS(Data!O$11:O$38,Data!$A$11:$A$38,VLOOKUP($C17,Feuil2!$A$2:$B$22,2,FALSE))</f>
        <v>92225.2</v>
      </c>
      <c r="X17">
        <f>SUMIFS(Data!P$11:P$38,Data!$A$11:$A$38,VLOOKUP($C17,Feuil2!$A$2:$B$22,2,FALSE))</f>
        <v>92225</v>
      </c>
      <c r="Y17">
        <f>SUMIFS(Data!Q$11:Q$38,Data!$A$11:$A$38,VLOOKUP($C17,Feuil2!$A$2:$B$22,2,FALSE))</f>
        <v>92226</v>
      </c>
      <c r="Z17">
        <f t="shared" si="0"/>
        <v>92226</v>
      </c>
    </row>
    <row r="18" spans="1:26" x14ac:dyDescent="0.25">
      <c r="A18" s="7" t="s">
        <v>88</v>
      </c>
      <c r="B18" t="s">
        <v>56</v>
      </c>
      <c r="C18" t="s">
        <v>72</v>
      </c>
      <c r="D18" t="s">
        <v>89</v>
      </c>
      <c r="E18" t="s">
        <v>89</v>
      </c>
      <c r="F18" t="s">
        <v>89</v>
      </c>
      <c r="G18" t="s">
        <v>89</v>
      </c>
      <c r="H18" t="s">
        <v>4</v>
      </c>
      <c r="I18" t="s">
        <v>90</v>
      </c>
      <c r="J18">
        <f>SUMIFS(Data!B$11:B$38,Data!$A$11:$A$38,VLOOKUP($C18,Feuil2!$A$2:$B$22,2,FALSE))</f>
        <v>238391</v>
      </c>
      <c r="K18">
        <f>SUMIFS(Data!C$11:C$38,Data!$A$11:$A$38,VLOOKUP($C18,Feuil2!$A$2:$B$22,2,FALSE))</f>
        <v>238391</v>
      </c>
      <c r="L18">
        <f>SUMIFS(Data!D$11:D$38,Data!$A$11:$A$38,VLOOKUP($C18,Feuil2!$A$2:$B$22,2,FALSE))</f>
        <v>238391</v>
      </c>
      <c r="M18">
        <f>SUMIFS(Data!E$11:E$38,Data!$A$11:$A$38,VLOOKUP($C18,Feuil2!$A$2:$B$22,2,FALSE))</f>
        <v>238391</v>
      </c>
      <c r="N18">
        <f>SUMIFS(Data!F$11:F$38,Data!$A$11:$A$38,VLOOKUP($C18,Feuil2!$A$2:$B$22,2,FALSE))</f>
        <v>238391</v>
      </c>
      <c r="O18">
        <f>SUMIFS(Data!G$11:G$38,Data!$A$11:$A$38,VLOOKUP($C18,Feuil2!$A$2:$B$22,2,FALSE))</f>
        <v>238391</v>
      </c>
      <c r="P18">
        <f>SUMIFS(Data!H$11:H$38,Data!$A$11:$A$38,VLOOKUP($C18,Feuil2!$A$2:$B$22,2,FALSE))</f>
        <v>238391</v>
      </c>
      <c r="Q18">
        <f>SUMIFS(Data!I$11:I$38,Data!$A$11:$A$38,VLOOKUP($C18,Feuil2!$A$2:$B$22,2,FALSE))</f>
        <v>238391</v>
      </c>
      <c r="R18">
        <f>SUMIFS(Data!J$11:J$38,Data!$A$11:$A$38,VLOOKUP($C18,Feuil2!$A$2:$B$22,2,FALSE))</f>
        <v>238391</v>
      </c>
      <c r="S18">
        <f>SUMIFS(Data!K$11:K$38,Data!$A$11:$A$38,VLOOKUP($C18,Feuil2!$A$2:$B$22,2,FALSE))</f>
        <v>238390.7</v>
      </c>
      <c r="T18">
        <f>SUMIFS(Data!L$11:L$38,Data!$A$11:$A$38,VLOOKUP($C18,Feuil2!$A$2:$B$22,2,FALSE))</f>
        <v>238390.7</v>
      </c>
      <c r="U18">
        <f>SUMIFS(Data!M$11:M$38,Data!$A$11:$A$38,VLOOKUP($C18,Feuil2!$A$2:$B$22,2,FALSE))</f>
        <v>238390.7</v>
      </c>
      <c r="V18">
        <f>SUMIFS(Data!N$11:N$38,Data!$A$11:$A$38,VLOOKUP($C18,Feuil2!$A$2:$B$22,2,FALSE))</f>
        <v>238390.7</v>
      </c>
      <c r="W18">
        <f>SUMIFS(Data!O$11:O$38,Data!$A$11:$A$38,VLOOKUP($C18,Feuil2!$A$2:$B$22,2,FALSE))</f>
        <v>238391</v>
      </c>
      <c r="X18">
        <f>SUMIFS(Data!P$11:P$38,Data!$A$11:$A$38,VLOOKUP($C18,Feuil2!$A$2:$B$22,2,FALSE))</f>
        <v>238390.7</v>
      </c>
      <c r="Y18">
        <f>SUMIFS(Data!Q$11:Q$38,Data!$A$11:$A$38,VLOOKUP($C18,Feuil2!$A$2:$B$22,2,FALSE))</f>
        <v>238390.7</v>
      </c>
      <c r="Z18">
        <f t="shared" si="0"/>
        <v>238390.7</v>
      </c>
    </row>
    <row r="19" spans="1:26" x14ac:dyDescent="0.25">
      <c r="A19" s="7" t="s">
        <v>88</v>
      </c>
      <c r="B19" t="s">
        <v>56</v>
      </c>
      <c r="C19" t="s">
        <v>73</v>
      </c>
      <c r="D19" t="s">
        <v>89</v>
      </c>
      <c r="E19" t="s">
        <v>89</v>
      </c>
      <c r="F19" t="s">
        <v>89</v>
      </c>
      <c r="G19" t="s">
        <v>89</v>
      </c>
      <c r="H19" t="s">
        <v>4</v>
      </c>
      <c r="I19" t="s">
        <v>90</v>
      </c>
      <c r="J19">
        <f>SUMIFS(Data!B$11:B$38,Data!$A$11:$A$38,VLOOKUP($C19,Feuil2!$A$2:$B$22,2,FALSE))</f>
        <v>20273</v>
      </c>
      <c r="K19">
        <f>SUMIFS(Data!C$11:C$38,Data!$A$11:$A$38,VLOOKUP($C19,Feuil2!$A$2:$B$22,2,FALSE))</f>
        <v>20273</v>
      </c>
      <c r="L19">
        <f>SUMIFS(Data!D$11:D$38,Data!$A$11:$A$38,VLOOKUP($C19,Feuil2!$A$2:$B$22,2,FALSE))</f>
        <v>20273</v>
      </c>
      <c r="M19">
        <f>SUMIFS(Data!E$11:E$38,Data!$A$11:$A$38,VLOOKUP($C19,Feuil2!$A$2:$B$22,2,FALSE))</f>
        <v>20273</v>
      </c>
      <c r="N19">
        <f>SUMIFS(Data!F$11:F$38,Data!$A$11:$A$38,VLOOKUP($C19,Feuil2!$A$2:$B$22,2,FALSE))</f>
        <v>20273</v>
      </c>
      <c r="O19">
        <f>SUMIFS(Data!G$11:G$38,Data!$A$11:$A$38,VLOOKUP($C19,Feuil2!$A$2:$B$22,2,FALSE))</f>
        <v>20273</v>
      </c>
      <c r="P19">
        <f>SUMIFS(Data!H$11:H$38,Data!$A$11:$A$38,VLOOKUP($C19,Feuil2!$A$2:$B$22,2,FALSE))</f>
        <v>20273</v>
      </c>
      <c r="Q19">
        <f>SUMIFS(Data!I$11:I$38,Data!$A$11:$A$38,VLOOKUP($C19,Feuil2!$A$2:$B$22,2,FALSE))</f>
        <v>20273</v>
      </c>
      <c r="R19">
        <f>SUMIFS(Data!J$11:J$38,Data!$A$11:$A$38,VLOOKUP($C19,Feuil2!$A$2:$B$22,2,FALSE))</f>
        <v>20273</v>
      </c>
      <c r="S19">
        <f>SUMIFS(Data!K$11:K$38,Data!$A$11:$A$38,VLOOKUP($C19,Feuil2!$A$2:$B$22,2,FALSE))</f>
        <v>20273</v>
      </c>
      <c r="T19">
        <f>SUMIFS(Data!L$11:L$38,Data!$A$11:$A$38,VLOOKUP($C19,Feuil2!$A$2:$B$22,2,FALSE))</f>
        <v>20273</v>
      </c>
      <c r="U19">
        <f>SUMIFS(Data!M$11:M$38,Data!$A$11:$A$38,VLOOKUP($C19,Feuil2!$A$2:$B$22,2,FALSE))</f>
        <v>20273</v>
      </c>
      <c r="V19">
        <f>SUMIFS(Data!N$11:N$38,Data!$A$11:$A$38,VLOOKUP($C19,Feuil2!$A$2:$B$22,2,FALSE))</f>
        <v>20273</v>
      </c>
      <c r="W19">
        <f>SUMIFS(Data!O$11:O$38,Data!$A$11:$A$38,VLOOKUP($C19,Feuil2!$A$2:$B$22,2,FALSE))</f>
        <v>20273</v>
      </c>
      <c r="X19">
        <f>SUMIFS(Data!P$11:P$38,Data!$A$11:$A$38,VLOOKUP($C19,Feuil2!$A$2:$B$22,2,FALSE))</f>
        <v>20273</v>
      </c>
      <c r="Y19">
        <f>SUMIFS(Data!Q$11:Q$38,Data!$A$11:$A$38,VLOOKUP($C19,Feuil2!$A$2:$B$22,2,FALSE))</f>
        <v>20273</v>
      </c>
      <c r="Z19">
        <f t="shared" si="0"/>
        <v>20273</v>
      </c>
    </row>
    <row r="20" spans="1:26" x14ac:dyDescent="0.25">
      <c r="A20" s="7" t="s">
        <v>88</v>
      </c>
      <c r="B20" t="s">
        <v>56</v>
      </c>
      <c r="C20" t="s">
        <v>74</v>
      </c>
      <c r="D20" t="s">
        <v>89</v>
      </c>
      <c r="E20" t="s">
        <v>89</v>
      </c>
      <c r="F20" t="s">
        <v>89</v>
      </c>
      <c r="G20" t="s">
        <v>89</v>
      </c>
      <c r="H20" t="s">
        <v>4</v>
      </c>
      <c r="I20" t="s">
        <v>90</v>
      </c>
      <c r="J20">
        <f>SUMIFS(Data!B$11:B$38,Data!$A$11:$A$38,VLOOKUP($C20,Feuil2!$A$2:$B$22,2,FALSE))</f>
        <v>49035</v>
      </c>
      <c r="K20">
        <f>SUMIFS(Data!C$11:C$38,Data!$A$11:$A$38,VLOOKUP($C20,Feuil2!$A$2:$B$22,2,FALSE))</f>
        <v>49035</v>
      </c>
      <c r="L20">
        <f>SUMIFS(Data!D$11:D$38,Data!$A$11:$A$38,VLOOKUP($C20,Feuil2!$A$2:$B$22,2,FALSE))</f>
        <v>49034</v>
      </c>
      <c r="M20">
        <f>SUMIFS(Data!E$11:E$38,Data!$A$11:$A$38,VLOOKUP($C20,Feuil2!$A$2:$B$22,2,FALSE))</f>
        <v>49034</v>
      </c>
      <c r="N20">
        <f>SUMIFS(Data!F$11:F$38,Data!$A$11:$A$38,VLOOKUP($C20,Feuil2!$A$2:$B$22,2,FALSE))</f>
        <v>49034</v>
      </c>
      <c r="O20">
        <f>SUMIFS(Data!G$11:G$38,Data!$A$11:$A$38,VLOOKUP($C20,Feuil2!$A$2:$B$22,2,FALSE))</f>
        <v>49034</v>
      </c>
      <c r="P20">
        <f>SUMIFS(Data!H$11:H$38,Data!$A$11:$A$38,VLOOKUP($C20,Feuil2!$A$2:$B$22,2,FALSE))</f>
        <v>49033.8</v>
      </c>
      <c r="Q20">
        <f>SUMIFS(Data!I$11:I$38,Data!$A$11:$A$38,VLOOKUP($C20,Feuil2!$A$2:$B$22,2,FALSE))</f>
        <v>49034.7</v>
      </c>
      <c r="R20">
        <f>SUMIFS(Data!J$11:J$38,Data!$A$11:$A$38,VLOOKUP($C20,Feuil2!$A$2:$B$22,2,FALSE))</f>
        <v>49035</v>
      </c>
      <c r="S20">
        <f>SUMIFS(Data!K$11:K$38,Data!$A$11:$A$38,VLOOKUP($C20,Feuil2!$A$2:$B$22,2,FALSE))</f>
        <v>49036.9</v>
      </c>
      <c r="T20">
        <f>SUMIFS(Data!L$11:L$38,Data!$A$11:$A$38,VLOOKUP($C20,Feuil2!$A$2:$B$22,2,FALSE))</f>
        <v>49037.2</v>
      </c>
      <c r="U20">
        <f>SUMIFS(Data!M$11:M$38,Data!$A$11:$A$38,VLOOKUP($C20,Feuil2!$A$2:$B$22,2,FALSE))</f>
        <v>49036.4</v>
      </c>
      <c r="V20">
        <f>SUMIFS(Data!N$11:N$38,Data!$A$11:$A$38,VLOOKUP($C20,Feuil2!$A$2:$B$22,2,FALSE))</f>
        <v>49036</v>
      </c>
      <c r="W20">
        <f>SUMIFS(Data!O$11:O$38,Data!$A$11:$A$38,VLOOKUP($C20,Feuil2!$A$2:$B$22,2,FALSE))</f>
        <v>49036</v>
      </c>
      <c r="X20">
        <f>SUMIFS(Data!P$11:P$38,Data!$A$11:$A$38,VLOOKUP($C20,Feuil2!$A$2:$B$22,2,FALSE))</f>
        <v>49035</v>
      </c>
      <c r="Y20">
        <f>SUMIFS(Data!Q$11:Q$38,Data!$A$11:$A$38,VLOOKUP($C20,Feuil2!$A$2:$B$22,2,FALSE))</f>
        <v>49035</v>
      </c>
      <c r="Z20">
        <f t="shared" si="0"/>
        <v>49035</v>
      </c>
    </row>
    <row r="21" spans="1:26" x14ac:dyDescent="0.25">
      <c r="A21" s="7" t="s">
        <v>88</v>
      </c>
      <c r="B21" t="s">
        <v>56</v>
      </c>
      <c r="C21" t="s">
        <v>75</v>
      </c>
      <c r="D21" t="s">
        <v>89</v>
      </c>
      <c r="E21" t="s">
        <v>89</v>
      </c>
      <c r="F21" t="s">
        <v>89</v>
      </c>
      <c r="G21" t="s">
        <v>89</v>
      </c>
      <c r="H21" t="s">
        <v>4</v>
      </c>
      <c r="I21" t="s">
        <v>90</v>
      </c>
      <c r="J21">
        <f>SUMIFS(Data!B$11:B$38,Data!$A$11:$A$38,VLOOKUP($C21,Feuil2!$A$2:$B$22,2,FALSE))</f>
        <v>43096</v>
      </c>
      <c r="K21">
        <f>SUMIFS(Data!C$11:C$38,Data!$A$11:$A$38,VLOOKUP($C21,Feuil2!$A$2:$B$22,2,FALSE))</f>
        <v>43098</v>
      </c>
      <c r="L21">
        <f>SUMIFS(Data!D$11:D$38,Data!$A$11:$A$38,VLOOKUP($C21,Feuil2!$A$2:$B$22,2,FALSE))</f>
        <v>43098</v>
      </c>
      <c r="M21">
        <f>SUMIFS(Data!E$11:E$38,Data!$A$11:$A$38,VLOOKUP($C21,Feuil2!$A$2:$B$22,2,FALSE))</f>
        <v>43098</v>
      </c>
      <c r="N21">
        <f>SUMIFS(Data!F$11:F$38,Data!$A$11:$A$38,VLOOKUP($C21,Feuil2!$A$2:$B$22,2,FALSE))</f>
        <v>43098</v>
      </c>
      <c r="O21">
        <f>SUMIFS(Data!G$11:G$38,Data!$A$11:$A$38,VLOOKUP($C21,Feuil2!$A$2:$B$22,2,FALSE))</f>
        <v>43098.3</v>
      </c>
      <c r="P21">
        <f>SUMIFS(Data!H$11:H$38,Data!$A$11:$A$38,VLOOKUP($C21,Feuil2!$A$2:$B$22,2,FALSE))</f>
        <v>43098.3</v>
      </c>
      <c r="Q21">
        <f>SUMIFS(Data!I$11:I$38,Data!$A$11:$A$38,VLOOKUP($C21,Feuil2!$A$2:$B$22,2,FALSE))</f>
        <v>43098.3</v>
      </c>
      <c r="R21">
        <f>SUMIFS(Data!J$11:J$38,Data!$A$11:$A$38,VLOOKUP($C21,Feuil2!$A$2:$B$22,2,FALSE))</f>
        <v>43098.3</v>
      </c>
      <c r="S21">
        <f>SUMIFS(Data!K$11:K$38,Data!$A$11:$A$38,VLOOKUP($C21,Feuil2!$A$2:$B$22,2,FALSE))</f>
        <v>43098.3</v>
      </c>
      <c r="T21">
        <f>SUMIFS(Data!L$11:L$38,Data!$A$11:$A$38,VLOOKUP($C21,Feuil2!$A$2:$B$22,2,FALSE))</f>
        <v>43098.3</v>
      </c>
      <c r="U21">
        <f>SUMIFS(Data!M$11:M$38,Data!$A$11:$A$38,VLOOKUP($C21,Feuil2!$A$2:$B$22,2,FALSE))</f>
        <v>42959.1</v>
      </c>
      <c r="V21">
        <f>SUMIFS(Data!N$11:N$38,Data!$A$11:$A$38,VLOOKUP($C21,Feuil2!$A$2:$B$22,2,FALSE))</f>
        <v>42894.8</v>
      </c>
      <c r="W21">
        <f>SUMIFS(Data!O$11:O$38,Data!$A$11:$A$38,VLOOKUP($C21,Feuil2!$A$2:$B$22,2,FALSE))</f>
        <v>42915.7</v>
      </c>
      <c r="X21">
        <f>SUMIFS(Data!P$11:P$38,Data!$A$11:$A$38,VLOOKUP($C21,Feuil2!$A$2:$B$22,2,FALSE))</f>
        <v>42921</v>
      </c>
      <c r="Y21">
        <f>SUMIFS(Data!Q$11:Q$38,Data!$A$11:$A$38,VLOOKUP($C21,Feuil2!$A$2:$B$22,2,FALSE))</f>
        <v>42924</v>
      </c>
      <c r="Z21">
        <f t="shared" si="0"/>
        <v>42924</v>
      </c>
    </row>
    <row r="22" spans="1:26" x14ac:dyDescent="0.25">
      <c r="A22" s="7" t="s">
        <v>88</v>
      </c>
      <c r="B22" t="s">
        <v>56</v>
      </c>
      <c r="C22" t="s">
        <v>76</v>
      </c>
      <c r="D22" t="s">
        <v>89</v>
      </c>
      <c r="E22" t="s">
        <v>89</v>
      </c>
      <c r="F22" t="s">
        <v>89</v>
      </c>
      <c r="G22" t="s">
        <v>89</v>
      </c>
      <c r="H22" t="s">
        <v>4</v>
      </c>
      <c r="I22" t="s">
        <v>90</v>
      </c>
      <c r="J22" s="8" t="s">
        <v>92</v>
      </c>
      <c r="K22" s="8" t="s">
        <v>92</v>
      </c>
      <c r="L22" s="8" t="s">
        <v>92</v>
      </c>
      <c r="M22" s="8" t="s">
        <v>92</v>
      </c>
      <c r="N22" s="8" t="s">
        <v>92</v>
      </c>
      <c r="O22" s="8" t="s">
        <v>92</v>
      </c>
      <c r="P22" s="8" t="s">
        <v>92</v>
      </c>
      <c r="Q22" s="8" t="s">
        <v>92</v>
      </c>
      <c r="R22" s="8" t="s">
        <v>92</v>
      </c>
      <c r="S22" s="8" t="s">
        <v>92</v>
      </c>
      <c r="T22" s="8" t="s">
        <v>92</v>
      </c>
      <c r="U22" s="8" t="s">
        <v>92</v>
      </c>
      <c r="V22" s="8" t="s">
        <v>92</v>
      </c>
      <c r="W22" s="8" t="s">
        <v>92</v>
      </c>
      <c r="X22" s="8" t="s">
        <v>92</v>
      </c>
      <c r="Y22" s="8" t="s">
        <v>92</v>
      </c>
      <c r="Z22" s="8" t="s">
        <v>92</v>
      </c>
    </row>
    <row r="23" spans="1:26" x14ac:dyDescent="0.25">
      <c r="A23" s="7" t="s">
        <v>88</v>
      </c>
      <c r="B23" t="s">
        <v>56</v>
      </c>
      <c r="C23" t="s">
        <v>77</v>
      </c>
      <c r="D23" t="s">
        <v>89</v>
      </c>
      <c r="E23" t="s">
        <v>89</v>
      </c>
      <c r="F23" t="s">
        <v>89</v>
      </c>
      <c r="G23" t="s">
        <v>89</v>
      </c>
      <c r="H23" t="s">
        <v>4</v>
      </c>
      <c r="I23" t="s">
        <v>90</v>
      </c>
      <c r="J23">
        <f>SUMIFS(Data!B$11:B$38,Data!$A$11:$A$38,VLOOKUP($C23,Feuil2!$A$2:$B$22,2,FALSE))</f>
        <v>441369.5</v>
      </c>
      <c r="K23">
        <f>SUMIFS(Data!C$11:C$38,Data!$A$11:$A$38,VLOOKUP($C23,Feuil2!$A$2:$B$22,2,FALSE))</f>
        <v>441369.5</v>
      </c>
      <c r="L23">
        <f>SUMIFS(Data!D$11:D$38,Data!$A$11:$A$38,VLOOKUP($C23,Feuil2!$A$2:$B$22,2,FALSE))</f>
        <v>441369.5</v>
      </c>
      <c r="M23">
        <f>SUMIFS(Data!E$11:E$38,Data!$A$11:$A$38,VLOOKUP($C23,Feuil2!$A$2:$B$22,2,FALSE))</f>
        <v>441369.5</v>
      </c>
      <c r="N23">
        <f>SUMIFS(Data!F$11:F$38,Data!$A$11:$A$38,VLOOKUP($C23,Feuil2!$A$2:$B$22,2,FALSE))</f>
        <v>441369.5</v>
      </c>
      <c r="O23">
        <f>SUMIFS(Data!G$11:G$38,Data!$A$11:$A$38,VLOOKUP($C23,Feuil2!$A$2:$B$22,2,FALSE))</f>
        <v>441370</v>
      </c>
      <c r="P23">
        <f>SUMIFS(Data!H$11:H$38,Data!$A$11:$A$38,VLOOKUP($C23,Feuil2!$A$2:$B$22,2,FALSE))</f>
        <v>441369.5</v>
      </c>
      <c r="Q23">
        <f>SUMIFS(Data!I$11:I$38,Data!$A$11:$A$38,VLOOKUP($C23,Feuil2!$A$2:$B$22,2,FALSE))</f>
        <v>441369.5</v>
      </c>
      <c r="R23">
        <f>SUMIFS(Data!J$11:J$38,Data!$A$11:$A$38,VLOOKUP($C23,Feuil2!$A$2:$B$22,2,FALSE))</f>
        <v>441369.5</v>
      </c>
      <c r="S23">
        <f>SUMIFS(Data!K$11:K$38,Data!$A$11:$A$38,VLOOKUP($C23,Feuil2!$A$2:$B$22,2,FALSE))</f>
        <v>441369.5</v>
      </c>
      <c r="T23">
        <f>SUMIFS(Data!L$11:L$38,Data!$A$11:$A$38,VLOOKUP($C23,Feuil2!$A$2:$B$22,2,FALSE))</f>
        <v>441369.5</v>
      </c>
      <c r="U23">
        <f>SUMIFS(Data!M$11:M$38,Data!$A$11:$A$38,VLOOKUP($C23,Feuil2!$A$2:$B$22,2,FALSE))</f>
        <v>441369.5</v>
      </c>
      <c r="V23">
        <f>SUMIFS(Data!N$11:N$38,Data!$A$11:$A$38,VLOOKUP($C23,Feuil2!$A$2:$B$22,2,FALSE))</f>
        <v>438575.8</v>
      </c>
      <c r="W23">
        <f>SUMIFS(Data!O$11:O$38,Data!$A$11:$A$38,VLOOKUP($C23,Feuil2!$A$2:$B$22,2,FALSE))</f>
        <v>438575.8</v>
      </c>
      <c r="X23">
        <f>SUMIFS(Data!P$11:P$38,Data!$A$11:$A$38,VLOOKUP($C23,Feuil2!$A$2:$B$22,2,FALSE))</f>
        <v>438574</v>
      </c>
      <c r="Y23">
        <f>SUMIFS(Data!Q$11:Q$38,Data!$A$11:$A$38,VLOOKUP($C23,Feuil2!$A$2:$B$22,2,FALSE))</f>
        <v>438574</v>
      </c>
      <c r="Z23">
        <f t="shared" si="0"/>
        <v>438574</v>
      </c>
    </row>
    <row r="24" spans="1:26" x14ac:dyDescent="0.25">
      <c r="A24" s="7" t="s">
        <v>88</v>
      </c>
      <c r="B24" t="s">
        <v>56</v>
      </c>
      <c r="C24" t="s">
        <v>78</v>
      </c>
      <c r="D24" t="s">
        <v>89</v>
      </c>
      <c r="E24" t="s">
        <v>89</v>
      </c>
      <c r="F24" t="s">
        <v>89</v>
      </c>
      <c r="G24" t="s">
        <v>89</v>
      </c>
      <c r="H24" t="s">
        <v>4</v>
      </c>
      <c r="I24" t="s">
        <v>90</v>
      </c>
      <c r="J24">
        <f>SUMIFS(Data!B$11:B$38,Data!$A$11:$A$38,VLOOKUP($C24,Feuil2!$A$2:$B$22,2,FALSE))</f>
        <v>338144.5</v>
      </c>
      <c r="K24">
        <f>SUMIFS(Data!C$11:C$38,Data!$A$11:$A$38,VLOOKUP($C24,Feuil2!$A$2:$B$22,2,FALSE))</f>
        <v>338144.5</v>
      </c>
      <c r="L24">
        <f>SUMIFS(Data!D$11:D$38,Data!$A$11:$A$38,VLOOKUP($C24,Feuil2!$A$2:$B$22,2,FALSE))</f>
        <v>338144.5</v>
      </c>
      <c r="M24">
        <f>SUMIFS(Data!E$11:E$38,Data!$A$11:$A$38,VLOOKUP($C24,Feuil2!$A$2:$B$22,2,FALSE))</f>
        <v>338144.5</v>
      </c>
      <c r="N24">
        <f>SUMIFS(Data!F$11:F$38,Data!$A$11:$A$38,VLOOKUP($C24,Feuil2!$A$2:$B$22,2,FALSE))</f>
        <v>338144.5</v>
      </c>
      <c r="O24">
        <f>SUMIFS(Data!G$11:G$38,Data!$A$11:$A$38,VLOOKUP($C24,Feuil2!$A$2:$B$22,2,FALSE))</f>
        <v>338144.5</v>
      </c>
      <c r="P24">
        <f>SUMIFS(Data!H$11:H$38,Data!$A$11:$A$38,VLOOKUP($C24,Feuil2!$A$2:$B$22,2,FALSE))</f>
        <v>338436.1</v>
      </c>
      <c r="Q24">
        <f>SUMIFS(Data!I$11:I$38,Data!$A$11:$A$38,VLOOKUP($C24,Feuil2!$A$2:$B$22,2,FALSE))</f>
        <v>338417.2</v>
      </c>
      <c r="R24">
        <f>SUMIFS(Data!J$11:J$38,Data!$A$11:$A$38,VLOOKUP($C24,Feuil2!$A$2:$B$22,2,FALSE))</f>
        <v>338419.3</v>
      </c>
      <c r="S24">
        <f>SUMIFS(Data!K$11:K$38,Data!$A$11:$A$38,VLOOKUP($C24,Feuil2!$A$2:$B$22,2,FALSE))</f>
        <v>338424.4</v>
      </c>
      <c r="T24">
        <f>SUMIFS(Data!L$11:L$38,Data!$A$11:$A$38,VLOOKUP($C24,Feuil2!$A$2:$B$22,2,FALSE))</f>
        <v>338440.5</v>
      </c>
      <c r="U24">
        <f>SUMIFS(Data!M$11:M$38,Data!$A$11:$A$38,VLOOKUP($C24,Feuil2!$A$2:$B$22,2,FALSE))</f>
        <v>338430.5</v>
      </c>
      <c r="V24">
        <f>SUMIFS(Data!N$11:N$38,Data!$A$11:$A$38,VLOOKUP($C24,Feuil2!$A$2:$B$22,2,FALSE))</f>
        <v>338432.1</v>
      </c>
      <c r="W24">
        <f>SUMIFS(Data!O$11:O$38,Data!$A$11:$A$38,VLOOKUP($C24,Feuil2!$A$2:$B$22,2,FALSE))</f>
        <v>338434.7</v>
      </c>
      <c r="X24">
        <f>SUMIFS(Data!P$11:P$38,Data!$A$11:$A$38,VLOOKUP($C24,Feuil2!$A$2:$B$22,2,FALSE))</f>
        <v>338435</v>
      </c>
      <c r="Y24">
        <f>SUMIFS(Data!Q$11:Q$38,Data!$A$11:$A$38,VLOOKUP($C24,Feuil2!$A$2:$B$22,2,FALSE))</f>
        <v>338440</v>
      </c>
      <c r="Z24">
        <f t="shared" si="0"/>
        <v>338440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F12" sqref="F12"/>
    </sheetView>
  </sheetViews>
  <sheetFormatPr baseColWidth="10" defaultRowHeight="13.8" x14ac:dyDescent="0.25"/>
  <cols>
    <col min="2" max="2" width="12.8984375" customWidth="1"/>
  </cols>
  <sheetData>
    <row r="2" spans="1:2" x14ac:dyDescent="0.25">
      <c r="A2" t="s">
        <v>58</v>
      </c>
      <c r="B2" s="3" t="s">
        <v>26</v>
      </c>
    </row>
    <row r="3" spans="1:2" x14ac:dyDescent="0.25">
      <c r="A3" t="s">
        <v>59</v>
      </c>
      <c r="B3" s="3" t="s">
        <v>27</v>
      </c>
    </row>
    <row r="4" spans="1:2" x14ac:dyDescent="0.25">
      <c r="A4" t="s">
        <v>61</v>
      </c>
      <c r="B4" s="3" t="s">
        <v>28</v>
      </c>
    </row>
    <row r="5" spans="1:2" x14ac:dyDescent="0.25">
      <c r="A5" t="s">
        <v>75</v>
      </c>
      <c r="B5" s="3" t="s">
        <v>29</v>
      </c>
    </row>
    <row r="6" spans="1:2" x14ac:dyDescent="0.25">
      <c r="A6" t="s">
        <v>62</v>
      </c>
      <c r="B6" s="3" t="s">
        <v>30</v>
      </c>
    </row>
    <row r="7" spans="1:2" x14ac:dyDescent="0.25">
      <c r="A7" t="s">
        <v>65</v>
      </c>
      <c r="B7" s="3" t="s">
        <v>33</v>
      </c>
    </row>
    <row r="8" spans="1:2" x14ac:dyDescent="0.25">
      <c r="A8" t="s">
        <v>63</v>
      </c>
      <c r="B8" s="3" t="s">
        <v>34</v>
      </c>
    </row>
    <row r="9" spans="1:2" x14ac:dyDescent="0.25">
      <c r="A9" t="s">
        <v>64</v>
      </c>
      <c r="B9" s="3" t="s">
        <v>35</v>
      </c>
    </row>
    <row r="10" spans="1:2" x14ac:dyDescent="0.25">
      <c r="A10" t="s">
        <v>67</v>
      </c>
      <c r="B10" s="3" t="s">
        <v>37</v>
      </c>
    </row>
    <row r="11" spans="1:2" x14ac:dyDescent="0.25">
      <c r="A11" t="s">
        <v>68</v>
      </c>
      <c r="B11" s="3" t="s">
        <v>41</v>
      </c>
    </row>
    <row r="12" spans="1:2" x14ac:dyDescent="0.25">
      <c r="A12" t="s">
        <v>66</v>
      </c>
      <c r="B12" s="3" t="s">
        <v>42</v>
      </c>
    </row>
    <row r="13" spans="1:2" x14ac:dyDescent="0.25">
      <c r="A13" t="s">
        <v>69</v>
      </c>
      <c r="B13" s="3" t="s">
        <v>44</v>
      </c>
    </row>
    <row r="14" spans="1:2" x14ac:dyDescent="0.25">
      <c r="A14" t="s">
        <v>57</v>
      </c>
      <c r="B14" s="3" t="s">
        <v>45</v>
      </c>
    </row>
    <row r="15" spans="1:2" x14ac:dyDescent="0.25">
      <c r="A15" t="s">
        <v>70</v>
      </c>
      <c r="B15" s="3" t="s">
        <v>46</v>
      </c>
    </row>
    <row r="16" spans="1:2" x14ac:dyDescent="0.25">
      <c r="A16" t="s">
        <v>71</v>
      </c>
      <c r="B16" s="3" t="s">
        <v>47</v>
      </c>
    </row>
    <row r="17" spans="1:2" x14ac:dyDescent="0.25">
      <c r="A17" t="s">
        <v>72</v>
      </c>
      <c r="B17" s="3" t="s">
        <v>48</v>
      </c>
    </row>
    <row r="18" spans="1:2" x14ac:dyDescent="0.25">
      <c r="A18" t="s">
        <v>73</v>
      </c>
      <c r="B18" s="3" t="s">
        <v>49</v>
      </c>
    </row>
    <row r="19" spans="1:2" x14ac:dyDescent="0.25">
      <c r="A19" t="s">
        <v>74</v>
      </c>
      <c r="B19" s="3" t="s">
        <v>50</v>
      </c>
    </row>
    <row r="20" spans="1:2" x14ac:dyDescent="0.25">
      <c r="A20" t="s">
        <v>78</v>
      </c>
      <c r="B20" s="3" t="s">
        <v>51</v>
      </c>
    </row>
    <row r="21" spans="1:2" x14ac:dyDescent="0.25">
      <c r="A21" t="s">
        <v>77</v>
      </c>
      <c r="B21" s="3" t="s">
        <v>52</v>
      </c>
    </row>
    <row r="22" spans="1:2" x14ac:dyDescent="0.25">
      <c r="A22" t="s">
        <v>56</v>
      </c>
      <c r="B22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Vieubled Julien</dc:creator>
  <cp:lastModifiedBy>Vieubled Julien</cp:lastModifiedBy>
  <dcterms:created xsi:type="dcterms:W3CDTF">2018-10-25T14:59:41Z</dcterms:created>
  <dcterms:modified xsi:type="dcterms:W3CDTF">2018-10-25T14:59:41Z</dcterms:modified>
</cp:coreProperties>
</file>