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Clerx Services Ltd.)\Profile\Desktop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Sheet1!$A$7:$K$37</definedName>
    <definedName name="solver_adj" localSheetId="0" hidden="1">Sheet1!$B$6:$E$6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1" l="1"/>
  <c r="J37" i="1" s="1"/>
  <c r="G37" i="1"/>
  <c r="F37" i="1"/>
  <c r="F36" i="1"/>
  <c r="G36" i="1" s="1"/>
  <c r="H36" i="1" s="1"/>
  <c r="F35" i="1"/>
  <c r="G35" i="1" s="1"/>
  <c r="H35" i="1" s="1"/>
  <c r="F34" i="1"/>
  <c r="G34" i="1" s="1"/>
  <c r="H34" i="1" s="1"/>
  <c r="H33" i="1"/>
  <c r="J33" i="1" s="1"/>
  <c r="G33" i="1"/>
  <c r="F33" i="1"/>
  <c r="F32" i="1"/>
  <c r="G32" i="1" s="1"/>
  <c r="H32" i="1" s="1"/>
  <c r="F31" i="1"/>
  <c r="G31" i="1" s="1"/>
  <c r="H31" i="1" s="1"/>
  <c r="F30" i="1"/>
  <c r="G30" i="1" s="1"/>
  <c r="H30" i="1" s="1"/>
  <c r="J29" i="1"/>
  <c r="H29" i="1"/>
  <c r="I29" i="1" s="1"/>
  <c r="K29" i="1" s="1"/>
  <c r="G29" i="1"/>
  <c r="F29" i="1"/>
  <c r="F28" i="1"/>
  <c r="G28" i="1" s="1"/>
  <c r="H28" i="1" s="1"/>
  <c r="F27" i="1"/>
  <c r="G27" i="1" s="1"/>
  <c r="H27" i="1" s="1"/>
  <c r="F26" i="1"/>
  <c r="G26" i="1" s="1"/>
  <c r="H26" i="1" s="1"/>
  <c r="H25" i="1"/>
  <c r="J25" i="1" s="1"/>
  <c r="G25" i="1"/>
  <c r="F25" i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N12" i="1"/>
  <c r="F12" i="1"/>
  <c r="G12" i="1" s="1"/>
  <c r="H12" i="1" s="1"/>
  <c r="F11" i="1"/>
  <c r="G11" i="1" s="1"/>
  <c r="H11" i="1" s="1"/>
  <c r="G10" i="1"/>
  <c r="H10" i="1" s="1"/>
  <c r="F10" i="1"/>
  <c r="O9" i="1"/>
  <c r="N9" i="1"/>
  <c r="M9" i="1"/>
  <c r="P9" i="1" s="1"/>
  <c r="G9" i="1"/>
  <c r="H9" i="1" s="1"/>
  <c r="F9" i="1"/>
  <c r="S8" i="1"/>
  <c r="G8" i="1"/>
  <c r="H8" i="1" s="1"/>
  <c r="F8" i="1"/>
  <c r="D1" i="1"/>
  <c r="J11" i="1" l="1"/>
  <c r="I11" i="1"/>
  <c r="K11" i="1" s="1"/>
  <c r="J35" i="1"/>
  <c r="I35" i="1"/>
  <c r="K35" i="1" s="1"/>
  <c r="J19" i="1"/>
  <c r="I19" i="1"/>
  <c r="K19" i="1" s="1"/>
  <c r="J30" i="1"/>
  <c r="I30" i="1"/>
  <c r="K30" i="1" s="1"/>
  <c r="J9" i="1"/>
  <c r="I9" i="1"/>
  <c r="K9" i="1" s="1"/>
  <c r="J26" i="1"/>
  <c r="I26" i="1"/>
  <c r="K26" i="1" s="1"/>
  <c r="J21" i="1"/>
  <c r="I21" i="1"/>
  <c r="K21" i="1" s="1"/>
  <c r="I32" i="1"/>
  <c r="K32" i="1" s="1"/>
  <c r="J32" i="1"/>
  <c r="N10" i="1"/>
  <c r="N11" i="1" s="1"/>
  <c r="J14" i="1"/>
  <c r="I14" i="1"/>
  <c r="K14" i="1" s="1"/>
  <c r="J22" i="1"/>
  <c r="I22" i="1"/>
  <c r="K22" i="1" s="1"/>
  <c r="I28" i="1"/>
  <c r="K28" i="1" s="1"/>
  <c r="J28" i="1"/>
  <c r="O10" i="1"/>
  <c r="O11" i="1" s="1"/>
  <c r="J15" i="1"/>
  <c r="I15" i="1"/>
  <c r="K15" i="1" s="1"/>
  <c r="J23" i="1"/>
  <c r="I23" i="1"/>
  <c r="K23" i="1" s="1"/>
  <c r="J18" i="1"/>
  <c r="I18" i="1"/>
  <c r="K18" i="1" s="1"/>
  <c r="J12" i="1"/>
  <c r="I12" i="1"/>
  <c r="K12" i="1" s="1"/>
  <c r="I36" i="1"/>
  <c r="K36" i="1" s="1"/>
  <c r="J36" i="1"/>
  <c r="I20" i="1"/>
  <c r="K20" i="1" s="1"/>
  <c r="J20" i="1"/>
  <c r="J31" i="1"/>
  <c r="I31" i="1"/>
  <c r="K31" i="1" s="1"/>
  <c r="J13" i="1"/>
  <c r="I13" i="1"/>
  <c r="K13" i="1" s="1"/>
  <c r="J27" i="1"/>
  <c r="I27" i="1"/>
  <c r="K27" i="1" s="1"/>
  <c r="I16" i="1"/>
  <c r="K16" i="1" s="1"/>
  <c r="J16" i="1"/>
  <c r="I24" i="1"/>
  <c r="K24" i="1" s="1"/>
  <c r="J24" i="1"/>
  <c r="J8" i="1"/>
  <c r="I8" i="1"/>
  <c r="K8" i="1" s="1"/>
  <c r="J10" i="1"/>
  <c r="I10" i="1"/>
  <c r="K10" i="1" s="1"/>
  <c r="J17" i="1"/>
  <c r="I17" i="1"/>
  <c r="K17" i="1" s="1"/>
  <c r="J34" i="1"/>
  <c r="I34" i="1"/>
  <c r="K34" i="1" s="1"/>
  <c r="O12" i="1"/>
  <c r="R8" i="1"/>
  <c r="M10" i="1"/>
  <c r="M11" i="1" s="1"/>
  <c r="P11" i="1" s="1"/>
  <c r="I25" i="1"/>
  <c r="K25" i="1" s="1"/>
  <c r="I33" i="1"/>
  <c r="K33" i="1" s="1"/>
  <c r="I37" i="1"/>
  <c r="K37" i="1" s="1"/>
  <c r="K6" i="1" l="1"/>
  <c r="J6" i="1"/>
  <c r="I6" i="1" s="1"/>
</calcChain>
</file>

<file path=xl/sharedStrings.xml><?xml version="1.0" encoding="utf-8"?>
<sst xmlns="http://schemas.openxmlformats.org/spreadsheetml/2006/main" count="38" uniqueCount="33">
  <si>
    <t>Objective: We want to calculate (b0,b1,b2,b3) so to interpret the results</t>
  </si>
  <si>
    <t>Objective Function</t>
  </si>
  <si>
    <t>minimise cost function by maximising value-&gt;Ylogp+(1-y)log(1-p)</t>
  </si>
  <si>
    <t>Target</t>
  </si>
  <si>
    <t>Response</t>
  </si>
  <si>
    <t>log(odds)</t>
  </si>
  <si>
    <t>-8.64+1.273*Brand+0.18*Product+0.58*Shopping</t>
  </si>
  <si>
    <t>X1</t>
  </si>
  <si>
    <t>X2</t>
  </si>
  <si>
    <t>X3</t>
  </si>
  <si>
    <t>b0+b1*X1+B2*X2+b3*X3</t>
  </si>
  <si>
    <t>Odds</t>
  </si>
  <si>
    <t>Probability</t>
  </si>
  <si>
    <t>odds=p/(1-p)</t>
  </si>
  <si>
    <t>p=odds/(1+odds)</t>
  </si>
  <si>
    <t>bo</t>
  </si>
  <si>
    <t>b1</t>
  </si>
  <si>
    <t>b2</t>
  </si>
  <si>
    <t>b3</t>
  </si>
  <si>
    <t>b1*Brand+b2*Product+b3*Shopping</t>
  </si>
  <si>
    <t>odds can take any value b/w 0 and infinity</t>
  </si>
  <si>
    <t>can take value b/w 0 and 1</t>
  </si>
  <si>
    <t>no</t>
  </si>
  <si>
    <t>Loyalty</t>
  </si>
  <si>
    <t>Brand</t>
  </si>
  <si>
    <t>Product</t>
  </si>
  <si>
    <t>Shopping</t>
  </si>
  <si>
    <t>Log(odds)</t>
  </si>
  <si>
    <t>p(odds/(1+odds))</t>
  </si>
  <si>
    <t>1-p</t>
  </si>
  <si>
    <t>y logp</t>
  </si>
  <si>
    <t>(1-y)log(1-p)</t>
  </si>
  <si>
    <t>Let me attcah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</si>
</sst>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0" borderId="0" xfId="0" quotePrefix="1" applyFont="1"/>
    <xf numFmtId="0" fontId="4" fillId="0" borderId="0" xfId="0" applyFont="1"/>
    <xf numFmtId="0" fontId="1" fillId="0" borderId="0" xfId="0" applyFont="1"/>
    <xf numFmtId="0" fontId="0" fillId="4" borderId="0" xfId="0" applyFill="1"/>
    <xf numFmtId="0" fontId="0" fillId="0" borderId="0" xfId="0" applyAlignment="1">
      <alignment wrapText="1"/>
    </xf>
    <xf numFmtId="0" fontId="5" fillId="0" borderId="0" xfId="0" applyFont="1"/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right"/>
    </xf>
    <xf numFmtId="0" fontId="8" fillId="0" borderId="1" xfId="0" applyFont="1" applyBorder="1"/>
    <xf numFmtId="0" fontId="0" fillId="0" borderId="1" xfId="0" applyBorder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3" fillId="7" borderId="0" xfId="0" applyFont="1" applyFill="1"/>
    <xf numFmtId="0" fontId="9" fillId="7" borderId="0" xfId="0" applyFont="1" applyFill="1"/>
    <xf numFmtId="0" fontId="8" fillId="7" borderId="1" xfId="0" applyFont="1" applyFill="1" applyBorder="1"/>
    <xf numFmtId="0" fontId="10" fillId="7" borderId="1" xfId="0" applyFont="1" applyFill="1" applyBorder="1"/>
    <xf numFmtId="0" fontId="0" fillId="7" borderId="1" xfId="0" applyFill="1" applyBorder="1"/>
    <xf numFmtId="0" fontId="8" fillId="6" borderId="1" xfId="0" applyFont="1" applyFill="1" applyBorder="1"/>
    <xf numFmtId="0" fontId="0" fillId="6" borderId="1" xfId="0" applyFill="1" applyBorder="1"/>
    <xf numFmtId="0" fontId="8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211667</xdr:colOff>
      <xdr:row>5</xdr:row>
      <xdr:rowOff>20213</xdr:rowOff>
    </xdr:from>
    <xdr:to>
      <xdr:col>17</xdr:col>
      <xdr:colOff>445560</xdr:colOff>
      <xdr:row>22</xdr:row>
      <xdr:rowOff>90190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7367" y="1671213"/>
          <a:ext cx="7129993" cy="5619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60" zoomScaleNormal="60" workbookViewId="0">
      <pane ySplit="7" topLeftCell="A8" activePane="bottomLeft" state="frozen"/>
      <selection pane="bottomLeft" activeCell="G10" sqref="G10"/>
    </sheetView>
  </sheetViews>
  <sheetFormatPr defaultRowHeight="14.5" x14ac:dyDescent="0.35"/>
  <cols>
    <col min="1" max="1" width="4.81640625" bestFit="1" customWidth="1"/>
    <col min="2" max="2" width="12.26953125" customWidth="1"/>
    <col min="3" max="3" width="21.1796875" customWidth="1"/>
    <col min="4" max="4" width="11.81640625" customWidth="1"/>
    <col min="5" max="5" width="13.08984375" customWidth="1"/>
    <col min="6" max="6" width="11.7265625" customWidth="1"/>
    <col min="7" max="7" width="16.81640625" customWidth="1"/>
    <col min="8" max="8" width="28.08984375" bestFit="1" customWidth="1"/>
    <col min="9" max="9" width="29.1796875" customWidth="1"/>
    <col min="10" max="10" width="13" bestFit="1" customWidth="1"/>
    <col min="11" max="11" width="25.7265625" customWidth="1"/>
    <col min="12" max="12" width="26.26953125" customWidth="1"/>
    <col min="13" max="13" width="11.81640625" bestFit="1" customWidth="1"/>
  </cols>
  <sheetData>
    <row r="1" spans="1:19" ht="43.5" x14ac:dyDescent="0.35">
      <c r="D1">
        <f>13/16</f>
        <v>0.8125</v>
      </c>
      <c r="I1" s="1" t="s">
        <v>0</v>
      </c>
    </row>
    <row r="2" spans="1:19" ht="18.5" x14ac:dyDescent="0.45">
      <c r="H2" s="2" t="s">
        <v>1</v>
      </c>
      <c r="I2" s="2" t="s">
        <v>2</v>
      </c>
    </row>
    <row r="3" spans="1:19" ht="23.5" x14ac:dyDescent="0.55000000000000004">
      <c r="B3" s="3" t="s">
        <v>3</v>
      </c>
      <c r="C3" s="4" t="s">
        <v>4</v>
      </c>
      <c r="D3" s="4"/>
      <c r="E3" s="4"/>
      <c r="H3" t="s">
        <v>5</v>
      </c>
      <c r="I3" s="5" t="s">
        <v>6</v>
      </c>
    </row>
    <row r="4" spans="1:19" ht="15.5" x14ac:dyDescent="0.35">
      <c r="C4" t="s">
        <v>7</v>
      </c>
      <c r="D4" t="s">
        <v>8</v>
      </c>
      <c r="E4" t="s">
        <v>9</v>
      </c>
      <c r="H4" t="s">
        <v>5</v>
      </c>
      <c r="I4" s="6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9" ht="29" x14ac:dyDescent="0.35">
      <c r="B5" s="8" t="s">
        <v>15</v>
      </c>
      <c r="C5" s="8" t="s">
        <v>16</v>
      </c>
      <c r="D5" s="8" t="s">
        <v>17</v>
      </c>
      <c r="E5" s="8" t="s">
        <v>18</v>
      </c>
      <c r="I5" t="s">
        <v>19</v>
      </c>
      <c r="K5" s="9" t="s">
        <v>20</v>
      </c>
      <c r="L5" s="9" t="s">
        <v>21</v>
      </c>
    </row>
    <row r="6" spans="1:19" ht="21" x14ac:dyDescent="0.5">
      <c r="B6" s="8">
        <v>-8.6419244407513354</v>
      </c>
      <c r="C6" s="8">
        <v>1.2738600808758764</v>
      </c>
      <c r="D6" s="8">
        <v>0.18615384179751138</v>
      </c>
      <c r="E6" s="8">
        <v>0.589980430434356</v>
      </c>
      <c r="I6" s="10">
        <f>J6+K6</f>
        <v>-11.500695644802798</v>
      </c>
      <c r="J6">
        <f>SUM(J8:J37)</f>
        <v>-4.876151581975261</v>
      </c>
      <c r="K6">
        <f>SUM(K8:K37)</f>
        <v>-6.6245440628275372</v>
      </c>
    </row>
    <row r="7" spans="1:19" ht="26" x14ac:dyDescent="0.6">
      <c r="A7" s="11" t="s">
        <v>22</v>
      </c>
      <c r="B7" s="12" t="s">
        <v>23</v>
      </c>
      <c r="C7" s="13" t="s">
        <v>24</v>
      </c>
      <c r="D7" s="13" t="s">
        <v>25</v>
      </c>
      <c r="E7" s="13" t="s">
        <v>26</v>
      </c>
      <c r="F7" s="13" t="s">
        <v>27</v>
      </c>
      <c r="G7" s="13" t="s">
        <v>11</v>
      </c>
      <c r="H7" s="14" t="s">
        <v>28</v>
      </c>
      <c r="I7" s="13" t="s">
        <v>29</v>
      </c>
      <c r="J7" s="13" t="s">
        <v>30</v>
      </c>
      <c r="K7" s="13" t="s">
        <v>31</v>
      </c>
      <c r="M7" s="6">
        <v>1.2738600808758764</v>
      </c>
      <c r="N7" s="6">
        <v>0.18615384179751138</v>
      </c>
      <c r="O7" s="6">
        <v>0.589980430434356</v>
      </c>
    </row>
    <row r="8" spans="1:19" ht="26" x14ac:dyDescent="0.6">
      <c r="A8" s="15">
        <v>15</v>
      </c>
      <c r="B8" s="15">
        <v>1</v>
      </c>
      <c r="C8" s="15">
        <v>7</v>
      </c>
      <c r="D8" s="15">
        <v>5</v>
      </c>
      <c r="E8" s="15">
        <v>5</v>
      </c>
      <c r="F8" s="16">
        <f>$B$6+$C$6*C8+$D$6*D8+$E$6*E8</f>
        <v>4.155767486539137</v>
      </c>
      <c r="G8" s="16">
        <f>EXP(F8)</f>
        <v>63.800912103339243</v>
      </c>
      <c r="H8" s="16">
        <f>G8/(1+G8)</f>
        <v>0.9845681184486218</v>
      </c>
      <c r="I8" s="16">
        <f>1-H8</f>
        <v>1.5431881551378202E-2</v>
      </c>
      <c r="J8" s="16">
        <f>B8*LN(H8)</f>
        <v>-1.5552192388846257E-2</v>
      </c>
      <c r="K8" s="16">
        <f>(1-B8)*LN(I8)</f>
        <v>0</v>
      </c>
      <c r="M8" s="6" t="s">
        <v>24</v>
      </c>
      <c r="N8" s="6" t="s">
        <v>25</v>
      </c>
      <c r="O8" s="6" t="s">
        <v>26</v>
      </c>
      <c r="R8">
        <f>M9/N9</f>
        <v>2.9674596172785681</v>
      </c>
      <c r="S8">
        <f>M9/O9</f>
        <v>1.9815505621707517</v>
      </c>
    </row>
    <row r="9" spans="1:19" s="17" customFormat="1" ht="26" x14ac:dyDescent="0.6">
      <c r="A9" s="15">
        <v>10</v>
      </c>
      <c r="B9" s="15">
        <v>1</v>
      </c>
      <c r="C9" s="15">
        <v>7</v>
      </c>
      <c r="D9" s="15">
        <v>6</v>
      </c>
      <c r="E9" s="15">
        <v>4</v>
      </c>
      <c r="F9" s="16">
        <f>$B$6+$C$6*C9+$D$6*D9+$E$6*E9</f>
        <v>3.7519408979022923</v>
      </c>
      <c r="G9" s="16">
        <f>EXP(F9)</f>
        <v>42.603691221018742</v>
      </c>
      <c r="H9" s="16">
        <f>G9/(1+G9)</f>
        <v>0.97706616178590955</v>
      </c>
      <c r="I9" s="16">
        <f>1-H9</f>
        <v>2.2933838214090452E-2</v>
      </c>
      <c r="J9" s="16">
        <f>B9*LN(H9)</f>
        <v>-2.3200909901693354E-2</v>
      </c>
      <c r="K9" s="16">
        <f>(1-B9)*LN(I9)</f>
        <v>0</v>
      </c>
      <c r="M9" s="18">
        <f>EXP(M7)</f>
        <v>3.5746243041516861</v>
      </c>
      <c r="N9" s="18">
        <f t="shared" ref="N9:O9" si="0">EXP(N7)</f>
        <v>1.2046075651165704</v>
      </c>
      <c r="O9" s="18">
        <f t="shared" si="0"/>
        <v>1.8039531124735733</v>
      </c>
      <c r="P9" s="17">
        <f>SUM(M9:O9)</f>
        <v>6.5831849817418302</v>
      </c>
    </row>
    <row r="10" spans="1:19" ht="26" x14ac:dyDescent="0.6">
      <c r="A10" s="15">
        <v>9</v>
      </c>
      <c r="B10" s="15">
        <v>1</v>
      </c>
      <c r="C10" s="15">
        <v>7</v>
      </c>
      <c r="D10" s="15">
        <v>5</v>
      </c>
      <c r="E10" s="15">
        <v>4</v>
      </c>
      <c r="F10" s="16">
        <f>$B$6+$C$6*C10+$D$6*D10+$E$6*E10</f>
        <v>3.5657870561047811</v>
      </c>
      <c r="G10" s="16">
        <f>EXP(F10)</f>
        <v>35.367278485334737</v>
      </c>
      <c r="H10" s="16">
        <f>G10/(1+G10)</f>
        <v>0.97250275407869047</v>
      </c>
      <c r="I10" s="16">
        <f>1-H10</f>
        <v>2.7497245921309532E-2</v>
      </c>
      <c r="J10" s="16">
        <f>B10*LN(H10)</f>
        <v>-2.7882371536023347E-2</v>
      </c>
      <c r="K10" s="16">
        <f>(1-B10)*LN(I10)</f>
        <v>0</v>
      </c>
      <c r="L10" t="s">
        <v>32</v>
      </c>
      <c r="M10">
        <f>M9/$P$9</f>
        <v>0.54299314299472778</v>
      </c>
      <c r="N10">
        <f t="shared" ref="N10:O10" si="1">N9/$P$9</f>
        <v>0.18298248772554557</v>
      </c>
      <c r="O10">
        <f t="shared" si="1"/>
        <v>0.27402436927972657</v>
      </c>
      <c r="P10">
        <v>100</v>
      </c>
    </row>
    <row r="11" spans="1:19" s="19" customFormat="1" ht="26" x14ac:dyDescent="0.6">
      <c r="A11" s="15">
        <v>25</v>
      </c>
      <c r="B11" s="15">
        <v>0</v>
      </c>
      <c r="C11" s="15">
        <v>6</v>
      </c>
      <c r="D11" s="15">
        <v>3</v>
      </c>
      <c r="E11" s="15">
        <v>6</v>
      </c>
      <c r="F11" s="16">
        <f>$B$6+$C$6*C11+$D$6*D11+$E$6*E11</f>
        <v>3.0995801525025932</v>
      </c>
      <c r="G11" s="16">
        <f>EXP(F11)</f>
        <v>22.188633483312547</v>
      </c>
      <c r="H11" s="16">
        <f>G11/(1+G11)</f>
        <v>0.95687542343883092</v>
      </c>
      <c r="I11" s="16">
        <f>1-H11</f>
        <v>4.3124576561169081E-2</v>
      </c>
      <c r="J11" s="16">
        <f>B11*LN(H11)</f>
        <v>0</v>
      </c>
      <c r="K11" s="16">
        <f>(1-B11)*LN(I11)</f>
        <v>-3.1436622225502604</v>
      </c>
      <c r="M11" s="20">
        <f>M10*$P$10</f>
        <v>54.299314299472776</v>
      </c>
      <c r="N11" s="20">
        <f>N10*P10</f>
        <v>18.298248772554558</v>
      </c>
      <c r="O11" s="20">
        <f>O10*P10</f>
        <v>27.402436927972655</v>
      </c>
      <c r="P11" s="21">
        <f>SUM(M11:O11)</f>
        <v>99.999999999999986</v>
      </c>
    </row>
    <row r="12" spans="1:19" ht="26" x14ac:dyDescent="0.6">
      <c r="A12" s="22">
        <v>4</v>
      </c>
      <c r="B12" s="22">
        <v>1</v>
      </c>
      <c r="C12" s="22">
        <v>6</v>
      </c>
      <c r="D12" s="22">
        <v>5</v>
      </c>
      <c r="E12" s="22">
        <v>5</v>
      </c>
      <c r="F12" s="23">
        <f>$B$6+$C$6*C12+$D$6*D12+$E$6*E12</f>
        <v>2.8819074056632594</v>
      </c>
      <c r="G12" s="23">
        <f>EXP(F12)</f>
        <v>17.848284651687365</v>
      </c>
      <c r="H12" s="24">
        <f>G12/(1+G12)</f>
        <v>0.94694477410120836</v>
      </c>
      <c r="I12" s="24">
        <f>1-H12</f>
        <v>5.3055225898791636E-2</v>
      </c>
      <c r="J12" s="24">
        <f>B12*LN(H12)</f>
        <v>-5.451450417953279E-2</v>
      </c>
      <c r="K12" s="24">
        <f>(1-B12)*LN(I12)</f>
        <v>0</v>
      </c>
      <c r="M12">
        <v>0.32438419496141674</v>
      </c>
      <c r="N12">
        <f>M12/M13</f>
        <v>1.4510793859360722</v>
      </c>
      <c r="O12">
        <f>N9*N9</f>
        <v>1.4510793859360724</v>
      </c>
    </row>
    <row r="13" spans="1:19" s="17" customFormat="1" ht="26" x14ac:dyDescent="0.6">
      <c r="A13" s="15">
        <v>13</v>
      </c>
      <c r="B13" s="15">
        <v>1</v>
      </c>
      <c r="C13" s="15">
        <v>7</v>
      </c>
      <c r="D13" s="15">
        <v>3</v>
      </c>
      <c r="E13" s="15">
        <v>3</v>
      </c>
      <c r="F13" s="16">
        <f>$B$6+$C$6*C13+$D$6*D13+$E$6*E13</f>
        <v>2.6034989420754027</v>
      </c>
      <c r="G13" s="16">
        <f>EXP(F13)</f>
        <v>13.51092938626144</v>
      </c>
      <c r="H13" s="16">
        <f>G13/(1+G13)</f>
        <v>0.9310864264182297</v>
      </c>
      <c r="I13" s="16">
        <f>1-H13</f>
        <v>6.8913573581770304E-2</v>
      </c>
      <c r="J13" s="16">
        <f>B13*LN(H13)</f>
        <v>-7.1403174200325215E-2</v>
      </c>
      <c r="K13" s="16">
        <f>(1-B13)*LN(I13)</f>
        <v>0</v>
      </c>
      <c r="M13" s="17">
        <v>0.22354682872995316</v>
      </c>
    </row>
    <row r="14" spans="1:19" ht="26" x14ac:dyDescent="0.6">
      <c r="A14" s="25">
        <v>2</v>
      </c>
      <c r="B14" s="25">
        <v>1</v>
      </c>
      <c r="C14" s="25">
        <v>6</v>
      </c>
      <c r="D14" s="25">
        <v>5</v>
      </c>
      <c r="E14" s="25">
        <v>4</v>
      </c>
      <c r="F14" s="26">
        <f>$B$6+$C$6*C14+$D$6*D14+$E$6*E14</f>
        <v>2.2919269752289035</v>
      </c>
      <c r="G14" s="26">
        <f>EXP(F14)</f>
        <v>9.8939847872286837</v>
      </c>
      <c r="H14" s="26">
        <f>G14/(1+G14)</f>
        <v>0.90820622393632056</v>
      </c>
      <c r="I14" s="26">
        <f>1-H14</f>
        <v>9.1793776063679444E-2</v>
      </c>
      <c r="J14" s="26">
        <f>B14*LN(H14)</f>
        <v>-9.6283807295830678E-2</v>
      </c>
      <c r="K14" s="26">
        <f>(1-B14)*LN(I14)</f>
        <v>0</v>
      </c>
    </row>
    <row r="15" spans="1:19" s="19" customFormat="1" ht="26" x14ac:dyDescent="0.6">
      <c r="A15" s="15">
        <v>5</v>
      </c>
      <c r="B15" s="15">
        <v>1</v>
      </c>
      <c r="C15" s="15">
        <v>6</v>
      </c>
      <c r="D15" s="15">
        <v>3</v>
      </c>
      <c r="E15" s="15">
        <v>4</v>
      </c>
      <c r="F15" s="16">
        <f>$B$6+$C$6*C15+$D$6*D15+$E$6*E15</f>
        <v>1.919619291633881</v>
      </c>
      <c r="G15" s="16">
        <f>EXP(F15)</f>
        <v>6.8183621675847892</v>
      </c>
      <c r="H15" s="16">
        <f>G15/(1+G15)</f>
        <v>0.87209597373909897</v>
      </c>
      <c r="I15" s="16">
        <f>1-H15</f>
        <v>0.12790402626090103</v>
      </c>
      <c r="J15" s="16">
        <f>B15*LN(H15)</f>
        <v>-0.13685579950208687</v>
      </c>
      <c r="K15" s="16">
        <f>(1-B15)*LN(I15)</f>
        <v>0</v>
      </c>
    </row>
    <row r="16" spans="1:19" ht="26" x14ac:dyDescent="0.6">
      <c r="A16" s="15">
        <v>7</v>
      </c>
      <c r="B16" s="15">
        <v>1</v>
      </c>
      <c r="C16" s="15">
        <v>5</v>
      </c>
      <c r="D16" s="15">
        <v>5</v>
      </c>
      <c r="E16" s="15">
        <v>5</v>
      </c>
      <c r="F16" s="16">
        <f>$B$6+$C$6*C16+$D$6*D16+$E$6*E16</f>
        <v>1.6080473247873837</v>
      </c>
      <c r="G16" s="16">
        <f>EXP(F16)</f>
        <v>4.993051893861348</v>
      </c>
      <c r="H16" s="16">
        <f>G16/(1+G16)</f>
        <v>0.83314010662509119</v>
      </c>
      <c r="I16" s="16">
        <f>1-H16</f>
        <v>0.16685989337490881</v>
      </c>
      <c r="J16" s="16">
        <f>B16*LN(H16)</f>
        <v>-0.18255345573032519</v>
      </c>
      <c r="K16" s="16">
        <f>(1-B16)*LN(I16)</f>
        <v>0</v>
      </c>
    </row>
    <row r="17" spans="1:11" ht="26" x14ac:dyDescent="0.6">
      <c r="A17" s="15">
        <v>11</v>
      </c>
      <c r="B17" s="15">
        <v>1</v>
      </c>
      <c r="C17" s="15">
        <v>6</v>
      </c>
      <c r="D17" s="15">
        <v>7</v>
      </c>
      <c r="E17" s="15">
        <v>2</v>
      </c>
      <c r="F17" s="16">
        <f>$B$6+$C$6*C17+$D$6*D17+$E$6*E17</f>
        <v>1.4842737979552145</v>
      </c>
      <c r="G17" s="16">
        <f>EXP(F17)</f>
        <v>4.4117604197452591</v>
      </c>
      <c r="H17" s="16">
        <f>G17/(1+G17)</f>
        <v>0.81521724495574188</v>
      </c>
      <c r="I17" s="16">
        <f>1-H17</f>
        <v>0.18478275504425812</v>
      </c>
      <c r="J17" s="16">
        <f>B17*LN(H17)</f>
        <v>-0.2043006430337026</v>
      </c>
      <c r="K17" s="16">
        <f>(1-B17)*LN(I17)</f>
        <v>0</v>
      </c>
    </row>
    <row r="18" spans="1:11" ht="26" x14ac:dyDescent="0.6">
      <c r="A18" s="15">
        <v>12</v>
      </c>
      <c r="B18" s="15">
        <v>1</v>
      </c>
      <c r="C18" s="15">
        <v>5</v>
      </c>
      <c r="D18" s="15">
        <v>6</v>
      </c>
      <c r="E18" s="15">
        <v>4</v>
      </c>
      <c r="F18" s="16">
        <f>$B$6+$C$6*C18+$D$6*D18+$E$6*E18</f>
        <v>1.2042207361505393</v>
      </c>
      <c r="G18" s="16">
        <f>EXP(F18)</f>
        <v>3.3341598752074613</v>
      </c>
      <c r="H18" s="16">
        <f>G18/(1+G18)</f>
        <v>0.76927477785942688</v>
      </c>
      <c r="I18" s="16">
        <f>1-H18</f>
        <v>0.23072522214057312</v>
      </c>
      <c r="J18" s="16">
        <f>B18*LN(H18)</f>
        <v>-0.26230705488673539</v>
      </c>
      <c r="K18" s="16">
        <f>(1-B18)*LN(I18)</f>
        <v>0</v>
      </c>
    </row>
    <row r="19" spans="1:11" ht="26" x14ac:dyDescent="0.6">
      <c r="A19" s="22">
        <v>8</v>
      </c>
      <c r="B19" s="22">
        <v>1</v>
      </c>
      <c r="C19" s="22">
        <v>6</v>
      </c>
      <c r="D19" s="22">
        <v>4</v>
      </c>
      <c r="E19" s="22">
        <v>2</v>
      </c>
      <c r="F19" s="24">
        <f>$B$6+$C$6*C19+$D$6*D19+$E$6*E19</f>
        <v>0.92581227256268028</v>
      </c>
      <c r="G19" s="24">
        <f>EXP(F19)</f>
        <v>2.5239175369256222</v>
      </c>
      <c r="H19" s="24">
        <f>G19/(1+G19)</f>
        <v>0.71622491459535353</v>
      </c>
      <c r="I19" s="24">
        <f>1-H19</f>
        <v>0.28377508540464647</v>
      </c>
      <c r="J19" s="24">
        <f>B19*LN(H19)</f>
        <v>-0.33376103481907665</v>
      </c>
      <c r="K19" s="24">
        <f>(1-B19)*LN(I19)</f>
        <v>0</v>
      </c>
    </row>
    <row r="20" spans="1:11" ht="26" x14ac:dyDescent="0.6">
      <c r="A20" s="15">
        <v>3</v>
      </c>
      <c r="B20" s="15">
        <v>1</v>
      </c>
      <c r="C20" s="15">
        <v>5</v>
      </c>
      <c r="D20" s="15">
        <v>2</v>
      </c>
      <c r="E20" s="15">
        <v>4</v>
      </c>
      <c r="F20" s="16">
        <f>$B$6+$C$6*C20+$D$6*D20+$E$6*E20</f>
        <v>0.45960536896049375</v>
      </c>
      <c r="G20" s="16">
        <f>EXP(F20)</f>
        <v>1.5834489835617223</v>
      </c>
      <c r="H20" s="16">
        <f>G20/(1+G20)</f>
        <v>0.61292055451339678</v>
      </c>
      <c r="I20" s="16">
        <f>1-H20</f>
        <v>0.38707944548660322</v>
      </c>
      <c r="J20" s="16">
        <f>B20*LN(H20)</f>
        <v>-0.48951995256494701</v>
      </c>
      <c r="K20" s="16">
        <f>(1-B20)*LN(I20)</f>
        <v>0</v>
      </c>
    </row>
    <row r="21" spans="1:11" ht="26" x14ac:dyDescent="0.6">
      <c r="A21" s="15">
        <v>19</v>
      </c>
      <c r="B21" s="15">
        <v>0</v>
      </c>
      <c r="C21" s="15">
        <v>5</v>
      </c>
      <c r="D21" s="15">
        <v>2</v>
      </c>
      <c r="E21" s="15">
        <v>4</v>
      </c>
      <c r="F21" s="16">
        <f>$B$6+$C$6*C21+$D$6*D21+$E$6*E21</f>
        <v>0.45960536896049375</v>
      </c>
      <c r="G21" s="16">
        <f>EXP(F21)</f>
        <v>1.5834489835617223</v>
      </c>
      <c r="H21" s="16">
        <f>G21/(1+G21)</f>
        <v>0.61292055451339678</v>
      </c>
      <c r="I21" s="16">
        <f>1-H21</f>
        <v>0.38707944548660322</v>
      </c>
      <c r="J21" s="16">
        <f>B21*LN(H21)</f>
        <v>0</v>
      </c>
      <c r="K21" s="16">
        <f>(1-B21)*LN(I21)</f>
        <v>-0.94912532152544049</v>
      </c>
    </row>
    <row r="22" spans="1:11" ht="26" x14ac:dyDescent="0.6">
      <c r="A22" s="15">
        <v>29</v>
      </c>
      <c r="B22" s="15">
        <v>0</v>
      </c>
      <c r="C22" s="15">
        <v>5</v>
      </c>
      <c r="D22" s="15">
        <v>5</v>
      </c>
      <c r="E22" s="15">
        <v>3</v>
      </c>
      <c r="F22" s="16">
        <f>$B$6+$C$6*C22+$D$6*D22+$E$6*E22</f>
        <v>0.42808646391867189</v>
      </c>
      <c r="G22" s="16">
        <f>EXP(F22)</f>
        <v>1.5343187384430719</v>
      </c>
      <c r="H22" s="16">
        <f>G22/(1+G22)</f>
        <v>0.60541664123339989</v>
      </c>
      <c r="I22" s="16">
        <f>1-H22</f>
        <v>0.39458335876660011</v>
      </c>
      <c r="J22" s="16">
        <f>B22*LN(H22)</f>
        <v>0</v>
      </c>
      <c r="K22" s="16">
        <f>(1-B22)*LN(I22)</f>
        <v>-0.92992485869395214</v>
      </c>
    </row>
    <row r="23" spans="1:11" ht="26" x14ac:dyDescent="0.6">
      <c r="A23" s="15">
        <v>14</v>
      </c>
      <c r="B23" s="15">
        <v>1</v>
      </c>
      <c r="C23" s="15">
        <v>5</v>
      </c>
      <c r="D23" s="15">
        <v>1</v>
      </c>
      <c r="E23" s="15">
        <v>4</v>
      </c>
      <c r="F23" s="16">
        <f>$B$6+$C$6*C23+$D$6*D23+$E$6*E23</f>
        <v>0.27345152716298227</v>
      </c>
      <c r="G23" s="16">
        <f>EXP(F23)</f>
        <v>1.3144936404317624</v>
      </c>
      <c r="H23" s="16">
        <f>G23/(1+G23)</f>
        <v>0.56794005283442783</v>
      </c>
      <c r="I23" s="16">
        <f>1-H23</f>
        <v>0.43205994716557217</v>
      </c>
      <c r="J23" s="16">
        <f>B23*LN(H23)</f>
        <v>-0.56573940661526423</v>
      </c>
      <c r="K23" s="16">
        <f>(1-B23)*LN(I23)</f>
        <v>0</v>
      </c>
    </row>
    <row r="24" spans="1:11" ht="26" x14ac:dyDescent="0.6">
      <c r="A24" s="27">
        <v>1</v>
      </c>
      <c r="B24" s="27">
        <v>1</v>
      </c>
      <c r="C24" s="15">
        <v>4</v>
      </c>
      <c r="D24" s="15">
        <v>3</v>
      </c>
      <c r="E24" s="15">
        <v>5</v>
      </c>
      <c r="F24" s="16">
        <f>$B$6+$C$6*C24+$D$6*D24+$E$6*E24</f>
        <v>-3.8120439683515528E-2</v>
      </c>
      <c r="G24" s="16">
        <f>EXP(F24)</f>
        <v>0.96259699903142293</v>
      </c>
      <c r="H24" s="16">
        <f>G24/(1+G24)</f>
        <v>0.49047104398227548</v>
      </c>
      <c r="I24" s="16">
        <f>1-H24</f>
        <v>0.50952895601772452</v>
      </c>
      <c r="J24" s="16">
        <f>B24*LN(H24)</f>
        <v>-0.71238903539455467</v>
      </c>
      <c r="K24" s="16">
        <f>(1-B24)*LN(I24)</f>
        <v>0</v>
      </c>
    </row>
    <row r="25" spans="1:11" ht="26" x14ac:dyDescent="0.6">
      <c r="A25" s="15">
        <v>22</v>
      </c>
      <c r="B25" s="15">
        <v>0</v>
      </c>
      <c r="C25" s="15">
        <v>3</v>
      </c>
      <c r="D25" s="15">
        <v>4</v>
      </c>
      <c r="E25" s="15">
        <v>5</v>
      </c>
      <c r="F25" s="16">
        <f>$B$6+$C$6*C25+$D$6*D25+$E$6*E25</f>
        <v>-1.1258266787618814</v>
      </c>
      <c r="G25" s="16">
        <f>EXP(F25)</f>
        <v>0.32438419496141674</v>
      </c>
      <c r="H25" s="16">
        <f>G25/(1+G25)</f>
        <v>0.24493209462596086</v>
      </c>
      <c r="I25" s="16">
        <f>1-H25</f>
        <v>0.75506790537403912</v>
      </c>
      <c r="J25" s="16">
        <f>B25*LN(H25)</f>
        <v>0</v>
      </c>
      <c r="K25" s="16">
        <f>(1-B25)*LN(I25)</f>
        <v>-0.28094759288478488</v>
      </c>
    </row>
    <row r="26" spans="1:11" ht="26" x14ac:dyDescent="0.6">
      <c r="A26" s="15">
        <v>17</v>
      </c>
      <c r="B26" s="15">
        <v>0</v>
      </c>
      <c r="C26" s="15">
        <v>4</v>
      </c>
      <c r="D26" s="15">
        <v>6</v>
      </c>
      <c r="E26" s="15">
        <v>2</v>
      </c>
      <c r="F26" s="16">
        <f>$B$6+$C$6*C26+$D$6*D26+$E$6*E26</f>
        <v>-1.2496002055940492</v>
      </c>
      <c r="G26" s="16">
        <f>EXP(F26)</f>
        <v>0.28661936277513284</v>
      </c>
      <c r="H26" s="16">
        <f>G26/(1+G26)</f>
        <v>0.22276935282313667</v>
      </c>
      <c r="I26" s="16">
        <f>1-H26</f>
        <v>0.7772306471768633</v>
      </c>
      <c r="J26" s="16">
        <f>B26*LN(H26)</f>
        <v>0</v>
      </c>
      <c r="K26" s="16">
        <f>(1-B26)*LN(I26)</f>
        <v>-0.25201812945025309</v>
      </c>
    </row>
    <row r="27" spans="1:11" ht="26" x14ac:dyDescent="0.6">
      <c r="A27" s="25">
        <v>6</v>
      </c>
      <c r="B27" s="25">
        <v>1</v>
      </c>
      <c r="C27" s="25">
        <v>3</v>
      </c>
      <c r="D27" s="25">
        <v>2</v>
      </c>
      <c r="E27" s="25">
        <v>5</v>
      </c>
      <c r="F27" s="26">
        <f>$B$6+$C$6*C27+$D$6*D27+$E$6*E27</f>
        <v>-1.4981343623569039</v>
      </c>
      <c r="G27" s="26">
        <f>EXP(F27)</f>
        <v>0.22354682872995316</v>
      </c>
      <c r="H27" s="26">
        <f>G27/(1+G27)</f>
        <v>0.18270394191777337</v>
      </c>
      <c r="I27" s="26">
        <f>1-H27</f>
        <v>0.81729605808222661</v>
      </c>
      <c r="J27" s="26">
        <f>B27*LN(H27)</f>
        <v>-1.6998882399263164</v>
      </c>
      <c r="K27" s="26">
        <f>(1-B27)*LN(I27)</f>
        <v>0</v>
      </c>
    </row>
    <row r="28" spans="1:11" ht="26" x14ac:dyDescent="0.6">
      <c r="A28" s="15">
        <v>20</v>
      </c>
      <c r="B28" s="15">
        <v>0</v>
      </c>
      <c r="C28" s="15">
        <v>4</v>
      </c>
      <c r="D28" s="15">
        <v>1</v>
      </c>
      <c r="E28" s="15">
        <v>3</v>
      </c>
      <c r="F28" s="16">
        <f>$B$6+$C$6*C28+$D$6*D28+$E$6*E28</f>
        <v>-1.5903889841472503</v>
      </c>
      <c r="G28" s="16">
        <f>EXP(F28)</f>
        <v>0.20384630332988654</v>
      </c>
      <c r="H28" s="16">
        <f>G28/(1+G28)</f>
        <v>0.16932917662831176</v>
      </c>
      <c r="I28" s="16">
        <f>1-H28</f>
        <v>0.83067082337168818</v>
      </c>
      <c r="J28" s="16">
        <f>B28*LN(H28)</f>
        <v>0</v>
      </c>
      <c r="K28" s="16">
        <f>(1-B28)*LN(I28)</f>
        <v>-0.18552168369640859</v>
      </c>
    </row>
    <row r="29" spans="1:11" ht="26" x14ac:dyDescent="0.6">
      <c r="A29" s="15">
        <v>24</v>
      </c>
      <c r="B29" s="15">
        <v>0</v>
      </c>
      <c r="C29" s="15">
        <v>4</v>
      </c>
      <c r="D29" s="15">
        <v>4</v>
      </c>
      <c r="E29" s="15">
        <v>2</v>
      </c>
      <c r="F29" s="16">
        <f>$B$6+$C$6*C29+$D$6*D29+$E$6*E29</f>
        <v>-1.6219078891890721</v>
      </c>
      <c r="G29" s="16">
        <f>EXP(F29)</f>
        <v>0.19752149024585469</v>
      </c>
      <c r="H29" s="16">
        <f>G29/(1+G29)</f>
        <v>0.1649419169966653</v>
      </c>
      <c r="I29" s="16">
        <f>1-H29</f>
        <v>0.83505808300333473</v>
      </c>
      <c r="J29" s="16">
        <f>B29*LN(H29)</f>
        <v>0</v>
      </c>
      <c r="K29" s="16">
        <f>(1-B29)*LN(I29)</f>
        <v>-0.18025399606746417</v>
      </c>
    </row>
    <row r="30" spans="1:11" ht="26" x14ac:dyDescent="0.6">
      <c r="A30" s="15">
        <v>27</v>
      </c>
      <c r="B30" s="15">
        <v>0</v>
      </c>
      <c r="C30" s="15">
        <v>4</v>
      </c>
      <c r="D30" s="15">
        <v>3</v>
      </c>
      <c r="E30" s="15">
        <v>2</v>
      </c>
      <c r="F30" s="16">
        <f>$B$6+$C$6*C30+$D$6*D30+$E$6*E30</f>
        <v>-1.8080617309865834</v>
      </c>
      <c r="G30" s="16">
        <f>EXP(F30)</f>
        <v>0.16397165015873072</v>
      </c>
      <c r="H30" s="16">
        <f>G30/(1+G30)</f>
        <v>0.14087254628269505</v>
      </c>
      <c r="I30" s="16">
        <f>1-H30</f>
        <v>0.85912745371730492</v>
      </c>
      <c r="J30" s="16">
        <f>B30*LN(H30)</f>
        <v>0</v>
      </c>
      <c r="K30" s="16">
        <f>(1-B30)*LN(I30)</f>
        <v>-0.15183799347890881</v>
      </c>
    </row>
    <row r="31" spans="1:11" ht="26" x14ac:dyDescent="0.6">
      <c r="A31" s="15">
        <v>21</v>
      </c>
      <c r="B31" s="15">
        <v>0</v>
      </c>
      <c r="C31" s="15">
        <v>3</v>
      </c>
      <c r="D31" s="15">
        <v>3</v>
      </c>
      <c r="E31" s="15">
        <v>4</v>
      </c>
      <c r="F31" s="16">
        <f>$B$6+$C$6*C31+$D$6*D31+$E$6*E31</f>
        <v>-1.9019609509937481</v>
      </c>
      <c r="G31" s="16">
        <f>EXP(F31)</f>
        <v>0.14927560987251814</v>
      </c>
      <c r="H31" s="16">
        <f>G31/(1+G31)</f>
        <v>0.12988669435791503</v>
      </c>
      <c r="I31" s="16">
        <f>1-H31</f>
        <v>0.870113305642085</v>
      </c>
      <c r="J31" s="16">
        <f>B31*LN(H31)</f>
        <v>0</v>
      </c>
      <c r="K31" s="16">
        <f>(1-B31)*LN(I31)</f>
        <v>-0.13913183944331481</v>
      </c>
    </row>
    <row r="32" spans="1:11" ht="26" x14ac:dyDescent="0.6">
      <c r="A32" s="15">
        <v>23</v>
      </c>
      <c r="B32" s="15">
        <v>0</v>
      </c>
      <c r="C32" s="15">
        <v>3</v>
      </c>
      <c r="D32" s="15">
        <v>6</v>
      </c>
      <c r="E32" s="15">
        <v>3</v>
      </c>
      <c r="F32" s="16">
        <f>$B$6+$C$6*C32+$D$6*D32+$E$6*E32</f>
        <v>-1.9334798560355697</v>
      </c>
      <c r="G32" s="16">
        <f>EXP(F32)</f>
        <v>0.14464398145921983</v>
      </c>
      <c r="H32" s="16">
        <f>G32/(1+G32)</f>
        <v>0.12636591272233327</v>
      </c>
      <c r="I32" s="16">
        <f>1-H32</f>
        <v>0.87363408727766667</v>
      </c>
      <c r="J32" s="16">
        <f>B32*LN(H32)</f>
        <v>0</v>
      </c>
      <c r="K32" s="16">
        <f>(1-B32)*LN(I32)</f>
        <v>-0.13509365543305693</v>
      </c>
    </row>
    <row r="33" spans="1:11" ht="26" x14ac:dyDescent="0.6">
      <c r="A33" s="15">
        <v>26</v>
      </c>
      <c r="B33" s="15">
        <v>0</v>
      </c>
      <c r="C33" s="15">
        <v>3</v>
      </c>
      <c r="D33" s="15">
        <v>6</v>
      </c>
      <c r="E33" s="15">
        <v>3</v>
      </c>
      <c r="F33" s="16">
        <f>$B$6+$C$6*C33+$D$6*D33+$E$6*E33</f>
        <v>-1.9334798560355697</v>
      </c>
      <c r="G33" s="16">
        <f>EXP(F33)</f>
        <v>0.14464398145921983</v>
      </c>
      <c r="H33" s="16">
        <f>G33/(1+G33)</f>
        <v>0.12636591272233327</v>
      </c>
      <c r="I33" s="16">
        <f>1-H33</f>
        <v>0.87363408727766667</v>
      </c>
      <c r="J33" s="16">
        <f>B33*LN(H33)</f>
        <v>0</v>
      </c>
      <c r="K33" s="16">
        <f>(1-B33)*LN(I33)</f>
        <v>-0.13509365543305693</v>
      </c>
    </row>
    <row r="34" spans="1:11" ht="26" x14ac:dyDescent="0.6">
      <c r="A34" s="15">
        <v>28</v>
      </c>
      <c r="B34" s="15">
        <v>0</v>
      </c>
      <c r="C34" s="15">
        <v>3</v>
      </c>
      <c r="D34" s="15">
        <v>5</v>
      </c>
      <c r="E34" s="15">
        <v>2</v>
      </c>
      <c r="F34" s="16">
        <f>$B$6+$C$6*C34+$D$6*D34+$E$6*E34</f>
        <v>-2.7096141282674377</v>
      </c>
      <c r="G34" s="16">
        <f>EXP(F34)</f>
        <v>6.6562486342105598E-2</v>
      </c>
      <c r="H34" s="16">
        <f>G34/(1+G34)</f>
        <v>6.2408426317701306E-2</v>
      </c>
      <c r="I34" s="16">
        <f>1-H34</f>
        <v>0.93759157368229873</v>
      </c>
      <c r="J34" s="16">
        <f>B34*LN(H34)</f>
        <v>0</v>
      </c>
      <c r="K34" s="16">
        <f>(1-B34)*LN(I34)</f>
        <v>-6.444084731336247E-2</v>
      </c>
    </row>
    <row r="35" spans="1:11" ht="26" x14ac:dyDescent="0.6">
      <c r="A35" s="27">
        <v>16</v>
      </c>
      <c r="B35" s="27">
        <v>0</v>
      </c>
      <c r="C35" s="15">
        <v>3</v>
      </c>
      <c r="D35" s="15">
        <v>1</v>
      </c>
      <c r="E35" s="15">
        <v>3</v>
      </c>
      <c r="F35" s="16">
        <f>$B$6+$C$6*C35+$D$6*D35+$E$6*E35</f>
        <v>-2.8642490650231265</v>
      </c>
      <c r="G35" s="16">
        <f>EXP(F35)</f>
        <v>5.7025937828804212E-2</v>
      </c>
      <c r="H35" s="16">
        <f>G35/(1+G35)</f>
        <v>5.3949421473931815E-2</v>
      </c>
      <c r="I35" s="16">
        <f>1-H35</f>
        <v>0.94605057852606822</v>
      </c>
      <c r="J35" s="16">
        <f>B35*LN(H35)</f>
        <v>0</v>
      </c>
      <c r="K35" s="16">
        <f>(1-B35)*LN(I35)</f>
        <v>-5.5459245687120337E-2</v>
      </c>
    </row>
    <row r="36" spans="1:11" ht="26" x14ac:dyDescent="0.6">
      <c r="A36" s="15">
        <v>18</v>
      </c>
      <c r="B36" s="15">
        <v>0</v>
      </c>
      <c r="C36" s="15">
        <v>2</v>
      </c>
      <c r="D36" s="15">
        <v>5</v>
      </c>
      <c r="E36" s="15">
        <v>2</v>
      </c>
      <c r="F36" s="16">
        <f>$B$6+$C$6*C36+$D$6*D36+$E$6*E36</f>
        <v>-3.9834742091433135</v>
      </c>
      <c r="G36" s="16">
        <f>EXP(F36)</f>
        <v>1.8620834157256131E-2</v>
      </c>
      <c r="H36" s="16">
        <f>G36/(1+G36)</f>
        <v>1.8280437168420823E-2</v>
      </c>
      <c r="I36" s="16">
        <f>1-H36</f>
        <v>0.98171956283157913</v>
      </c>
      <c r="J36" s="16">
        <f>B36*LN(H36)</f>
        <v>0</v>
      </c>
      <c r="K36" s="16">
        <f>(1-B36)*LN(I36)</f>
        <v>-1.8449588977292278E-2</v>
      </c>
    </row>
    <row r="37" spans="1:11" ht="26" x14ac:dyDescent="0.6">
      <c r="A37" s="15">
        <v>30</v>
      </c>
      <c r="B37" s="15">
        <v>0</v>
      </c>
      <c r="C37" s="15">
        <v>1</v>
      </c>
      <c r="D37" s="15">
        <v>3</v>
      </c>
      <c r="E37" s="15">
        <v>2</v>
      </c>
      <c r="F37" s="16">
        <f>$B$6+$C$6*C37+$D$6*D37+$E$6*E37</f>
        <v>-5.6296419736142127</v>
      </c>
      <c r="G37" s="16">
        <f>EXP(F37)</f>
        <v>3.5898603620109514E-3</v>
      </c>
      <c r="H37" s="16">
        <f>G37/(1+G37)</f>
        <v>3.5770193619892006E-3</v>
      </c>
      <c r="I37" s="16">
        <f>1-H37</f>
        <v>0.99642298063801082</v>
      </c>
      <c r="J37" s="16">
        <f>B37*LN(H37)</f>
        <v>0</v>
      </c>
      <c r="K37" s="16">
        <f>(1-B37)*LN(I37)</f>
        <v>-3.5834321928611889E-3</v>
      </c>
    </row>
  </sheetData>
  <mergeCells count="1">
    <mergeCell ref="C3:E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Bhardwaj</dc:creator>
  <cp:lastModifiedBy>Ashish Bhardwaj</cp:lastModifiedBy>
  <dcterms:created xsi:type="dcterms:W3CDTF">2020-05-24T07:44:59Z</dcterms:created>
  <dcterms:modified xsi:type="dcterms:W3CDTF">2020-05-24T07:45:11Z</dcterms:modified>
</cp:coreProperties>
</file>