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Machine Learning\RandomForest\"/>
    </mc:Choice>
  </mc:AlternateContent>
  <xr:revisionPtr revIDLastSave="0" documentId="13_ncr:1_{FAD363DC-D852-41B3-8DC4-4AF706EEAED3}" xr6:coauthVersionLast="47" xr6:coauthVersionMax="47" xr10:uidLastSave="{00000000-0000-0000-0000-000000000000}"/>
  <bookViews>
    <workbookView xWindow="-108" yWindow="-108" windowWidth="23256" windowHeight="12456" tabRatio="554" xr2:uid="{8A355237-44A4-4854-B980-8DCD4E5BA8EC}"/>
  </bookViews>
  <sheets>
    <sheet name="RF" sheetId="39" r:id="rId1"/>
    <sheet name="DT" sheetId="35" r:id="rId2"/>
    <sheet name="graph" sheetId="36" r:id="rId3"/>
    <sheet name="DT Model" sheetId="37" r:id="rId4"/>
    <sheet name="params" sheetId="38" r:id="rId5"/>
    <sheet name="bagging vs RF" sheetId="4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35" l="1"/>
  <c r="K34" i="35"/>
  <c r="H37" i="35" s="1"/>
  <c r="H13" i="36"/>
  <c r="J38" i="35"/>
  <c r="J37" i="35"/>
  <c r="G38" i="35"/>
  <c r="G37" i="35"/>
  <c r="T34" i="35"/>
  <c r="P34" i="35"/>
  <c r="K32" i="35"/>
  <c r="K20" i="35"/>
  <c r="K19" i="35"/>
  <c r="K18" i="35"/>
  <c r="H5" i="36"/>
  <c r="H6" i="36"/>
  <c r="H7" i="36"/>
  <c r="H8" i="36"/>
  <c r="H9" i="36"/>
  <c r="H10" i="36"/>
  <c r="H11" i="36"/>
  <c r="H12" i="36"/>
  <c r="H14" i="36"/>
  <c r="H15" i="36"/>
  <c r="H16" i="36"/>
  <c r="H17" i="36"/>
  <c r="H18" i="36"/>
  <c r="H19" i="36"/>
  <c r="H20" i="36"/>
  <c r="H21" i="36"/>
  <c r="H22" i="36"/>
  <c r="H4" i="36"/>
  <c r="E22" i="36"/>
  <c r="F22" i="36" s="1"/>
  <c r="E20" i="36"/>
  <c r="F20" i="36" s="1"/>
  <c r="E6" i="36"/>
  <c r="F6" i="36" s="1"/>
  <c r="E7" i="36"/>
  <c r="F7" i="36" s="1"/>
  <c r="E8" i="36"/>
  <c r="E9" i="36" s="1"/>
  <c r="F5" i="36"/>
  <c r="G5" i="36"/>
  <c r="E5" i="36"/>
  <c r="F4" i="36"/>
  <c r="G4" i="36" s="1"/>
  <c r="AH17" i="35"/>
  <c r="AF20" i="35"/>
  <c r="AI17" i="35"/>
  <c r="AH18" i="35"/>
  <c r="AF17" i="35"/>
  <c r="AE17" i="35"/>
  <c r="AI15" i="35"/>
  <c r="AI14" i="35"/>
  <c r="Z14" i="35"/>
  <c r="AE18" i="35"/>
  <c r="AH12" i="35"/>
  <c r="AH11" i="35"/>
  <c r="AG10" i="35"/>
  <c r="AD12" i="35"/>
  <c r="AD11" i="35"/>
  <c r="AC10" i="35"/>
  <c r="AD13" i="35" s="1"/>
  <c r="Y12" i="35"/>
  <c r="Y11" i="35"/>
  <c r="Z15" i="35" s="1"/>
  <c r="Z17" i="35" s="1"/>
  <c r="U12" i="35"/>
  <c r="U11" i="35"/>
  <c r="X10" i="35"/>
  <c r="Y17" i="35" s="1"/>
  <c r="T10" i="35"/>
  <c r="V17" i="35" s="1"/>
  <c r="K37" i="35" l="1"/>
  <c r="H40" i="35" s="1"/>
  <c r="K42" i="35" s="1"/>
  <c r="G22" i="36"/>
  <c r="E21" i="36"/>
  <c r="G20" i="36"/>
  <c r="E10" i="36"/>
  <c r="F9" i="36"/>
  <c r="G9" i="36"/>
  <c r="F8" i="36"/>
  <c r="G8" i="36"/>
  <c r="G6" i="36"/>
  <c r="G7" i="36"/>
  <c r="W17" i="35"/>
  <c r="U13" i="35"/>
  <c r="F21" i="36" l="1"/>
  <c r="G21" i="36" s="1"/>
  <c r="F10" i="36"/>
  <c r="G10" i="36"/>
  <c r="E11" i="36"/>
  <c r="Y18" i="35"/>
  <c r="V18" i="35"/>
  <c r="W20" i="35" s="1"/>
  <c r="F11" i="36" l="1"/>
  <c r="G11" i="36"/>
  <c r="E12" i="36"/>
  <c r="E13" i="36" l="1"/>
  <c r="F12" i="36"/>
  <c r="G12" i="36" s="1"/>
  <c r="E14" i="36" l="1"/>
  <c r="F13" i="36"/>
  <c r="G13" i="36"/>
  <c r="F14" i="36" l="1"/>
  <c r="G14" i="36" s="1"/>
  <c r="E15" i="36"/>
  <c r="F15" i="36" l="1"/>
  <c r="G15" i="36" s="1"/>
  <c r="E16" i="36"/>
  <c r="F16" i="36" l="1"/>
  <c r="E17" i="36"/>
  <c r="G16" i="36"/>
  <c r="E18" i="36" l="1"/>
  <c r="F17" i="36"/>
  <c r="G17" i="36" s="1"/>
  <c r="F18" i="36" l="1"/>
  <c r="G18" i="36"/>
  <c r="E19" i="36"/>
  <c r="F19" i="36" l="1"/>
  <c r="G19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vikram reddy</author>
  </authors>
  <commentList>
    <comment ref="G13" authorId="0" shapeId="0" xr:uid="{947B251C-CC4A-4E4F-8852-529B19D0B729}">
      <text>
        <r>
          <rPr>
            <b/>
            <sz val="9"/>
            <color indexed="81"/>
            <rFont val="Tahoma"/>
            <family val="2"/>
          </rPr>
          <t>vikram reddy:</t>
        </r>
        <r>
          <rPr>
            <sz val="9"/>
            <color indexed="81"/>
            <rFont val="Tahoma"/>
            <family val="2"/>
          </rPr>
          <t xml:space="preserve">
measure of impurity, is high here, this is the max impurityit can get
</t>
        </r>
      </text>
    </comment>
  </commentList>
</comments>
</file>

<file path=xl/sharedStrings.xml><?xml version="1.0" encoding="utf-8"?>
<sst xmlns="http://schemas.openxmlformats.org/spreadsheetml/2006/main" count="250" uniqueCount="124">
  <si>
    <t>=</t>
  </si>
  <si>
    <t>Total</t>
  </si>
  <si>
    <t>Male</t>
  </si>
  <si>
    <t>Female</t>
  </si>
  <si>
    <r>
      <t xml:space="preserve">Impurity can be measured in many ways such as
</t>
    </r>
    <r>
      <rPr>
        <b/>
        <sz val="16"/>
        <color rgb="FF00B0F0"/>
        <rFont val="Calibri"/>
        <family val="2"/>
        <scheme val="minor"/>
      </rPr>
      <t>Gini impurity</t>
    </r>
    <r>
      <rPr>
        <b/>
        <sz val="16"/>
        <color theme="1"/>
        <rFont val="Calibri"/>
        <family val="2"/>
        <scheme val="minor"/>
      </rPr>
      <t xml:space="preserve">, </t>
    </r>
    <r>
      <rPr>
        <b/>
        <sz val="16"/>
        <color rgb="FF00B0F0"/>
        <rFont val="Calibri"/>
        <family val="2"/>
        <scheme val="minor"/>
      </rPr>
      <t>Entropy</t>
    </r>
    <r>
      <rPr>
        <b/>
        <sz val="16"/>
        <color theme="1"/>
        <rFont val="Calibri"/>
        <family val="2"/>
        <scheme val="minor"/>
      </rPr>
      <t xml:space="preserve"> and </t>
    </r>
    <r>
      <rPr>
        <b/>
        <sz val="16"/>
        <color rgb="FF00B0F0"/>
        <rFont val="Calibri"/>
        <family val="2"/>
        <scheme val="minor"/>
      </rPr>
      <t>information gain</t>
    </r>
  </si>
  <si>
    <t>Gini Impurity_x0002_</t>
  </si>
  <si>
    <t>Person</t>
  </si>
  <si>
    <t>Gender</t>
  </si>
  <si>
    <t>Education</t>
  </si>
  <si>
    <t>Athlete</t>
  </si>
  <si>
    <t>Student1</t>
  </si>
  <si>
    <t>UG</t>
  </si>
  <si>
    <t>Yes</t>
  </si>
  <si>
    <t>Student2</t>
  </si>
  <si>
    <t>PG</t>
  </si>
  <si>
    <t>No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</si>
  <si>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</si>
  <si>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</si>
  <si>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</si>
  <si>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</si>
  <si>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</si>
  <si>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</si>
  <si>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</si>
  <si>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</si>
  <si>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r>
      <t>gini</t>
    </r>
    <r>
      <rPr>
        <vertAlign val="subscript"/>
        <sz val="14"/>
        <color theme="1"/>
        <rFont val="Calibri"/>
        <family val="2"/>
        <scheme val="minor"/>
      </rPr>
      <t>Gender</t>
    </r>
  </si>
  <si>
    <r>
      <t>gini</t>
    </r>
    <r>
      <rPr>
        <vertAlign val="subscript"/>
        <sz val="14"/>
        <color theme="1"/>
        <rFont val="Calibri"/>
        <family val="2"/>
        <scheme val="minor"/>
      </rPr>
      <t>Male</t>
    </r>
  </si>
  <si>
    <r>
      <t>gini</t>
    </r>
    <r>
      <rPr>
        <vertAlign val="subscript"/>
        <sz val="14"/>
        <color theme="1"/>
        <rFont val="Calibri"/>
        <family val="2"/>
        <scheme val="minor"/>
      </rPr>
      <t>Female</t>
    </r>
  </si>
  <si>
    <r>
      <t>1 - [(3/4)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+(1/4)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]</t>
    </r>
  </si>
  <si>
    <r>
      <t>1 - [(3/6)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+(3/6)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]</t>
    </r>
  </si>
  <si>
    <t>+</t>
  </si>
  <si>
    <r>
      <t>1 - [(5/5)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+(0/5)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]</t>
    </r>
  </si>
  <si>
    <r>
      <t>1 - [(1/5)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+(4/5)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]</t>
    </r>
  </si>
  <si>
    <t>p</t>
  </si>
  <si>
    <t>p_</t>
  </si>
  <si>
    <t>GI</t>
  </si>
  <si>
    <t>Entropy-</t>
  </si>
  <si>
    <r>
      <rPr>
        <b/>
        <sz val="14"/>
        <color rgb="FFC00000"/>
        <rFont val="Calibri"/>
        <family val="2"/>
        <scheme val="minor"/>
      </rPr>
      <t>Gini index</t>
    </r>
    <r>
      <rPr>
        <b/>
        <sz val="14"/>
        <color theme="1"/>
        <rFont val="Calibri"/>
        <family val="2"/>
        <scheme val="minor"/>
      </rPr>
      <t xml:space="preserve"> is the </t>
    </r>
    <r>
      <rPr>
        <b/>
        <sz val="14"/>
        <color rgb="FFC00000"/>
        <rFont val="Calibri"/>
        <family val="2"/>
        <scheme val="minor"/>
      </rPr>
      <t>measure</t>
    </r>
    <r>
      <rPr>
        <b/>
        <sz val="14"/>
        <color theme="1"/>
        <rFont val="Calibri"/>
        <family val="2"/>
        <scheme val="minor"/>
      </rPr>
      <t xml:space="preserve"> of how often a </t>
    </r>
    <r>
      <rPr>
        <b/>
        <sz val="14"/>
        <color rgb="FFC00000"/>
        <rFont val="Calibri"/>
        <family val="2"/>
        <scheme val="minor"/>
      </rPr>
      <t>randomly</t>
    </r>
    <r>
      <rPr>
        <b/>
        <sz val="14"/>
        <color theme="1"/>
        <rFont val="Calibri"/>
        <family val="2"/>
        <scheme val="minor"/>
      </rPr>
      <t xml:space="preserve"> chosen </t>
    </r>
    <r>
      <rPr>
        <b/>
        <sz val="14"/>
        <color rgb="FFC00000"/>
        <rFont val="Calibri"/>
        <family val="2"/>
        <scheme val="minor"/>
      </rPr>
      <t>element</t>
    </r>
    <r>
      <rPr>
        <b/>
        <sz val="14"/>
        <color theme="1"/>
        <rFont val="Calibri"/>
        <family val="2"/>
        <scheme val="minor"/>
      </rPr>
      <t xml:space="preserve"> from the set would be </t>
    </r>
    <r>
      <rPr>
        <b/>
        <sz val="14"/>
        <color rgb="FFC00000"/>
        <rFont val="Calibri"/>
        <family val="2"/>
        <scheme val="minor"/>
      </rPr>
      <t>incorrectly labelled</t>
    </r>
    <r>
      <rPr>
        <b/>
        <sz val="14"/>
        <color theme="1"/>
        <rFont val="Calibri"/>
        <family val="2"/>
        <scheme val="minor"/>
      </rPr>
      <t>.</t>
    </r>
  </si>
  <si>
    <r>
      <t xml:space="preserve">Entropy is nothing but the </t>
    </r>
    <r>
      <rPr>
        <b/>
        <sz val="14"/>
        <color rgb="FFC00000"/>
        <rFont val="Calibri"/>
        <family val="2"/>
        <scheme val="minor"/>
      </rPr>
      <t>measure of disorder</t>
    </r>
    <r>
      <rPr>
        <b/>
        <sz val="14"/>
        <color theme="1"/>
        <rFont val="Calibri"/>
        <family val="2"/>
        <scheme val="minor"/>
      </rPr>
      <t>. We can also think it as a measure of purity.</t>
    </r>
  </si>
  <si>
    <t>Information Gain</t>
  </si>
  <si>
    <r>
      <t xml:space="preserve">Information Gain measures the </t>
    </r>
    <r>
      <rPr>
        <b/>
        <sz val="14"/>
        <color rgb="FFC00000"/>
        <rFont val="Calibri"/>
        <family val="2"/>
        <scheme val="minor"/>
      </rPr>
      <t>reduction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in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Entropy</t>
    </r>
    <r>
      <rPr>
        <b/>
        <sz val="14"/>
        <color theme="1"/>
        <rFont val="Calibri"/>
        <family val="2"/>
        <scheme val="minor"/>
      </rPr>
      <t xml:space="preserve"> and </t>
    </r>
    <r>
      <rPr>
        <b/>
        <sz val="14"/>
        <color rgb="FFC00000"/>
        <rFont val="Calibri"/>
        <family val="2"/>
        <scheme val="minor"/>
      </rPr>
      <t>decides</t>
    </r>
    <r>
      <rPr>
        <b/>
        <sz val="14"/>
        <color theme="1"/>
        <rFont val="Calibri"/>
        <family val="2"/>
        <scheme val="minor"/>
      </rPr>
      <t xml:space="preserve"> which </t>
    </r>
    <r>
      <rPr>
        <b/>
        <sz val="14"/>
        <color rgb="FFC00000"/>
        <rFont val="Calibri"/>
        <family val="2"/>
        <scheme val="minor"/>
      </rPr>
      <t>attribute</t>
    </r>
    <r>
      <rPr>
        <b/>
        <sz val="14"/>
        <color theme="1"/>
        <rFont val="Calibri"/>
        <family val="2"/>
        <scheme val="minor"/>
      </rPr>
      <t xml:space="preserve"> would be selected as </t>
    </r>
    <r>
      <rPr>
        <b/>
        <sz val="14"/>
        <color rgb="FFC00000"/>
        <rFont val="Calibri"/>
        <family val="2"/>
        <scheme val="minor"/>
      </rPr>
      <t>decision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node</t>
    </r>
    <r>
      <rPr>
        <b/>
        <sz val="14"/>
        <color theme="1"/>
        <rFont val="Calibri"/>
        <family val="2"/>
        <scheme val="minor"/>
      </rPr>
      <t>.</t>
    </r>
  </si>
  <si>
    <t>ENTROPY</t>
  </si>
  <si>
    <t>high entropy means low purity</t>
  </si>
  <si>
    <t>E(dependant)</t>
  </si>
  <si>
    <r>
      <t>E</t>
    </r>
    <r>
      <rPr>
        <vertAlign val="subscript"/>
        <sz val="14"/>
        <color theme="1"/>
        <rFont val="Calibri"/>
        <family val="2"/>
        <scheme val="minor"/>
      </rPr>
      <t>Athlete</t>
    </r>
    <r>
      <rPr>
        <sz val="14"/>
        <color theme="1"/>
        <rFont val="Calibri"/>
        <family val="2"/>
        <scheme val="minor"/>
      </rPr>
      <t xml:space="preserve"> = -6/10log(6/10) - 4/10log(4/10)</t>
    </r>
  </si>
  <si>
    <r>
      <t>E</t>
    </r>
    <r>
      <rPr>
        <vertAlign val="subscript"/>
        <sz val="14"/>
        <color theme="1"/>
        <rFont val="Calibri"/>
        <family val="2"/>
        <scheme val="minor"/>
      </rPr>
      <t>Male</t>
    </r>
    <r>
      <rPr>
        <sz val="14"/>
        <color theme="1"/>
        <rFont val="Calibri"/>
        <family val="2"/>
        <scheme val="minor"/>
      </rPr>
      <t xml:space="preserve"> = -3/4log(3/4) - 1/4log(1/4)</t>
    </r>
  </si>
  <si>
    <r>
      <t>E</t>
    </r>
    <r>
      <rPr>
        <vertAlign val="subscript"/>
        <sz val="14"/>
        <color theme="1"/>
        <rFont val="Calibri"/>
        <family val="2"/>
        <scheme val="minor"/>
      </rPr>
      <t>Female</t>
    </r>
    <r>
      <rPr>
        <sz val="14"/>
        <color theme="1"/>
        <rFont val="Calibri"/>
        <family val="2"/>
        <scheme val="minor"/>
      </rPr>
      <t xml:space="preserve"> = -3/6log(3/6) - 3/6log(3/6)</t>
    </r>
  </si>
  <si>
    <t>E(dependant/independant)</t>
  </si>
  <si>
    <r>
      <t>E</t>
    </r>
    <r>
      <rPr>
        <vertAlign val="subscript"/>
        <sz val="14"/>
        <color theme="1"/>
        <rFont val="Calibri"/>
        <family val="2"/>
        <scheme val="minor"/>
      </rPr>
      <t>dep/ind</t>
    </r>
  </si>
  <si>
    <t>IG</t>
  </si>
  <si>
    <r>
      <t>E</t>
    </r>
    <r>
      <rPr>
        <vertAlign val="subscript"/>
        <sz val="14"/>
        <color theme="1"/>
        <rFont val="Calibri"/>
        <family val="2"/>
        <scheme val="minor"/>
      </rPr>
      <t>Athlete</t>
    </r>
    <r>
      <rPr>
        <sz val="14"/>
        <color theme="1"/>
        <rFont val="Calibri"/>
        <family val="2"/>
        <scheme val="minor"/>
      </rPr>
      <t xml:space="preserve"> </t>
    </r>
  </si>
  <si>
    <t>-</t>
  </si>
  <si>
    <t>for selecting</t>
  </si>
  <si>
    <r>
      <t xml:space="preserve">Gini Score </t>
    </r>
    <r>
      <rPr>
        <b/>
        <sz val="14"/>
        <color rgb="FFC00000"/>
        <rFont val="Calibri"/>
        <family val="2"/>
        <scheme val="minor"/>
      </rPr>
      <t>Least</t>
    </r>
  </si>
  <si>
    <r>
      <t xml:space="preserve">Info Gain </t>
    </r>
    <r>
      <rPr>
        <b/>
        <sz val="14"/>
        <color rgb="FF00B0F0"/>
        <rFont val="Calibri"/>
        <family val="2"/>
        <scheme val="minor"/>
      </rPr>
      <t>More</t>
    </r>
  </si>
  <si>
    <t>root node</t>
  </si>
  <si>
    <t>Edu has least gini</t>
  </si>
  <si>
    <t>Edu</t>
  </si>
  <si>
    <t>get subset</t>
  </si>
  <si>
    <t>data for UG</t>
  </si>
  <si>
    <t>data for PG</t>
  </si>
  <si>
    <t>get col with</t>
  </si>
  <si>
    <t xml:space="preserve"> min gini</t>
  </si>
  <si>
    <t>Edu has high info gain</t>
  </si>
  <si>
    <t xml:space="preserve"> high IG</t>
  </si>
  <si>
    <t>criterion</t>
  </si>
  <si>
    <t>gini</t>
  </si>
  <si>
    <t>entropy</t>
  </si>
  <si>
    <t>log_loss</t>
  </si>
  <si>
    <t>splitter</t>
  </si>
  <si>
    <t>best</t>
  </si>
  <si>
    <t>random</t>
  </si>
  <si>
    <t>takes column with best means best (gini or entropy) for splitting</t>
  </si>
  <si>
    <t>max_depth</t>
  </si>
  <si>
    <t>No splitting happens after this depth</t>
  </si>
  <si>
    <t>min_samples_split</t>
  </si>
  <si>
    <t>minimum number of samples required</t>
  </si>
  <si>
    <t>for further split</t>
  </si>
  <si>
    <t>min_samples_leaf</t>
  </si>
  <si>
    <t xml:space="preserve">minimum number of samples to be </t>
  </si>
  <si>
    <t>present in leaf for splitting</t>
  </si>
  <si>
    <t>max_features</t>
  </si>
  <si>
    <t>number of features used for</t>
  </si>
  <si>
    <t>splitting at any decision node</t>
  </si>
  <si>
    <t>max_leaf_nodes</t>
  </si>
  <si>
    <t>total number of leaf nodes to be this value</t>
  </si>
  <si>
    <t>after this no splitting happens</t>
  </si>
  <si>
    <t>min_impurity_decrease</t>
  </si>
  <si>
    <t>if there is minimum decrease in impurity</t>
  </si>
  <si>
    <t xml:space="preserve">Random Forest is </t>
  </si>
  <si>
    <r>
      <rPr>
        <b/>
        <sz val="14"/>
        <color rgb="FFC00000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 xml:space="preserve"> number of </t>
    </r>
    <r>
      <rPr>
        <b/>
        <sz val="14"/>
        <color rgb="FFC00000"/>
        <rFont val="Calibri"/>
        <family val="2"/>
        <scheme val="minor"/>
      </rPr>
      <t>Decision Trees</t>
    </r>
    <r>
      <rPr>
        <b/>
        <sz val="14"/>
        <color theme="1"/>
        <rFont val="Calibri"/>
        <family val="2"/>
        <scheme val="minor"/>
      </rPr>
      <t xml:space="preserve"> applied </t>
    </r>
    <r>
      <rPr>
        <b/>
        <sz val="14"/>
        <color rgb="FFC00000"/>
        <rFont val="Calibri"/>
        <family val="2"/>
        <scheme val="minor"/>
      </rPr>
      <t>on dataset</t>
    </r>
    <r>
      <rPr>
        <b/>
        <sz val="14"/>
        <color theme="1"/>
        <rFont val="Calibri"/>
        <family val="2"/>
        <scheme val="minor"/>
      </rPr>
      <t xml:space="preserve">, </t>
    </r>
    <r>
      <rPr>
        <b/>
        <sz val="14"/>
        <color rgb="FFC00000"/>
        <rFont val="Calibri"/>
        <family val="2"/>
        <scheme val="minor"/>
      </rPr>
      <t>each</t>
    </r>
    <r>
      <rPr>
        <b/>
        <sz val="14"/>
        <color theme="1"/>
        <rFont val="Calibri"/>
        <family val="2"/>
        <scheme val="minor"/>
      </rPr>
      <t xml:space="preserve"> Decsion </t>
    </r>
    <r>
      <rPr>
        <b/>
        <sz val="14"/>
        <color rgb="FFC00000"/>
        <rFont val="Calibri"/>
        <family val="2"/>
        <scheme val="minor"/>
      </rPr>
      <t>Tree</t>
    </r>
    <r>
      <rPr>
        <b/>
        <sz val="14"/>
        <color theme="1"/>
        <rFont val="Calibri"/>
        <family val="2"/>
        <scheme val="minor"/>
      </rPr>
      <t xml:space="preserve"> is applied </t>
    </r>
    <r>
      <rPr>
        <b/>
        <sz val="14"/>
        <color rgb="FFC00000"/>
        <rFont val="Calibri"/>
        <family val="2"/>
        <scheme val="minor"/>
      </rPr>
      <t>on subset</t>
    </r>
    <r>
      <rPr>
        <b/>
        <sz val="14"/>
        <color theme="1"/>
        <rFont val="Calibri"/>
        <family val="2"/>
        <scheme val="minor"/>
      </rPr>
      <t xml:space="preserve"> of dataset with replacement</t>
    </r>
  </si>
  <si>
    <t>The score is then averaged from all trees</t>
  </si>
  <si>
    <t>Subset Dataset</t>
  </si>
  <si>
    <r>
      <t xml:space="preserve">The </t>
    </r>
    <r>
      <rPr>
        <b/>
        <sz val="14"/>
        <color rgb="FFC00000"/>
        <rFont val="Calibri"/>
        <family val="2"/>
        <scheme val="minor"/>
      </rPr>
      <t>subset</t>
    </r>
    <r>
      <rPr>
        <b/>
        <sz val="14"/>
        <color theme="1"/>
        <rFont val="Calibri"/>
        <family val="2"/>
        <scheme val="minor"/>
      </rPr>
      <t xml:space="preserve"> dataset is </t>
    </r>
    <r>
      <rPr>
        <b/>
        <sz val="14"/>
        <color rgb="FFC00000"/>
        <rFont val="Calibri"/>
        <family val="2"/>
        <scheme val="minor"/>
      </rPr>
      <t>BootStrap</t>
    </r>
    <r>
      <rPr>
        <b/>
        <sz val="14"/>
        <color theme="1"/>
        <rFont val="Calibri"/>
        <family val="2"/>
        <scheme val="minor"/>
      </rPr>
      <t xml:space="preserve"> dataset, which is around</t>
    </r>
    <r>
      <rPr>
        <b/>
        <sz val="14"/>
        <color rgb="FFC00000"/>
        <rFont val="Calibri"/>
        <family val="2"/>
        <scheme val="minor"/>
      </rPr>
      <t xml:space="preserve"> 67%</t>
    </r>
    <r>
      <rPr>
        <b/>
        <sz val="14"/>
        <color theme="1"/>
        <rFont val="Calibri"/>
        <family val="2"/>
        <scheme val="minor"/>
      </rPr>
      <t xml:space="preserve"> of </t>
    </r>
    <r>
      <rPr>
        <b/>
        <sz val="14"/>
        <color rgb="FFC00000"/>
        <rFont val="Calibri"/>
        <family val="2"/>
        <scheme val="minor"/>
      </rPr>
      <t>original</t>
    </r>
    <r>
      <rPr>
        <b/>
        <sz val="14"/>
        <color theme="1"/>
        <rFont val="Calibri"/>
        <family val="2"/>
        <scheme val="minor"/>
      </rPr>
      <t xml:space="preserve"> dataset</t>
    </r>
  </si>
  <si>
    <t>Decision Tree + Random Forest</t>
  </si>
  <si>
    <t>Random Forest</t>
  </si>
  <si>
    <t>n_estimators</t>
  </si>
  <si>
    <t>number of decision trees to be built</t>
  </si>
  <si>
    <t>bootstrap</t>
  </si>
  <si>
    <t>use of subset dataset with replacement</t>
  </si>
  <si>
    <t>oob_score</t>
  </si>
  <si>
    <t>the sampls which are not picked in bootstrap can be tested</t>
  </si>
  <si>
    <t>max_samples</t>
  </si>
  <si>
    <t>number of samples to be drawn from dataset for bootsstrap subset</t>
  </si>
  <si>
    <t>to train each decision tree</t>
  </si>
  <si>
    <t>Bagging</t>
  </si>
  <si>
    <r>
      <rPr>
        <b/>
        <i/>
        <sz val="14"/>
        <color rgb="FFC00000"/>
        <rFont val="Calibri"/>
        <family val="2"/>
        <scheme val="minor"/>
      </rPr>
      <t>base</t>
    </r>
    <r>
      <rPr>
        <b/>
        <i/>
        <sz val="14"/>
        <color theme="1"/>
        <rFont val="Calibri"/>
        <family val="2"/>
        <scheme val="minor"/>
      </rPr>
      <t xml:space="preserve"> estimator can be </t>
    </r>
    <r>
      <rPr>
        <b/>
        <i/>
        <sz val="14"/>
        <color rgb="FFC00000"/>
        <rFont val="Calibri"/>
        <family val="2"/>
        <scheme val="minor"/>
      </rPr>
      <t>different</t>
    </r>
  </si>
  <si>
    <r>
      <rPr>
        <b/>
        <i/>
        <sz val="14"/>
        <color rgb="FFC00000"/>
        <rFont val="Calibri"/>
        <family val="2"/>
        <scheme val="minor"/>
      </rPr>
      <t>base</t>
    </r>
    <r>
      <rPr>
        <b/>
        <i/>
        <sz val="14"/>
        <color theme="1"/>
        <rFont val="Calibri"/>
        <family val="2"/>
        <scheme val="minor"/>
      </rPr>
      <t xml:space="preserve"> estimator is </t>
    </r>
    <r>
      <rPr>
        <b/>
        <i/>
        <sz val="14"/>
        <color rgb="FFC00000"/>
        <rFont val="Calibri"/>
        <family val="2"/>
        <scheme val="minor"/>
      </rPr>
      <t>Decision Tree</t>
    </r>
  </si>
  <si>
    <t>Root and respective child nodes</t>
  </si>
  <si>
    <t>Same columns are used for each</t>
  </si>
  <si>
    <t>Different columns are used for each</t>
  </si>
  <si>
    <t>Node level sampling</t>
  </si>
  <si>
    <t>Feature Importance</t>
  </si>
  <si>
    <t>n-t-r</t>
  </si>
  <si>
    <t>number samples in right child = 4</t>
  </si>
  <si>
    <t>n-t</t>
  </si>
  <si>
    <t>number samples in root = 5</t>
  </si>
  <si>
    <t>right impurity = 0.375</t>
  </si>
  <si>
    <t>n-t-l</t>
  </si>
  <si>
    <t>number samples in right child = 1</t>
  </si>
  <si>
    <t>left impurity = 0.0</t>
  </si>
  <si>
    <t>N</t>
  </si>
  <si>
    <t>impurity</t>
  </si>
  <si>
    <t>impurity of node = 0.48</t>
  </si>
  <si>
    <t>total number of rows/samples of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</si>
</sst>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0" xfId="0" applyFont="1"/>
    <xf numFmtId="0" fontId="2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1" fillId="2" borderId="0" xfId="0" applyNumberFormat="1" applyFont="1" applyFill="1"/>
    <xf numFmtId="2" fontId="1" fillId="2" borderId="0" xfId="0" applyNumberFormat="1" applyFont="1" applyFill="1" applyAlignment="1">
      <alignment horizontal="center" vertical="center"/>
    </xf>
    <xf numFmtId="0" fontId="2" fillId="0" borderId="0" xfId="0" quotePrefix="1" applyFont="1"/>
    <xf numFmtId="0" fontId="5" fillId="2" borderId="3" xfId="0" applyFont="1" applyFill="1" applyBorder="1"/>
    <xf numFmtId="0" fontId="5" fillId="2" borderId="4" xfId="0" applyFont="1" applyFill="1" applyBorder="1"/>
    <xf numFmtId="0" fontId="2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2" fillId="2" borderId="8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2" fillId="0" borderId="0" xfId="0" applyFont="1"/>
    <xf numFmtId="0" fontId="3" fillId="0" borderId="0" xfId="0" applyFont="1"/>
    <xf numFmtId="0" fontId="8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graph!$G$4:$G$22</c:f>
              <c:numCache>
                <c:formatCode>0.00</c:formatCode>
                <c:ptCount val="19"/>
                <c:pt idx="0">
                  <c:v>9.5000000000000084E-2</c:v>
                </c:pt>
                <c:pt idx="1">
                  <c:v>0.17999999999999994</c:v>
                </c:pt>
                <c:pt idx="2">
                  <c:v>0.25500000000000012</c:v>
                </c:pt>
                <c:pt idx="3">
                  <c:v>0.31999999999999984</c:v>
                </c:pt>
                <c:pt idx="4">
                  <c:v>0.375</c:v>
                </c:pt>
                <c:pt idx="5">
                  <c:v>0.42000000000000004</c:v>
                </c:pt>
                <c:pt idx="6">
                  <c:v>0.45499999999999996</c:v>
                </c:pt>
                <c:pt idx="7">
                  <c:v>0.48</c:v>
                </c:pt>
                <c:pt idx="8">
                  <c:v>0.495</c:v>
                </c:pt>
                <c:pt idx="9">
                  <c:v>0.5</c:v>
                </c:pt>
                <c:pt idx="10">
                  <c:v>0.495</c:v>
                </c:pt>
                <c:pt idx="11">
                  <c:v>0.48</c:v>
                </c:pt>
                <c:pt idx="12">
                  <c:v>0.45499999999999996</c:v>
                </c:pt>
                <c:pt idx="13">
                  <c:v>0.41999999999999993</c:v>
                </c:pt>
                <c:pt idx="14">
                  <c:v>0.37499999999999978</c:v>
                </c:pt>
                <c:pt idx="15">
                  <c:v>0.31999999999999984</c:v>
                </c:pt>
                <c:pt idx="16">
                  <c:v>0.25499999999999967</c:v>
                </c:pt>
                <c:pt idx="17">
                  <c:v>0.17999999999999972</c:v>
                </c:pt>
                <c:pt idx="18">
                  <c:v>9.4999999999999529E-2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9-40C8-BA7E-FBC8F1853C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graph!$H$4:$H$22</c:f>
              <c:numCache>
                <c:formatCode>0.00</c:formatCode>
                <c:ptCount val="19"/>
                <c:pt idx="0">
                  <c:v>0.28639695711595625</c:v>
                </c:pt>
                <c:pt idx="1">
                  <c:v>0.46899559358928122</c:v>
                </c:pt>
                <c:pt idx="2">
                  <c:v>0.60984030471640049</c:v>
                </c:pt>
                <c:pt idx="3">
                  <c:v>0.72192809488736231</c:v>
                </c:pt>
                <c:pt idx="4">
                  <c:v>0.81127812445913283</c:v>
                </c:pt>
                <c:pt idx="5">
                  <c:v>0.8812908992306927</c:v>
                </c:pt>
                <c:pt idx="6">
                  <c:v>0.93406805537549098</c:v>
                </c:pt>
                <c:pt idx="7">
                  <c:v>0.97095059445466858</c:v>
                </c:pt>
                <c:pt idx="8">
                  <c:v>0.99277445398780839</c:v>
                </c:pt>
                <c:pt idx="9">
                  <c:v>1</c:v>
                </c:pt>
                <c:pt idx="10">
                  <c:v>0.99277445398780828</c:v>
                </c:pt>
                <c:pt idx="11">
                  <c:v>0.97095059445466858</c:v>
                </c:pt>
                <c:pt idx="12">
                  <c:v>0.93406805537549098</c:v>
                </c:pt>
                <c:pt idx="13">
                  <c:v>0.88129089923069248</c:v>
                </c:pt>
                <c:pt idx="14">
                  <c:v>0.81127812445913272</c:v>
                </c:pt>
                <c:pt idx="15">
                  <c:v>0.72192809488736209</c:v>
                </c:pt>
                <c:pt idx="16">
                  <c:v>0.60984030471640005</c:v>
                </c:pt>
                <c:pt idx="17">
                  <c:v>0.4689955935892805</c:v>
                </c:pt>
                <c:pt idx="18">
                  <c:v>0.28639695711595492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9-40C8-BA7E-FBC8F185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827919"/>
        <c:axId val="1553641311"/>
      </c:lineChart>
      <c:catAx>
        <c:axId val="161582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41311"/>
        <c:crosses val="autoZero"/>
        <c:auto val="1"/>
        <c:lblAlgn val="ctr"/>
        <c:lblOffset val="100"/>
        <c:noMultiLvlLbl val="0"/>
      </c:catAx>
      <c:valAx>
        <c:axId val="15536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2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22</xdr:col>
      <xdr:colOff>572131</xdr:colOff>
      <xdr:row>20</xdr:row>
      <xdr:rowOff>99349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95324-F8EE-0D71-E752-683945B55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861060"/>
          <a:ext cx="7277731" cy="3337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9</xdr:row>
      <xdr:rowOff>106680</xdr:rowOff>
    </xdr:from>
    <xdr:to>
      <xdr:col>8</xdr:col>
      <xdr:colOff>518401</xdr:colOff>
      <xdr:row>12</xdr:row>
      <xdr:rowOff>121981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990CDD-7FD4-5605-03D8-2C75DED47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660" y="2240280"/>
          <a:ext cx="2781541" cy="7011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104818</xdr:colOff>
      <xdr:row>1</xdr:row>
      <xdr:rowOff>251461</xdr:rowOff>
    </xdr:from>
    <xdr:to>
      <xdr:col>23</xdr:col>
      <xdr:colOff>213853</xdr:colOff>
      <xdr:row>7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A45AEB-0B31-4387-5C3E-2E63C8C6C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918" y="480061"/>
          <a:ext cx="2798895" cy="135635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38100</xdr:colOff>
      <xdr:row>16</xdr:row>
      <xdr:rowOff>182880</xdr:rowOff>
    </xdr:from>
    <xdr:to>
      <xdr:col>8</xdr:col>
      <xdr:colOff>99277</xdr:colOff>
      <xdr:row>19</xdr:row>
      <xdr:rowOff>160081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1E8FE-BE1E-306D-DD7F-1601FD07D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4000500"/>
          <a:ext cx="2499577" cy="7011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</xdr:colOff>
      <xdr:row>25</xdr:row>
      <xdr:rowOff>1</xdr:rowOff>
    </xdr:from>
    <xdr:to>
      <xdr:col>13</xdr:col>
      <xdr:colOff>220149</xdr:colOff>
      <xdr:row>26</xdr:row>
      <xdr:rowOff>220981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DBD53-C850-FC23-DA8C-DC66602CF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1" y="5974081"/>
          <a:ext cx="5706548" cy="4495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13</xdr:col>
      <xdr:colOff>122406</xdr:colOff>
      <xdr:row>28</xdr:row>
      <xdr:rowOff>213398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685F1F-F597-479D-CC07-2259BC070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6461760"/>
          <a:ext cx="5608806" cy="4419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2</xdr:row>
      <xdr:rowOff>41910</xdr:rowOff>
    </xdr:from>
    <xdr:to>
      <xdr:col>19</xdr:col>
      <xdr:colOff>259080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D70B8-B0C2-CD28-D375-8282CC2CD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5</xdr:row>
      <xdr:rowOff>198120</xdr:rowOff>
    </xdr:from>
    <xdr:to>
      <xdr:col>10</xdr:col>
      <xdr:colOff>60960</xdr:colOff>
      <xdr:row>8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1A8B7-F5C0-67F1-3957-6BA7B6DA3C25}"/>
            </a:ext>
          </a:extLst>
        </xdr:cNvPr>
        <xdr:cNvCxnSpPr/>
      </xdr:nvCxnSpPr>
      <xdr:spPr>
        <a:xfrm flipH="1">
          <a:off x="5974080" y="1249680"/>
          <a:ext cx="38862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259080</xdr:colOff>
      <xdr:row>5</xdr:row>
      <xdr:rowOff>198120</xdr:rowOff>
    </xdr:from>
    <xdr:to>
      <xdr:col>11</xdr:col>
      <xdr:colOff>190500</xdr:colOff>
      <xdr:row>7</xdr:row>
      <xdr:rowOff>205740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B677846-1B9C-4833-AE8B-9A55E17EF2A6}"/>
            </a:ext>
          </a:extLst>
        </xdr:cNvPr>
        <xdr:cNvCxnSpPr/>
      </xdr:nvCxnSpPr>
      <xdr:spPr>
        <a:xfrm>
          <a:off x="6560820" y="1249680"/>
          <a:ext cx="54102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281940</xdr:colOff>
      <xdr:row>5</xdr:row>
      <xdr:rowOff>198120</xdr:rowOff>
    </xdr:from>
    <xdr:to>
      <xdr:col>16</xdr:col>
      <xdr:colOff>60960</xdr:colOff>
      <xdr:row>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BE2420F-1832-4C52-8F90-9F7077C5B2C9}"/>
            </a:ext>
          </a:extLst>
        </xdr:cNvPr>
        <xdr:cNvCxnSpPr/>
      </xdr:nvCxnSpPr>
      <xdr:spPr>
        <a:xfrm flipH="1">
          <a:off x="5974080" y="1249680"/>
          <a:ext cx="38862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259080</xdr:colOff>
      <xdr:row>5</xdr:row>
      <xdr:rowOff>198120</xdr:rowOff>
    </xdr:from>
    <xdr:to>
      <xdr:col>17</xdr:col>
      <xdr:colOff>190500</xdr:colOff>
      <xdr:row>7</xdr:row>
      <xdr:rowOff>205740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BCC3037-8141-4F75-916F-21A0141D6737}"/>
            </a:ext>
          </a:extLst>
        </xdr:cNvPr>
        <xdr:cNvCxnSpPr/>
      </xdr:nvCxnSpPr>
      <xdr:spPr>
        <a:xfrm>
          <a:off x="6560820" y="1249680"/>
          <a:ext cx="54102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495300</xdr:colOff>
      <xdr:row>14</xdr:row>
      <xdr:rowOff>160020</xdr:rowOff>
    </xdr:from>
    <xdr:to>
      <xdr:col>9</xdr:col>
      <xdr:colOff>579120</xdr:colOff>
      <xdr:row>30</xdr:row>
      <xdr:rowOff>114550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E7D137-8CE6-3BE8-AE99-8985548C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3223260"/>
          <a:ext cx="5166360" cy="2880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746D-945B-4632-B09F-E4B274E7A75D}">
  <dimension ref="C3:U27"/>
  <sheetViews>
    <sheetView tabSelected="1" topLeftCell="A5" workbookViewId="0">
      <selection activeCell="O25" sqref="O25"/>
    </sheetView>
  </sheetViews>
  <sheetFormatPr defaultRowHeight="15.6" x14ac:dyDescent="0.3"/>
  <cols>
    <col min="1" max="16384" width="8.88671875" style="22"/>
  </cols>
  <sheetData>
    <row r="3" spans="3:12" ht="21" x14ac:dyDescent="0.4">
      <c r="C3" s="23" t="s">
        <v>88</v>
      </c>
      <c r="L3" s="23" t="s">
        <v>111</v>
      </c>
    </row>
    <row r="5" spans="3:12" x14ac:dyDescent="0.3">
      <c r="D5" s="29" t="s">
        <v>89</v>
      </c>
      <c r="E5" s="29"/>
      <c r="F5" s="29"/>
      <c r="G5" s="29"/>
      <c r="H5" s="29"/>
      <c r="I5" s="29"/>
    </row>
    <row r="6" spans="3:12" x14ac:dyDescent="0.3">
      <c r="D6" s="29"/>
      <c r="E6" s="29"/>
      <c r="F6" s="29"/>
      <c r="G6" s="29"/>
      <c r="H6" s="29"/>
      <c r="I6" s="29"/>
    </row>
    <row r="7" spans="3:12" x14ac:dyDescent="0.3">
      <c r="D7" s="29"/>
      <c r="E7" s="29"/>
      <c r="F7" s="29"/>
      <c r="G7" s="29"/>
      <c r="H7" s="29"/>
      <c r="I7" s="29"/>
    </row>
    <row r="8" spans="3:12" x14ac:dyDescent="0.3">
      <c r="D8" s="29"/>
      <c r="E8" s="29"/>
      <c r="F8" s="29"/>
      <c r="G8" s="29"/>
      <c r="H8" s="29"/>
      <c r="I8" s="29"/>
    </row>
    <row r="10" spans="3:12" x14ac:dyDescent="0.3">
      <c r="D10" s="22" t="s">
        <v>90</v>
      </c>
    </row>
    <row r="13" spans="3:12" ht="21" x14ac:dyDescent="0.4">
      <c r="C13" s="23" t="s">
        <v>91</v>
      </c>
    </row>
    <row r="15" spans="3:12" x14ac:dyDescent="0.3">
      <c r="D15" s="29" t="s">
        <v>92</v>
      </c>
      <c r="E15" s="29"/>
      <c r="F15" s="29"/>
      <c r="G15" s="29"/>
      <c r="H15" s="29"/>
      <c r="I15" s="29"/>
    </row>
    <row r="16" spans="3:12" x14ac:dyDescent="0.3">
      <c r="D16" s="29"/>
      <c r="E16" s="29"/>
      <c r="F16" s="29"/>
      <c r="G16" s="29"/>
      <c r="H16" s="29"/>
      <c r="I16" s="29"/>
    </row>
    <row r="17" spans="4:21" x14ac:dyDescent="0.3">
      <c r="D17" s="29"/>
      <c r="E17" s="29"/>
      <c r="F17" s="29"/>
      <c r="G17" s="29"/>
      <c r="H17" s="29"/>
      <c r="I17" s="29"/>
    </row>
    <row r="22" spans="4:21" x14ac:dyDescent="0.3">
      <c r="N22" s="22" t="s">
        <v>112</v>
      </c>
      <c r="O22" s="22" t="s">
        <v>113</v>
      </c>
      <c r="T22" s="22" t="s">
        <v>120</v>
      </c>
      <c r="U22" s="22" t="s">
        <v>123</v>
      </c>
    </row>
    <row r="23" spans="4:21" x14ac:dyDescent="0.3">
      <c r="N23" s="22" t="s">
        <v>114</v>
      </c>
      <c r="O23" s="22" t="s">
        <v>115</v>
      </c>
      <c r="T23" s="22" t="s">
        <v>121</v>
      </c>
      <c r="U23" s="22" t="s">
        <v>122</v>
      </c>
    </row>
    <row r="24" spans="4:21" x14ac:dyDescent="0.3">
      <c r="N24" s="22" t="s">
        <v>116</v>
      </c>
    </row>
    <row r="25" spans="4:21" x14ac:dyDescent="0.3">
      <c r="N25" s="22" t="s">
        <v>117</v>
      </c>
      <c r="O25" s="22" t="s">
        <v>118</v>
      </c>
    </row>
    <row r="26" spans="4:21" x14ac:dyDescent="0.3">
      <c r="N26" s="22" t="s">
        <v>114</v>
      </c>
      <c r="O26" s="22" t="s">
        <v>115</v>
      </c>
    </row>
    <row r="27" spans="4:21" x14ac:dyDescent="0.3">
      <c r="N27" s="22" t="s">
        <v>119</v>
      </c>
    </row>
  </sheetData>
  <mergeCells count="2">
    <mergeCell ref="D5:I8"/>
    <mergeCell ref="D15:I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FFB1-7BB2-4E93-AEFC-89679955BC09}">
  <dimension ref="B2:AI42"/>
  <sheetViews>
    <sheetView workbookViewId="0">
      <selection activeCell="P20" sqref="P20"/>
    </sheetView>
  </sheetViews>
  <sheetFormatPr defaultRowHeight="18" x14ac:dyDescent="0.35"/>
  <cols>
    <col min="1" max="13" width="8.88671875" style="1"/>
    <col min="14" max="14" width="10.88671875" style="1" customWidth="1"/>
    <col min="15" max="15" width="9.88671875" style="1" customWidth="1"/>
    <col min="16" max="16" width="10.88671875" style="1" customWidth="1"/>
    <col min="17" max="19" width="8.88671875" style="1"/>
    <col min="20" max="20" width="4.44140625" style="1" bestFit="1" customWidth="1"/>
    <col min="21" max="21" width="3.88671875" style="1" customWidth="1"/>
    <col min="22" max="22" width="4.21875" style="1" customWidth="1"/>
    <col min="23" max="23" width="8.88671875" style="1"/>
    <col min="24" max="24" width="4.44140625" style="1" bestFit="1" customWidth="1"/>
    <col min="25" max="25" width="3.88671875" style="1" customWidth="1"/>
    <col min="26" max="28" width="8.88671875" style="1"/>
    <col min="29" max="29" width="4.44140625" style="1" bestFit="1" customWidth="1"/>
    <col min="30" max="30" width="4.77734375" style="1" customWidth="1"/>
    <col min="31" max="32" width="8.88671875" style="1"/>
    <col min="33" max="33" width="4.44140625" style="1" bestFit="1" customWidth="1"/>
    <col min="34" max="34" width="4.77734375" style="1" customWidth="1"/>
    <col min="35" max="16384" width="8.88671875" style="1"/>
  </cols>
  <sheetData>
    <row r="2" spans="2:35" ht="21" customHeight="1" x14ac:dyDescent="0.35">
      <c r="B2" s="30" t="s">
        <v>4</v>
      </c>
      <c r="C2" s="30"/>
      <c r="D2" s="30"/>
      <c r="E2" s="30"/>
      <c r="F2" s="30"/>
      <c r="G2" s="30"/>
      <c r="H2" s="30"/>
      <c r="I2" s="30"/>
    </row>
    <row r="3" spans="2:35" x14ac:dyDescent="0.35">
      <c r="B3" s="30"/>
      <c r="C3" s="30"/>
      <c r="D3" s="30"/>
      <c r="E3" s="30"/>
      <c r="F3" s="30"/>
      <c r="G3" s="30"/>
      <c r="H3" s="30"/>
      <c r="I3" s="30"/>
      <c r="N3" s="5" t="s">
        <v>6</v>
      </c>
      <c r="O3" s="5" t="s">
        <v>7</v>
      </c>
      <c r="P3" s="5" t="s">
        <v>8</v>
      </c>
      <c r="Q3" s="5" t="s">
        <v>9</v>
      </c>
    </row>
    <row r="4" spans="2:35" x14ac:dyDescent="0.35">
      <c r="B4" s="30"/>
      <c r="C4" s="30"/>
      <c r="D4" s="30"/>
      <c r="E4" s="30"/>
      <c r="F4" s="30"/>
      <c r="G4" s="30"/>
      <c r="H4" s="30"/>
      <c r="I4" s="30"/>
      <c r="N4" s="4" t="s">
        <v>10</v>
      </c>
      <c r="O4" s="4" t="s">
        <v>2</v>
      </c>
      <c r="P4" s="4" t="s">
        <v>11</v>
      </c>
      <c r="Q4" s="4" t="s">
        <v>12</v>
      </c>
    </row>
    <row r="5" spans="2:35" x14ac:dyDescent="0.35">
      <c r="N5" s="4" t="s">
        <v>13</v>
      </c>
      <c r="O5" s="4" t="s">
        <v>3</v>
      </c>
      <c r="P5" s="4" t="s">
        <v>14</v>
      </c>
      <c r="Q5" s="4" t="s">
        <v>15</v>
      </c>
    </row>
    <row r="6" spans="2:35" ht="21" x14ac:dyDescent="0.4">
      <c r="D6" s="3" t="s">
        <v>5</v>
      </c>
      <c r="N6" s="4" t="s">
        <v>16</v>
      </c>
      <c r="O6" s="4" t="s">
        <v>2</v>
      </c>
      <c r="P6" s="4" t="s">
        <v>11</v>
      </c>
      <c r="Q6" s="4" t="s">
        <v>12</v>
      </c>
    </row>
    <row r="7" spans="2:35" ht="18" customHeight="1" x14ac:dyDescent="0.35">
      <c r="E7" s="31" t="s">
        <v>36</v>
      </c>
      <c r="F7" s="32"/>
      <c r="G7" s="32"/>
      <c r="H7" s="32"/>
      <c r="I7" s="32"/>
      <c r="J7" s="32"/>
      <c r="K7" s="33"/>
      <c r="N7" s="4" t="s">
        <v>17</v>
      </c>
      <c r="O7" s="4" t="s">
        <v>2</v>
      </c>
      <c r="P7" s="4" t="s">
        <v>14</v>
      </c>
      <c r="Q7" s="4" t="s">
        <v>15</v>
      </c>
    </row>
    <row r="8" spans="2:35" x14ac:dyDescent="0.35">
      <c r="E8" s="34"/>
      <c r="F8" s="35"/>
      <c r="G8" s="35"/>
      <c r="H8" s="35"/>
      <c r="I8" s="35"/>
      <c r="J8" s="35"/>
      <c r="K8" s="36"/>
      <c r="N8" s="4" t="s">
        <v>18</v>
      </c>
      <c r="O8" s="4" t="s">
        <v>3</v>
      </c>
      <c r="P8" s="4" t="s">
        <v>11</v>
      </c>
      <c r="Q8" s="4" t="s">
        <v>12</v>
      </c>
    </row>
    <row r="9" spans="2:35" x14ac:dyDescent="0.35">
      <c r="E9" s="37"/>
      <c r="F9" s="38"/>
      <c r="G9" s="38"/>
      <c r="H9" s="38"/>
      <c r="I9" s="38"/>
      <c r="J9" s="38"/>
      <c r="K9" s="39"/>
      <c r="N9" s="4" t="s">
        <v>19</v>
      </c>
      <c r="O9" s="4" t="s">
        <v>3</v>
      </c>
      <c r="P9" s="4" t="s">
        <v>11</v>
      </c>
      <c r="Q9" s="4" t="s">
        <v>12</v>
      </c>
    </row>
    <row r="10" spans="2:35" x14ac:dyDescent="0.35">
      <c r="N10" s="4" t="s">
        <v>20</v>
      </c>
      <c r="O10" s="4" t="s">
        <v>3</v>
      </c>
      <c r="P10" s="4" t="s">
        <v>14</v>
      </c>
      <c r="Q10" s="4" t="s">
        <v>15</v>
      </c>
      <c r="S10" s="1" t="s">
        <v>2</v>
      </c>
      <c r="T10" s="1">
        <f>COUNTIF($O$4:$O$13,"="&amp;S10)</f>
        <v>4</v>
      </c>
      <c r="W10" s="1" t="s">
        <v>3</v>
      </c>
      <c r="X10" s="1">
        <f>COUNTIF($O$4:$O$13,"="&amp;W10)</f>
        <v>6</v>
      </c>
      <c r="AB10" s="1" t="s">
        <v>11</v>
      </c>
      <c r="AC10" s="1">
        <f>COUNTIF($P$4:$P$13,"="&amp;AB10)</f>
        <v>5</v>
      </c>
      <c r="AF10" s="1" t="s">
        <v>14</v>
      </c>
      <c r="AG10" s="1">
        <f>COUNTIF($P$4:$P$13,"="&amp;AF10)</f>
        <v>5</v>
      </c>
    </row>
    <row r="11" spans="2:35" x14ac:dyDescent="0.35">
      <c r="N11" s="4" t="s">
        <v>21</v>
      </c>
      <c r="O11" s="4" t="s">
        <v>2</v>
      </c>
      <c r="P11" s="4" t="s">
        <v>11</v>
      </c>
      <c r="Q11" s="4" t="s">
        <v>12</v>
      </c>
      <c r="T11" s="1" t="s">
        <v>12</v>
      </c>
      <c r="U11" s="1">
        <f>COUNTIFS($O$4:$O$13,"="&amp;S10,$Q$4:$Q$13,"="&amp;T11)</f>
        <v>3</v>
      </c>
      <c r="X11" s="1" t="s">
        <v>12</v>
      </c>
      <c r="Y11" s="1">
        <f>COUNTIFS($O$4:$O$13,"="&amp;W10,$Q$4:$Q$13,"="&amp;X11)</f>
        <v>3</v>
      </c>
      <c r="AC11" s="1" t="s">
        <v>12</v>
      </c>
      <c r="AD11" s="1">
        <f>COUNTIFS($P$4:$P$13,"="&amp;AB10,$Q$4:$Q$13,"="&amp;AC11)</f>
        <v>5</v>
      </c>
      <c r="AG11" s="1" t="s">
        <v>12</v>
      </c>
      <c r="AH11" s="1">
        <f>COUNTIFS($P$4:$P$13,"="&amp;AF10,$Q$4:$Q$13,"="&amp;AG11)</f>
        <v>1</v>
      </c>
    </row>
    <row r="12" spans="2:35" x14ac:dyDescent="0.35">
      <c r="N12" s="4" t="s">
        <v>22</v>
      </c>
      <c r="O12" s="4" t="s">
        <v>3</v>
      </c>
      <c r="P12" s="4" t="s">
        <v>14</v>
      </c>
      <c r="Q12" s="4" t="s">
        <v>12</v>
      </c>
      <c r="T12" s="1" t="s">
        <v>15</v>
      </c>
      <c r="U12" s="1">
        <f>COUNTIFS($O$4:$O$13,"="&amp;S10,$Q$4:$Q$13,"="&amp;T12)</f>
        <v>1</v>
      </c>
      <c r="X12" s="1" t="s">
        <v>15</v>
      </c>
      <c r="Y12" s="1">
        <f>COUNTIFS($O$4:$O$13,"="&amp;W10,$Q$4:$Q$13,"="&amp;X12)</f>
        <v>3</v>
      </c>
      <c r="AC12" s="1" t="s">
        <v>15</v>
      </c>
      <c r="AD12" s="1">
        <f>COUNTIFS($P$4:$P$13,"="&amp;AB10,$Q$4:$Q$13,"="&amp;AC12)</f>
        <v>0</v>
      </c>
      <c r="AG12" s="1" t="s">
        <v>15</v>
      </c>
      <c r="AH12" s="1">
        <f>COUNTIFS($P$4:$P$13,"="&amp;AF10,$Q$4:$Q$13,"="&amp;AG12)</f>
        <v>4</v>
      </c>
    </row>
    <row r="13" spans="2:35" x14ac:dyDescent="0.35">
      <c r="N13" s="4" t="s">
        <v>23</v>
      </c>
      <c r="O13" s="4" t="s">
        <v>3</v>
      </c>
      <c r="P13" s="4" t="s">
        <v>14</v>
      </c>
      <c r="Q13" s="4" t="s">
        <v>15</v>
      </c>
      <c r="S13" s="1" t="s">
        <v>1</v>
      </c>
      <c r="U13" s="1">
        <f>T10+X10</f>
        <v>10</v>
      </c>
      <c r="AB13" s="1" t="s">
        <v>1</v>
      </c>
      <c r="AD13" s="1">
        <f>AC10+AG10</f>
        <v>10</v>
      </c>
    </row>
    <row r="14" spans="2:35" ht="21.6" x14ac:dyDescent="0.45">
      <c r="D14" s="3" t="s">
        <v>35</v>
      </c>
      <c r="S14" s="1" t="s">
        <v>25</v>
      </c>
      <c r="U14" s="1" t="s">
        <v>0</v>
      </c>
      <c r="V14" s="1" t="s">
        <v>27</v>
      </c>
      <c r="Z14" s="1">
        <f>1-((U11/SUM($U$11:$U$12))^2+(U12/SUM($U$11:$U$12))^2)</f>
        <v>0.375</v>
      </c>
      <c r="AB14" s="1" t="s">
        <v>25</v>
      </c>
      <c r="AD14" s="1" t="s">
        <v>0</v>
      </c>
      <c r="AE14" s="1" t="s">
        <v>30</v>
      </c>
      <c r="AI14" s="1">
        <f>1-((AD11/SUM($AD$11:$AD$12))^2+(AD12/SUM($AD$11:$AD$12))^2)</f>
        <v>0</v>
      </c>
    </row>
    <row r="15" spans="2:35" ht="21" customHeight="1" thickBot="1" x14ac:dyDescent="0.5">
      <c r="E15" s="40" t="s">
        <v>37</v>
      </c>
      <c r="F15" s="40"/>
      <c r="G15" s="40"/>
      <c r="H15" s="40"/>
      <c r="I15" s="40"/>
      <c r="J15" s="40"/>
      <c r="K15" s="40"/>
      <c r="S15" s="1" t="s">
        <v>26</v>
      </c>
      <c r="U15" s="1" t="s">
        <v>0</v>
      </c>
      <c r="V15" s="1" t="s">
        <v>28</v>
      </c>
      <c r="Z15" s="1">
        <f>1-((Y11/SUM($Y$11:$Y$12))^2+(Y12/SUM($Y$11:$Y$12))^2)</f>
        <v>0.5</v>
      </c>
      <c r="AB15" s="1" t="s">
        <v>26</v>
      </c>
      <c r="AD15" s="1" t="s">
        <v>0</v>
      </c>
      <c r="AE15" s="1" t="s">
        <v>31</v>
      </c>
      <c r="AI15" s="1">
        <f>1-((AH11/SUM($AH$11:$AH$12))^2+(AH12/SUM($AH$11:$AH$12))^2)</f>
        <v>0.31999999999999984</v>
      </c>
    </row>
    <row r="16" spans="2:35" x14ac:dyDescent="0.35">
      <c r="E16" s="40"/>
      <c r="F16" s="40"/>
      <c r="G16" s="40"/>
      <c r="H16" s="40"/>
      <c r="I16" s="40"/>
      <c r="J16" s="40"/>
      <c r="K16" s="40"/>
      <c r="N16" s="14" t="s">
        <v>52</v>
      </c>
      <c r="O16" s="15"/>
      <c r="P16" s="15" t="s">
        <v>51</v>
      </c>
      <c r="Q16" s="16"/>
    </row>
    <row r="17" spans="4:35" ht="21" thickBot="1" x14ac:dyDescent="0.5">
      <c r="N17" s="17" t="s">
        <v>53</v>
      </c>
      <c r="O17" s="18"/>
      <c r="P17" s="18" t="s">
        <v>54</v>
      </c>
      <c r="Q17" s="19"/>
      <c r="S17" s="1" t="s">
        <v>24</v>
      </c>
      <c r="U17" s="1" t="s">
        <v>0</v>
      </c>
      <c r="V17" s="1">
        <f>T10</f>
        <v>4</v>
      </c>
      <c r="W17" s="1">
        <f>Z14</f>
        <v>0.375</v>
      </c>
      <c r="X17" s="1" t="s">
        <v>29</v>
      </c>
      <c r="Y17" s="1">
        <f>X10</f>
        <v>6</v>
      </c>
      <c r="Z17" s="1">
        <f>Z15</f>
        <v>0.5</v>
      </c>
      <c r="AB17" s="1" t="s">
        <v>24</v>
      </c>
      <c r="AD17" s="1" t="s">
        <v>0</v>
      </c>
      <c r="AE17" s="1">
        <f>AC10</f>
        <v>5</v>
      </c>
      <c r="AF17" s="1">
        <f>AI14</f>
        <v>0</v>
      </c>
      <c r="AG17" s="1" t="s">
        <v>29</v>
      </c>
      <c r="AH17" s="1">
        <f>AG10</f>
        <v>5</v>
      </c>
      <c r="AI17" s="1">
        <f>AI15</f>
        <v>0.31999999999999984</v>
      </c>
    </row>
    <row r="18" spans="4:35" x14ac:dyDescent="0.35">
      <c r="J18" s="1" t="s">
        <v>12</v>
      </c>
      <c r="K18" s="1">
        <f>COUNTIF($Q$4:$Q$13,"="&amp;J18)</f>
        <v>6</v>
      </c>
      <c r="V18" s="1">
        <f>U13</f>
        <v>10</v>
      </c>
      <c r="Y18" s="1">
        <f>U13</f>
        <v>10</v>
      </c>
      <c r="AE18" s="1">
        <f>AD13</f>
        <v>10</v>
      </c>
      <c r="AH18" s="1">
        <f>AD13</f>
        <v>10</v>
      </c>
    </row>
    <row r="19" spans="4:35" x14ac:dyDescent="0.35">
      <c r="J19" s="1" t="s">
        <v>15</v>
      </c>
      <c r="K19" s="1">
        <f>COUNTIF($Q$4:$Q$13,"="&amp;J19)</f>
        <v>4</v>
      </c>
    </row>
    <row r="20" spans="4:35" ht="20.399999999999999" x14ac:dyDescent="0.45">
      <c r="K20" s="1">
        <f>SUM(K18:K19)</f>
        <v>10</v>
      </c>
      <c r="S20" s="1" t="s">
        <v>24</v>
      </c>
      <c r="U20" s="1" t="s">
        <v>0</v>
      </c>
      <c r="W20" s="1">
        <f>V17/V18*W17+Y17/Y18*Z17</f>
        <v>0.45</v>
      </c>
      <c r="AB20" s="1" t="s">
        <v>24</v>
      </c>
      <c r="AD20" s="1" t="s">
        <v>0</v>
      </c>
      <c r="AF20" s="1">
        <f>AE17/AE18*AF17+AH17/AH18*AI17</f>
        <v>0.15999999999999992</v>
      </c>
    </row>
    <row r="21" spans="4:35" ht="21" x14ac:dyDescent="0.4">
      <c r="D21" s="3" t="s">
        <v>38</v>
      </c>
    </row>
    <row r="22" spans="4:35" ht="18" customHeight="1" x14ac:dyDescent="0.35">
      <c r="E22" s="31" t="s">
        <v>39</v>
      </c>
      <c r="F22" s="32"/>
      <c r="G22" s="32"/>
      <c r="H22" s="32"/>
      <c r="I22" s="32"/>
      <c r="J22" s="32"/>
      <c r="K22" s="33"/>
    </row>
    <row r="23" spans="4:35" x14ac:dyDescent="0.35">
      <c r="E23" s="34"/>
      <c r="F23" s="35"/>
      <c r="G23" s="35"/>
      <c r="H23" s="35"/>
      <c r="I23" s="35"/>
      <c r="J23" s="35"/>
      <c r="K23" s="36"/>
    </row>
    <row r="24" spans="4:35" x14ac:dyDescent="0.35">
      <c r="E24" s="37"/>
      <c r="F24" s="38"/>
      <c r="G24" s="38"/>
      <c r="H24" s="38"/>
      <c r="I24" s="38"/>
      <c r="J24" s="38"/>
      <c r="K24" s="39"/>
    </row>
    <row r="31" spans="4:35" x14ac:dyDescent="0.35">
      <c r="E31" s="1" t="s">
        <v>42</v>
      </c>
      <c r="N31" s="1" t="s">
        <v>2</v>
      </c>
      <c r="O31" s="1">
        <v>4</v>
      </c>
      <c r="R31" s="1" t="s">
        <v>3</v>
      </c>
      <c r="S31" s="1">
        <v>6</v>
      </c>
    </row>
    <row r="32" spans="4:35" ht="20.399999999999999" x14ac:dyDescent="0.45">
      <c r="F32" s="1" t="s">
        <v>43</v>
      </c>
      <c r="K32" s="2">
        <f>-K18/K20*LOG((K18/K20),2)-K19/K20*LOG((K19/K20),2)</f>
        <v>0.97095059445466858</v>
      </c>
      <c r="O32" s="1" t="s">
        <v>12</v>
      </c>
      <c r="P32" s="1">
        <v>3</v>
      </c>
      <c r="S32" s="1" t="s">
        <v>12</v>
      </c>
      <c r="T32" s="1">
        <v>3</v>
      </c>
    </row>
    <row r="33" spans="5:20" x14ac:dyDescent="0.35">
      <c r="E33" s="1" t="s">
        <v>46</v>
      </c>
      <c r="O33" s="1" t="s">
        <v>15</v>
      </c>
      <c r="P33" s="1">
        <v>1</v>
      </c>
      <c r="S33" s="1" t="s">
        <v>15</v>
      </c>
      <c r="T33" s="1">
        <v>3</v>
      </c>
    </row>
    <row r="34" spans="5:20" ht="20.399999999999999" x14ac:dyDescent="0.45">
      <c r="F34" s="1" t="s">
        <v>44</v>
      </c>
      <c r="K34" s="1">
        <f>-P32/P34*LOG((P32/P34),2)-P33/P34*LOG((P33/P34),2)</f>
        <v>0.81127812445913283</v>
      </c>
      <c r="P34" s="1">
        <f>SUM(P32:P33)</f>
        <v>4</v>
      </c>
      <c r="T34" s="1">
        <f>SUM(T32:T33)</f>
        <v>6</v>
      </c>
    </row>
    <row r="35" spans="5:20" ht="20.399999999999999" x14ac:dyDescent="0.45">
      <c r="F35" s="1" t="s">
        <v>45</v>
      </c>
      <c r="K35" s="1">
        <f>-T32/T34*LOG((T32/T34),2)-T33/T34*LOG((T33/T34),2)</f>
        <v>1</v>
      </c>
    </row>
    <row r="37" spans="5:20" ht="20.399999999999999" x14ac:dyDescent="0.45">
      <c r="F37" s="1" t="s">
        <v>47</v>
      </c>
      <c r="G37" s="1">
        <f>O31</f>
        <v>4</v>
      </c>
      <c r="H37" s="1">
        <f>K34</f>
        <v>0.81127812445913283</v>
      </c>
      <c r="I37" s="1" t="s">
        <v>29</v>
      </c>
      <c r="J37" s="1">
        <f>S31</f>
        <v>6</v>
      </c>
      <c r="K37" s="1">
        <f>K35</f>
        <v>1</v>
      </c>
    </row>
    <row r="38" spans="5:20" x14ac:dyDescent="0.35">
      <c r="G38" s="1">
        <f>O31+S31</f>
        <v>10</v>
      </c>
      <c r="J38" s="1">
        <f>G38</f>
        <v>10</v>
      </c>
    </row>
    <row r="40" spans="5:20" ht="20.399999999999999" x14ac:dyDescent="0.45">
      <c r="F40" s="1" t="s">
        <v>47</v>
      </c>
      <c r="G40" s="1" t="s">
        <v>0</v>
      </c>
      <c r="H40" s="2">
        <f>G37*H37/G38+J37*K37/J38</f>
        <v>0.92451124978365318</v>
      </c>
    </row>
    <row r="42" spans="5:20" ht="20.399999999999999" x14ac:dyDescent="0.45">
      <c r="E42" s="1" t="s">
        <v>48</v>
      </c>
      <c r="F42" s="13" t="s">
        <v>0</v>
      </c>
      <c r="G42" s="1" t="s">
        <v>49</v>
      </c>
      <c r="H42" s="1" t="s">
        <v>50</v>
      </c>
      <c r="I42" s="1" t="s">
        <v>47</v>
      </c>
      <c r="K42" s="1">
        <f>K32-H40</f>
        <v>4.6439344671015403E-2</v>
      </c>
    </row>
  </sheetData>
  <mergeCells count="4">
    <mergeCell ref="B2:I4"/>
    <mergeCell ref="E7:K9"/>
    <mergeCell ref="E15:K16"/>
    <mergeCell ref="E22:K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5953-F11A-4FAB-87AE-DB56D4DCDA6F}">
  <dimension ref="E2:I22"/>
  <sheetViews>
    <sheetView workbookViewId="0">
      <selection activeCell="F26" sqref="F26"/>
    </sheetView>
  </sheetViews>
  <sheetFormatPr defaultRowHeight="14.4" x14ac:dyDescent="0.3"/>
  <cols>
    <col min="5" max="7" width="13.21875" style="6" customWidth="1"/>
    <col min="8" max="8" width="13.21875" customWidth="1"/>
  </cols>
  <sheetData>
    <row r="2" spans="5:9" x14ac:dyDescent="0.3">
      <c r="E2" s="7"/>
      <c r="F2" s="7"/>
      <c r="G2" s="7"/>
    </row>
    <row r="3" spans="5:9" ht="18" x14ac:dyDescent="0.3">
      <c r="E3" s="8" t="s">
        <v>32</v>
      </c>
      <c r="F3" s="8" t="s">
        <v>33</v>
      </c>
      <c r="G3" s="8" t="s">
        <v>34</v>
      </c>
      <c r="H3" s="8" t="s">
        <v>40</v>
      </c>
    </row>
    <row r="4" spans="5:9" x14ac:dyDescent="0.3">
      <c r="E4" s="9">
        <v>0.05</v>
      </c>
      <c r="F4" s="9">
        <f>1-E4</f>
        <v>0.95</v>
      </c>
      <c r="G4" s="9">
        <f>1-(E4^2+F4^2)</f>
        <v>9.5000000000000084E-2</v>
      </c>
      <c r="H4" s="10">
        <f>-E4*LOG(E4,2)-F4*LOG(F4,2)</f>
        <v>0.28639695711595625</v>
      </c>
    </row>
    <row r="5" spans="5:9" x14ac:dyDescent="0.3">
      <c r="E5" s="9">
        <f>E4+0.05</f>
        <v>0.1</v>
      </c>
      <c r="F5" s="9">
        <f>1-E5</f>
        <v>0.9</v>
      </c>
      <c r="G5" s="9">
        <f>1-(E5^2+F5^2)</f>
        <v>0.17999999999999994</v>
      </c>
      <c r="H5" s="10">
        <f t="shared" ref="H5:H22" si="0">-E5*LOG(E5,2)-F5*LOG(F5,2)</f>
        <v>0.46899559358928122</v>
      </c>
    </row>
    <row r="6" spans="5:9" x14ac:dyDescent="0.3">
      <c r="E6" s="9">
        <f t="shared" ref="E6:E19" si="1">E5+0.05</f>
        <v>0.15000000000000002</v>
      </c>
      <c r="F6" s="9">
        <f t="shared" ref="F6:F21" si="2">1-E6</f>
        <v>0.85</v>
      </c>
      <c r="G6" s="9">
        <f t="shared" ref="G6:G19" si="3">1-(E6^2+F6^2)</f>
        <v>0.25500000000000012</v>
      </c>
      <c r="H6" s="10">
        <f t="shared" si="0"/>
        <v>0.60984030471640049</v>
      </c>
    </row>
    <row r="7" spans="5:9" x14ac:dyDescent="0.3">
      <c r="E7" s="9">
        <f t="shared" si="1"/>
        <v>0.2</v>
      </c>
      <c r="F7" s="9">
        <f t="shared" si="2"/>
        <v>0.8</v>
      </c>
      <c r="G7" s="9">
        <f t="shared" si="3"/>
        <v>0.31999999999999984</v>
      </c>
      <c r="H7" s="10">
        <f t="shared" si="0"/>
        <v>0.72192809488736231</v>
      </c>
    </row>
    <row r="8" spans="5:9" x14ac:dyDescent="0.3">
      <c r="E8" s="9">
        <f t="shared" si="1"/>
        <v>0.25</v>
      </c>
      <c r="F8" s="9">
        <f t="shared" si="2"/>
        <v>0.75</v>
      </c>
      <c r="G8" s="9">
        <f t="shared" si="3"/>
        <v>0.375</v>
      </c>
      <c r="H8" s="10">
        <f t="shared" si="0"/>
        <v>0.81127812445913283</v>
      </c>
    </row>
    <row r="9" spans="5:9" x14ac:dyDescent="0.3">
      <c r="E9" s="9">
        <f t="shared" si="1"/>
        <v>0.3</v>
      </c>
      <c r="F9" s="9">
        <f t="shared" si="2"/>
        <v>0.7</v>
      </c>
      <c r="G9" s="9">
        <f t="shared" si="3"/>
        <v>0.42000000000000004</v>
      </c>
      <c r="H9" s="10">
        <f t="shared" si="0"/>
        <v>0.8812908992306927</v>
      </c>
    </row>
    <row r="10" spans="5:9" x14ac:dyDescent="0.3">
      <c r="E10" s="9">
        <f t="shared" si="1"/>
        <v>0.35</v>
      </c>
      <c r="F10" s="9">
        <f t="shared" si="2"/>
        <v>0.65</v>
      </c>
      <c r="G10" s="9">
        <f t="shared" si="3"/>
        <v>0.45499999999999996</v>
      </c>
      <c r="H10" s="10">
        <f t="shared" si="0"/>
        <v>0.93406805537549098</v>
      </c>
    </row>
    <row r="11" spans="5:9" x14ac:dyDescent="0.3">
      <c r="E11" s="9">
        <f t="shared" si="1"/>
        <v>0.39999999999999997</v>
      </c>
      <c r="F11" s="9">
        <f t="shared" si="2"/>
        <v>0.60000000000000009</v>
      </c>
      <c r="G11" s="9">
        <f t="shared" si="3"/>
        <v>0.48</v>
      </c>
      <c r="H11" s="10">
        <f t="shared" si="0"/>
        <v>0.97095059445466858</v>
      </c>
    </row>
    <row r="12" spans="5:9" x14ac:dyDescent="0.3">
      <c r="E12" s="9">
        <f t="shared" si="1"/>
        <v>0.44999999999999996</v>
      </c>
      <c r="F12" s="9">
        <f t="shared" si="2"/>
        <v>0.55000000000000004</v>
      </c>
      <c r="G12" s="9">
        <f t="shared" si="3"/>
        <v>0.495</v>
      </c>
      <c r="H12" s="10">
        <f t="shared" si="0"/>
        <v>0.99277445398780839</v>
      </c>
    </row>
    <row r="13" spans="5:9" x14ac:dyDescent="0.3">
      <c r="E13" s="9">
        <f t="shared" si="1"/>
        <v>0.49999999999999994</v>
      </c>
      <c r="F13" s="9">
        <f t="shared" si="2"/>
        <v>0.5</v>
      </c>
      <c r="G13" s="12">
        <f t="shared" si="3"/>
        <v>0.5</v>
      </c>
      <c r="H13" s="11">
        <f>-E13*LOG(E13,2)-F13*LOG(F13,2)</f>
        <v>1</v>
      </c>
      <c r="I13" t="s">
        <v>41</v>
      </c>
    </row>
    <row r="14" spans="5:9" x14ac:dyDescent="0.3">
      <c r="E14" s="9">
        <f t="shared" si="1"/>
        <v>0.54999999999999993</v>
      </c>
      <c r="F14" s="9">
        <f t="shared" si="2"/>
        <v>0.45000000000000007</v>
      </c>
      <c r="G14" s="9">
        <f t="shared" si="3"/>
        <v>0.495</v>
      </c>
      <c r="H14" s="10">
        <f t="shared" si="0"/>
        <v>0.99277445398780828</v>
      </c>
    </row>
    <row r="15" spans="5:9" x14ac:dyDescent="0.3">
      <c r="E15" s="9">
        <f t="shared" si="1"/>
        <v>0.6</v>
      </c>
      <c r="F15" s="9">
        <f t="shared" si="2"/>
        <v>0.4</v>
      </c>
      <c r="G15" s="9">
        <f t="shared" si="3"/>
        <v>0.48</v>
      </c>
      <c r="H15" s="10">
        <f t="shared" si="0"/>
        <v>0.97095059445466858</v>
      </c>
    </row>
    <row r="16" spans="5:9" x14ac:dyDescent="0.3">
      <c r="E16" s="9">
        <f t="shared" si="1"/>
        <v>0.65</v>
      </c>
      <c r="F16" s="9">
        <f t="shared" si="2"/>
        <v>0.35</v>
      </c>
      <c r="G16" s="9">
        <f t="shared" si="3"/>
        <v>0.45499999999999996</v>
      </c>
      <c r="H16" s="10">
        <f t="shared" si="0"/>
        <v>0.93406805537549098</v>
      </c>
    </row>
    <row r="17" spans="5:8" x14ac:dyDescent="0.3">
      <c r="E17" s="9">
        <f t="shared" si="1"/>
        <v>0.70000000000000007</v>
      </c>
      <c r="F17" s="9">
        <f t="shared" si="2"/>
        <v>0.29999999999999993</v>
      </c>
      <c r="G17" s="9">
        <f t="shared" si="3"/>
        <v>0.41999999999999993</v>
      </c>
      <c r="H17" s="10">
        <f t="shared" si="0"/>
        <v>0.88129089923069248</v>
      </c>
    </row>
    <row r="18" spans="5:8" x14ac:dyDescent="0.3">
      <c r="E18" s="9">
        <f t="shared" si="1"/>
        <v>0.75000000000000011</v>
      </c>
      <c r="F18" s="9">
        <f t="shared" si="2"/>
        <v>0.24999999999999989</v>
      </c>
      <c r="G18" s="9">
        <f t="shared" si="3"/>
        <v>0.37499999999999978</v>
      </c>
      <c r="H18" s="10">
        <f t="shared" si="0"/>
        <v>0.81127812445913272</v>
      </c>
    </row>
    <row r="19" spans="5:8" x14ac:dyDescent="0.3">
      <c r="E19" s="9">
        <f t="shared" si="1"/>
        <v>0.80000000000000016</v>
      </c>
      <c r="F19" s="9">
        <f t="shared" si="2"/>
        <v>0.19999999999999984</v>
      </c>
      <c r="G19" s="9">
        <f t="shared" si="3"/>
        <v>0.31999999999999984</v>
      </c>
      <c r="H19" s="10">
        <f t="shared" si="0"/>
        <v>0.72192809488736209</v>
      </c>
    </row>
    <row r="20" spans="5:8" x14ac:dyDescent="0.3">
      <c r="E20" s="9">
        <f>E19+0.05</f>
        <v>0.8500000000000002</v>
      </c>
      <c r="F20" s="9">
        <f>1-E20</f>
        <v>0.1499999999999998</v>
      </c>
      <c r="G20" s="9">
        <f>1-(E20^2+F20^2)</f>
        <v>0.25499999999999967</v>
      </c>
      <c r="H20" s="10">
        <f t="shared" si="0"/>
        <v>0.60984030471640005</v>
      </c>
    </row>
    <row r="21" spans="5:8" x14ac:dyDescent="0.3">
      <c r="E21" s="9">
        <f t="shared" ref="E21" si="4">E20+0.05</f>
        <v>0.90000000000000024</v>
      </c>
      <c r="F21" s="9">
        <f t="shared" si="2"/>
        <v>9.9999999999999756E-2</v>
      </c>
      <c r="G21" s="9">
        <f t="shared" ref="G21" si="5">1-(E21^2+F21^2)</f>
        <v>0.17999999999999972</v>
      </c>
      <c r="H21" s="10">
        <f t="shared" si="0"/>
        <v>0.4689955935892805</v>
      </c>
    </row>
    <row r="22" spans="5:8" x14ac:dyDescent="0.3">
      <c r="E22" s="9">
        <f>E21+0.05</f>
        <v>0.95000000000000029</v>
      </c>
      <c r="F22" s="9">
        <f>1-E22</f>
        <v>4.9999999999999711E-2</v>
      </c>
      <c r="G22" s="9">
        <f>1-(E22^2+F22^2)</f>
        <v>9.4999999999999529E-2</v>
      </c>
      <c r="H22" s="10">
        <f t="shared" si="0"/>
        <v>0.28639695711595492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4C6F-DEDA-4F7E-B34B-2CC94533F1E8}">
  <dimension ref="B3:R13"/>
  <sheetViews>
    <sheetView topLeftCell="A4" workbookViewId="0">
      <selection activeCell="Q21" sqref="Q21"/>
    </sheetView>
  </sheetViews>
  <sheetFormatPr defaultRowHeight="14.4" x14ac:dyDescent="0.3"/>
  <cols>
    <col min="2" max="2" width="11.88671875" bestFit="1" customWidth="1"/>
  </cols>
  <sheetData>
    <row r="3" spans="2:18" ht="18" x14ac:dyDescent="0.35">
      <c r="B3" s="5" t="s">
        <v>6</v>
      </c>
      <c r="C3" s="5" t="s">
        <v>7</v>
      </c>
      <c r="D3" s="5" t="s">
        <v>8</v>
      </c>
      <c r="E3" s="5" t="s">
        <v>9</v>
      </c>
    </row>
    <row r="4" spans="2:18" ht="18" x14ac:dyDescent="0.35">
      <c r="B4" s="4" t="s">
        <v>10</v>
      </c>
      <c r="C4" s="4" t="s">
        <v>2</v>
      </c>
      <c r="D4" s="4" t="s">
        <v>11</v>
      </c>
      <c r="E4" s="4" t="s">
        <v>12</v>
      </c>
      <c r="K4" t="s">
        <v>55</v>
      </c>
      <c r="Q4" t="s">
        <v>62</v>
      </c>
    </row>
    <row r="5" spans="2:18" ht="18" x14ac:dyDescent="0.35">
      <c r="B5" s="4" t="s">
        <v>13</v>
      </c>
      <c r="C5" s="4" t="s">
        <v>3</v>
      </c>
      <c r="D5" s="4" t="s">
        <v>14</v>
      </c>
      <c r="E5" s="4" t="s">
        <v>15</v>
      </c>
    </row>
    <row r="6" spans="2:18" ht="18" x14ac:dyDescent="0.35">
      <c r="B6" s="4" t="s">
        <v>16</v>
      </c>
      <c r="C6" s="4" t="s">
        <v>2</v>
      </c>
      <c r="D6" s="4" t="s">
        <v>11</v>
      </c>
      <c r="E6" s="4" t="s">
        <v>12</v>
      </c>
      <c r="K6" s="20" t="s">
        <v>56</v>
      </c>
      <c r="Q6" s="20" t="s">
        <v>56</v>
      </c>
    </row>
    <row r="7" spans="2:18" ht="18" x14ac:dyDescent="0.35">
      <c r="B7" s="4" t="s">
        <v>17</v>
      </c>
      <c r="C7" s="4" t="s">
        <v>2</v>
      </c>
      <c r="D7" s="4" t="s">
        <v>14</v>
      </c>
      <c r="E7" s="4" t="s">
        <v>15</v>
      </c>
      <c r="J7" s="21" t="s">
        <v>11</v>
      </c>
      <c r="L7" s="20" t="s">
        <v>14</v>
      </c>
      <c r="P7" s="21" t="s">
        <v>11</v>
      </c>
      <c r="R7" s="20" t="s">
        <v>14</v>
      </c>
    </row>
    <row r="8" spans="2:18" ht="18" x14ac:dyDescent="0.35">
      <c r="B8" s="4" t="s">
        <v>18</v>
      </c>
      <c r="C8" s="4" t="s">
        <v>3</v>
      </c>
      <c r="D8" s="4" t="s">
        <v>11</v>
      </c>
      <c r="E8" s="4" t="s">
        <v>12</v>
      </c>
    </row>
    <row r="9" spans="2:18" ht="18" x14ac:dyDescent="0.35">
      <c r="B9" s="4" t="s">
        <v>19</v>
      </c>
      <c r="C9" s="4" t="s">
        <v>3</v>
      </c>
      <c r="D9" s="4" t="s">
        <v>11</v>
      </c>
      <c r="E9" s="4" t="s">
        <v>12</v>
      </c>
      <c r="J9" t="s">
        <v>57</v>
      </c>
      <c r="L9" t="s">
        <v>57</v>
      </c>
      <c r="P9" t="s">
        <v>57</v>
      </c>
      <c r="R9" t="s">
        <v>57</v>
      </c>
    </row>
    <row r="10" spans="2:18" ht="18" x14ac:dyDescent="0.35">
      <c r="B10" s="4" t="s">
        <v>20</v>
      </c>
      <c r="C10" s="4" t="s">
        <v>3</v>
      </c>
      <c r="D10" s="4" t="s">
        <v>14</v>
      </c>
      <c r="E10" s="4" t="s">
        <v>15</v>
      </c>
      <c r="J10" t="s">
        <v>58</v>
      </c>
      <c r="L10" t="s">
        <v>59</v>
      </c>
      <c r="P10" t="s">
        <v>58</v>
      </c>
      <c r="R10" t="s">
        <v>59</v>
      </c>
    </row>
    <row r="11" spans="2:18" ht="18" x14ac:dyDescent="0.35">
      <c r="B11" s="4" t="s">
        <v>21</v>
      </c>
      <c r="C11" s="4" t="s">
        <v>2</v>
      </c>
      <c r="D11" s="4" t="s">
        <v>11</v>
      </c>
      <c r="E11" s="4" t="s">
        <v>12</v>
      </c>
      <c r="J11" t="s">
        <v>60</v>
      </c>
      <c r="L11" t="s">
        <v>60</v>
      </c>
      <c r="P11" t="s">
        <v>60</v>
      </c>
      <c r="R11" t="s">
        <v>60</v>
      </c>
    </row>
    <row r="12" spans="2:18" ht="18" x14ac:dyDescent="0.35">
      <c r="B12" s="4" t="s">
        <v>22</v>
      </c>
      <c r="C12" s="4" t="s">
        <v>3</v>
      </c>
      <c r="D12" s="4" t="s">
        <v>14</v>
      </c>
      <c r="E12" s="4" t="s">
        <v>12</v>
      </c>
      <c r="J12" t="s">
        <v>61</v>
      </c>
      <c r="L12" t="s">
        <v>61</v>
      </c>
      <c r="P12" t="s">
        <v>63</v>
      </c>
      <c r="R12" t="s">
        <v>63</v>
      </c>
    </row>
    <row r="13" spans="2:18" ht="18" x14ac:dyDescent="0.35">
      <c r="B13" s="4" t="s">
        <v>23</v>
      </c>
      <c r="C13" s="4" t="s">
        <v>3</v>
      </c>
      <c r="D13" s="4" t="s">
        <v>14</v>
      </c>
      <c r="E13" s="4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8453-F19C-4B12-8C04-02B5A1CFCBA5}">
  <dimension ref="A1:M27"/>
  <sheetViews>
    <sheetView workbookViewId="0">
      <selection activeCell="H15" sqref="H15"/>
    </sheetView>
  </sheetViews>
  <sheetFormatPr defaultRowHeight="18" x14ac:dyDescent="0.35"/>
  <cols>
    <col min="1" max="16384" width="8.88671875" style="1"/>
  </cols>
  <sheetData>
    <row r="1" spans="1:13" ht="25.8" x14ac:dyDescent="0.5">
      <c r="A1" s="27" t="s">
        <v>93</v>
      </c>
      <c r="L1" s="27" t="s">
        <v>94</v>
      </c>
    </row>
    <row r="2" spans="1:13" x14ac:dyDescent="0.35">
      <c r="A2" s="24" t="s">
        <v>64</v>
      </c>
      <c r="C2" s="25" t="s">
        <v>65</v>
      </c>
      <c r="D2" s="25" t="s">
        <v>66</v>
      </c>
      <c r="E2" s="25" t="s">
        <v>67</v>
      </c>
      <c r="L2" s="24" t="s">
        <v>95</v>
      </c>
    </row>
    <row r="3" spans="1:13" x14ac:dyDescent="0.35">
      <c r="M3" s="26" t="s">
        <v>96</v>
      </c>
    </row>
    <row r="4" spans="1:13" x14ac:dyDescent="0.35">
      <c r="A4" s="24" t="s">
        <v>68</v>
      </c>
      <c r="C4" s="25" t="s">
        <v>69</v>
      </c>
      <c r="D4" s="25" t="s">
        <v>70</v>
      </c>
      <c r="E4" s="25"/>
    </row>
    <row r="5" spans="1:13" x14ac:dyDescent="0.35">
      <c r="C5" s="26" t="s">
        <v>71</v>
      </c>
      <c r="L5" s="24" t="s">
        <v>97</v>
      </c>
    </row>
    <row r="6" spans="1:13" x14ac:dyDescent="0.35">
      <c r="M6" s="26" t="s">
        <v>98</v>
      </c>
    </row>
    <row r="7" spans="1:13" x14ac:dyDescent="0.35">
      <c r="A7" s="24" t="s">
        <v>72</v>
      </c>
      <c r="C7" s="26" t="s">
        <v>73</v>
      </c>
    </row>
    <row r="8" spans="1:13" x14ac:dyDescent="0.35">
      <c r="L8" s="24" t="s">
        <v>99</v>
      </c>
    </row>
    <row r="9" spans="1:13" x14ac:dyDescent="0.35">
      <c r="A9" s="24" t="s">
        <v>74</v>
      </c>
      <c r="M9" s="26" t="s">
        <v>100</v>
      </c>
    </row>
    <row r="10" spans="1:13" x14ac:dyDescent="0.35">
      <c r="C10" s="26" t="s">
        <v>75</v>
      </c>
    </row>
    <row r="11" spans="1:13" x14ac:dyDescent="0.35">
      <c r="C11" s="26" t="s">
        <v>76</v>
      </c>
      <c r="L11" s="24" t="s">
        <v>101</v>
      </c>
    </row>
    <row r="12" spans="1:13" x14ac:dyDescent="0.35">
      <c r="M12" s="26" t="s">
        <v>102</v>
      </c>
    </row>
    <row r="13" spans="1:13" x14ac:dyDescent="0.35">
      <c r="A13" s="24" t="s">
        <v>77</v>
      </c>
      <c r="M13" s="1" t="s">
        <v>103</v>
      </c>
    </row>
    <row r="14" spans="1:13" x14ac:dyDescent="0.35">
      <c r="C14" s="26" t="s">
        <v>78</v>
      </c>
    </row>
    <row r="15" spans="1:13" x14ac:dyDescent="0.35">
      <c r="C15" s="26" t="s">
        <v>79</v>
      </c>
    </row>
    <row r="17" spans="1:3" x14ac:dyDescent="0.35">
      <c r="A17" s="24" t="s">
        <v>80</v>
      </c>
    </row>
    <row r="18" spans="1:3" x14ac:dyDescent="0.35">
      <c r="C18" s="26" t="s">
        <v>81</v>
      </c>
    </row>
    <row r="19" spans="1:3" x14ac:dyDescent="0.35">
      <c r="C19" s="26" t="s">
        <v>82</v>
      </c>
    </row>
    <row r="21" spans="1:3" x14ac:dyDescent="0.35">
      <c r="A21" s="24" t="s">
        <v>83</v>
      </c>
    </row>
    <row r="22" spans="1:3" x14ac:dyDescent="0.35">
      <c r="C22" s="26" t="s">
        <v>84</v>
      </c>
    </row>
    <row r="23" spans="1:3" x14ac:dyDescent="0.35">
      <c r="C23" s="26" t="s">
        <v>85</v>
      </c>
    </row>
    <row r="25" spans="1:3" x14ac:dyDescent="0.35">
      <c r="A25" s="24" t="s">
        <v>86</v>
      </c>
    </row>
    <row r="27" spans="1:3" x14ac:dyDescent="0.35">
      <c r="C27" s="26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525D-34A7-4082-AD95-76FAEB15CC32}">
  <dimension ref="D3:K10"/>
  <sheetViews>
    <sheetView workbookViewId="0">
      <selection activeCell="E22" sqref="E22"/>
    </sheetView>
  </sheetViews>
  <sheetFormatPr defaultRowHeight="18" x14ac:dyDescent="0.35"/>
  <cols>
    <col min="1" max="16384" width="8.88671875" style="1"/>
  </cols>
  <sheetData>
    <row r="3" spans="4:11" ht="21" x14ac:dyDescent="0.4">
      <c r="D3" s="23" t="s">
        <v>104</v>
      </c>
      <c r="K3" s="23" t="s">
        <v>94</v>
      </c>
    </row>
    <row r="5" spans="4:11" x14ac:dyDescent="0.35">
      <c r="D5" s="25" t="s">
        <v>105</v>
      </c>
      <c r="K5" s="25" t="s">
        <v>106</v>
      </c>
    </row>
    <row r="8" spans="4:11" x14ac:dyDescent="0.35">
      <c r="D8" s="25" t="s">
        <v>108</v>
      </c>
      <c r="K8" s="25" t="s">
        <v>109</v>
      </c>
    </row>
    <row r="9" spans="4:11" x14ac:dyDescent="0.35">
      <c r="D9" s="25" t="s">
        <v>107</v>
      </c>
      <c r="K9" s="25" t="s">
        <v>107</v>
      </c>
    </row>
    <row r="10" spans="4:11" x14ac:dyDescent="0.35">
      <c r="K10" s="2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RF</vt:lpstr>
      <vt:lpstr>DT</vt:lpstr>
      <vt:lpstr>graph</vt:lpstr>
      <vt:lpstr>DT Model</vt:lpstr>
      <vt:lpstr>params</vt:lpstr>
      <vt:lpstr>bagging vs 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2022-05-14T14:15:58Z</dcterms:created>
  <dcterms:modified xsi:type="dcterms:W3CDTF">2023-10-10T13:37:50Z</dcterms:modified>
</cp:coreProperties>
</file>