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deeplearning\"/>
    </mc:Choice>
  </mc:AlternateContent>
  <xr:revisionPtr revIDLastSave="0" documentId="13_ncr:1_{A9C344BC-716E-49C9-BAB1-9648332DA3A6}" xr6:coauthVersionLast="47" xr6:coauthVersionMax="47" xr10:uidLastSave="{00000000-0000-0000-0000-000000000000}"/>
  <bookViews>
    <workbookView xWindow="-108" yWindow="-108" windowWidth="23256" windowHeight="12456" tabRatio="753" firstSheet="8" activeTab="16" xr2:uid="{C227978C-3E10-446D-BCFC-13D0C85A2E17}"/>
  </bookViews>
  <sheets>
    <sheet name="CNN 1.0" sheetId="9" r:id="rId1"/>
    <sheet name="CNN 2.0" sheetId="10" r:id="rId2"/>
    <sheet name="CNN 3.0" sheetId="11" r:id="rId3"/>
    <sheet name="Perceptron" sheetId="1" r:id="rId4"/>
    <sheet name="Loss fn" sheetId="2" r:id="rId5"/>
    <sheet name="grad descent" sheetId="3" r:id="rId6"/>
    <sheet name="MLP Notation" sheetId="4" r:id="rId7"/>
    <sheet name="MLP grad descent" sheetId="5" r:id="rId8"/>
    <sheet name="Types of grad descent" sheetId="6" r:id="rId9"/>
    <sheet name="Huper Parameter Tuning" sheetId="7" r:id="rId10"/>
    <sheet name="activation func" sheetId="8" r:id="rId11"/>
    <sheet name="tf_libraries" sheetId="12" r:id="rId12"/>
    <sheet name="model" sheetId="13" r:id="rId13"/>
    <sheet name="model_class" sheetId="14" r:id="rId14"/>
    <sheet name="callbacks" sheetId="15" r:id="rId15"/>
    <sheet name="datagen" sheetId="16" r:id="rId16"/>
    <sheet name="pretrained" sheetId="17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7" l="1"/>
  <c r="G14" i="17"/>
  <c r="C18" i="4"/>
  <c r="C17" i="4"/>
  <c r="C16" i="4"/>
  <c r="C15" i="4"/>
  <c r="H76" i="9"/>
  <c r="H77" i="9"/>
  <c r="J74" i="9"/>
  <c r="S49" i="7"/>
  <c r="Q49" i="7"/>
  <c r="O49" i="7"/>
  <c r="N49" i="7"/>
  <c r="M49" i="7"/>
  <c r="O51" i="7"/>
  <c r="S51" i="7" s="1"/>
  <c r="J49" i="7"/>
  <c r="G86" i="7"/>
  <c r="G87" i="7" s="1"/>
  <c r="G88" i="7" s="1"/>
  <c r="G89" i="7" s="1"/>
  <c r="F11" i="4"/>
  <c r="D11" i="4"/>
  <c r="B11" i="4"/>
  <c r="C13" i="4" s="1"/>
  <c r="R22" i="1"/>
  <c r="R23" i="1"/>
  <c r="R24" i="1"/>
  <c r="R21" i="1"/>
</calcChain>
</file>

<file path=xl/sharedStrings.xml><?xml version="1.0" encoding="utf-8"?>
<sst xmlns="http://schemas.openxmlformats.org/spreadsheetml/2006/main" count="1302" uniqueCount="923">
  <si>
    <t>Perceptron</t>
  </si>
  <si>
    <t>y = mx +c</t>
  </si>
  <si>
    <t>Ax +By +C = 0</t>
  </si>
  <si>
    <t>cgpa</t>
  </si>
  <si>
    <t>i1</t>
  </si>
  <si>
    <t>placed</t>
  </si>
  <si>
    <t>W0 + W1X1 +W2X2 = 0</t>
  </si>
  <si>
    <t>W0 = C</t>
  </si>
  <si>
    <t>W1 = A</t>
  </si>
  <si>
    <t>W2 = B</t>
  </si>
  <si>
    <t>X0</t>
  </si>
  <si>
    <t>W0X0 + W1X1 +W2X2 = 0</t>
  </si>
  <si>
    <t>i = 0</t>
  </si>
  <si>
    <t>W0 x 1 + W1x7.5 + W2x81</t>
  </si>
  <si>
    <t>&gt;= 0 then 1</t>
  </si>
  <si>
    <t>&lt; 0 then 0</t>
  </si>
  <si>
    <t>dot product of weights(W) &amp; columns(X)</t>
  </si>
  <si>
    <t xml:space="preserve">if y = 0 but </t>
  </si>
  <si>
    <r>
      <t>∑W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&gt;=0</t>
    </r>
  </si>
  <si>
    <t xml:space="preserve">if y = 1 but </t>
  </si>
  <si>
    <t>epoch = 1000</t>
  </si>
  <si>
    <r>
      <t xml:space="preserve">Wnew = Wold - </t>
    </r>
    <r>
      <rPr>
        <sz val="24"/>
        <color theme="1"/>
        <rFont val="Arial"/>
        <family val="2"/>
      </rPr>
      <t>ᶯ</t>
    </r>
    <r>
      <rPr>
        <sz val="16"/>
        <color theme="1"/>
        <rFont val="Calibri"/>
        <family val="2"/>
      </rPr>
      <t>Xi</t>
    </r>
  </si>
  <si>
    <r>
      <t xml:space="preserve"> </t>
    </r>
    <r>
      <rPr>
        <sz val="24"/>
        <color theme="1"/>
        <rFont val="Arial"/>
        <family val="2"/>
      </rPr>
      <t xml:space="preserve">ᶯ </t>
    </r>
    <r>
      <rPr>
        <sz val="16"/>
        <color theme="1"/>
        <rFont val="Arial"/>
        <family val="2"/>
      </rPr>
      <t>= 0.01</t>
    </r>
  </si>
  <si>
    <r>
      <t xml:space="preserve">Wnew = Wold + </t>
    </r>
    <r>
      <rPr>
        <sz val="24"/>
        <color theme="1"/>
        <rFont val="Arial"/>
        <family val="2"/>
      </rPr>
      <t>ᶯ</t>
    </r>
    <r>
      <rPr>
        <sz val="16"/>
        <color theme="1"/>
        <rFont val="Calibri"/>
        <family val="2"/>
      </rPr>
      <t>Xi</t>
    </r>
  </si>
  <si>
    <r>
      <t>∑W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&lt;0</t>
    </r>
  </si>
  <si>
    <t>y</t>
  </si>
  <si>
    <t>y_hat</t>
  </si>
  <si>
    <t>X1</t>
  </si>
  <si>
    <t>X2</t>
  </si>
  <si>
    <t>W0X1</t>
  </si>
  <si>
    <t>W1X1</t>
  </si>
  <si>
    <t>W2X2</t>
  </si>
  <si>
    <r>
      <t>∑W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.X</t>
    </r>
    <r>
      <rPr>
        <vertAlign val="subscript"/>
        <sz val="16"/>
        <color theme="1"/>
        <rFont val="Calibri"/>
        <family val="2"/>
        <scheme val="minor"/>
      </rPr>
      <t>i</t>
    </r>
  </si>
  <si>
    <r>
      <t>∑W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.X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= 0</t>
    </r>
  </si>
  <si>
    <t>for i in range(1000):</t>
  </si>
  <si>
    <t>learning rate = 0.01</t>
  </si>
  <si>
    <t>X</t>
  </si>
  <si>
    <t>weights =np.ones(X.shape[1])</t>
  </si>
  <si>
    <t>step(weights.X)</t>
  </si>
  <si>
    <r>
      <t xml:space="preserve">W = W + </t>
    </r>
    <r>
      <rPr>
        <sz val="24"/>
        <color theme="1"/>
        <rFont val="Arial"/>
        <family val="2"/>
      </rPr>
      <t>ᶯ</t>
    </r>
    <r>
      <rPr>
        <sz val="16"/>
        <color theme="1"/>
        <rFont val="Arial"/>
        <family val="2"/>
      </rPr>
      <t>(y-y_hat)</t>
    </r>
    <r>
      <rPr>
        <sz val="16"/>
        <color theme="1"/>
        <rFont val="Calibri"/>
        <family val="2"/>
      </rPr>
      <t>Xi</t>
    </r>
  </si>
  <si>
    <t>Finally weights = [I,j,k]</t>
  </si>
  <si>
    <t xml:space="preserve">which is </t>
  </si>
  <si>
    <t>A, B,C</t>
  </si>
  <si>
    <t>-A/B</t>
  </si>
  <si>
    <t xml:space="preserve">m = </t>
  </si>
  <si>
    <t xml:space="preserve">int = </t>
  </si>
  <si>
    <t>C/B</t>
  </si>
  <si>
    <t>Stochastic gradient descent</t>
  </si>
  <si>
    <t>Optimizer</t>
  </si>
  <si>
    <t>Loss</t>
  </si>
  <si>
    <t>Hinge</t>
  </si>
  <si>
    <t>Modified Huber</t>
  </si>
  <si>
    <t>Log</t>
  </si>
  <si>
    <t>Least Squares</t>
  </si>
  <si>
    <t>for</t>
  </si>
  <si>
    <t>Support vector</t>
  </si>
  <si>
    <t>logistic reg</t>
  </si>
  <si>
    <t>linear reg</t>
  </si>
  <si>
    <t>Huber</t>
  </si>
  <si>
    <t>Epsillon Insensitive</t>
  </si>
  <si>
    <r>
      <t>max(0,mod[y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-f(x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 xml:space="preserve">)] - epsi ) </t>
    </r>
  </si>
  <si>
    <r>
      <t>max[0,1-y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)]</t>
    </r>
  </si>
  <si>
    <r>
      <t>max[0,1-y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)</t>
    </r>
    <r>
      <rPr>
        <vertAlign val="superscript"/>
        <sz val="24"/>
        <color theme="1"/>
        <rFont val="Calibri"/>
        <family val="2"/>
        <scheme val="minor"/>
      </rPr>
      <t>2</t>
    </r>
    <r>
      <rPr>
        <sz val="24"/>
        <color theme="1"/>
        <rFont val="Calibri"/>
        <family val="2"/>
        <scheme val="minor"/>
      </rPr>
      <t>]</t>
    </r>
  </si>
  <si>
    <r>
      <t>log(1+exp[ -y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) ] )</t>
    </r>
  </si>
  <si>
    <r>
      <t>1/2[y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-f(x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 xml:space="preserve">) ] </t>
    </r>
    <r>
      <rPr>
        <vertAlign val="superscript"/>
        <sz val="24"/>
        <color theme="1"/>
        <rFont val="Calibri"/>
        <family val="2"/>
        <scheme val="minor"/>
      </rPr>
      <t>2</t>
    </r>
  </si>
  <si>
    <r>
      <t>max[0, -y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)]</t>
    </r>
  </si>
  <si>
    <r>
      <t>mod[y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-f(x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 xml:space="preserve">) ] &lt; = epsi  </t>
    </r>
    <r>
      <rPr>
        <b/>
        <sz val="24"/>
        <color theme="1"/>
        <rFont val="Calibri"/>
        <family val="2"/>
        <scheme val="minor"/>
      </rPr>
      <t>else</t>
    </r>
    <r>
      <rPr>
        <sz val="24"/>
        <color theme="1"/>
        <rFont val="Calibri"/>
        <family val="2"/>
        <scheme val="minor"/>
      </rPr>
      <t xml:space="preserve">   epsi*mod[yi-f(xi) ]  - 0.5epsi</t>
    </r>
    <r>
      <rPr>
        <vertAlign val="superscript"/>
        <sz val="24"/>
        <color theme="1"/>
        <rFont val="Calibri"/>
        <family val="2"/>
        <scheme val="minor"/>
      </rPr>
      <t>2</t>
    </r>
  </si>
  <si>
    <r>
      <t>if 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 xml:space="preserve">) &gt;1    </t>
    </r>
    <r>
      <rPr>
        <b/>
        <sz val="24"/>
        <color theme="1"/>
        <rFont val="Calibri"/>
        <family val="2"/>
        <scheme val="minor"/>
      </rPr>
      <t>else</t>
    </r>
    <r>
      <rPr>
        <sz val="24"/>
        <color theme="1"/>
        <rFont val="Calibri"/>
        <family val="2"/>
        <scheme val="minor"/>
      </rPr>
      <t xml:space="preserve">   -4y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)</t>
    </r>
  </si>
  <si>
    <t>x11</t>
  </si>
  <si>
    <t>x12</t>
  </si>
  <si>
    <t>y1</t>
  </si>
  <si>
    <t>x21</t>
  </si>
  <si>
    <t>x22</t>
  </si>
  <si>
    <t>x31</t>
  </si>
  <si>
    <t>x32</t>
  </si>
  <si>
    <t>y2</t>
  </si>
  <si>
    <t>y3</t>
  </si>
  <si>
    <t>f(xi)</t>
  </si>
  <si>
    <t>yi</t>
  </si>
  <si>
    <t>xi</t>
  </si>
  <si>
    <t>w1 x21 + w2 x22 + b</t>
  </si>
  <si>
    <t>w1 x11 + w2 x12 + b</t>
  </si>
  <si>
    <t>w1 x31 + w2 x32 + b</t>
  </si>
  <si>
    <r>
      <t>max[0, -y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)]</t>
    </r>
  </si>
  <si>
    <t>1/n ∑</t>
  </si>
  <si>
    <t>I = 1</t>
  </si>
  <si>
    <t>n</t>
  </si>
  <si>
    <t>f(xi) = W1Xi1 + W2Xi2 +b</t>
  </si>
  <si>
    <t>W1 = W2 =b =1</t>
  </si>
  <si>
    <t>initialize</t>
  </si>
  <si>
    <t>for I in epochs:</t>
  </si>
  <si>
    <t xml:space="preserve">L = </t>
  </si>
  <si>
    <t>d is partial derivative</t>
  </si>
  <si>
    <t xml:space="preserve">dL/df(xi) </t>
  </si>
  <si>
    <r>
      <t xml:space="preserve">0   </t>
    </r>
    <r>
      <rPr>
        <b/>
        <sz val="16"/>
        <color rgb="FF0070C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  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) </t>
    </r>
    <r>
      <rPr>
        <b/>
        <sz val="16"/>
        <color rgb="FF0070C0"/>
        <rFont val="Calibri"/>
        <family val="2"/>
        <scheme val="minor"/>
      </rPr>
      <t>&gt;=</t>
    </r>
    <r>
      <rPr>
        <sz val="16"/>
        <color theme="1"/>
        <rFont val="Calibri"/>
        <family val="2"/>
        <scheme val="minor"/>
      </rPr>
      <t xml:space="preserve"> 0</t>
    </r>
  </si>
  <si>
    <r>
      <t>-y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  </t>
    </r>
    <r>
      <rPr>
        <b/>
        <sz val="16"/>
        <color rgb="FF0070C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  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) </t>
    </r>
    <r>
      <rPr>
        <b/>
        <sz val="16"/>
        <color rgb="FF0070C0"/>
        <rFont val="Calibri"/>
        <family val="2"/>
        <scheme val="minor"/>
      </rPr>
      <t>&lt;</t>
    </r>
    <r>
      <rPr>
        <sz val="16"/>
        <color theme="1"/>
        <rFont val="Calibri"/>
        <family val="2"/>
        <scheme val="minor"/>
      </rPr>
      <t xml:space="preserve"> 0</t>
    </r>
  </si>
  <si>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= 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) x 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</t>
    </r>
  </si>
  <si>
    <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 = W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>X</t>
    </r>
    <r>
      <rPr>
        <vertAlign val="subscript"/>
        <sz val="16"/>
        <color theme="1"/>
        <rFont val="Calibri"/>
        <family val="2"/>
        <scheme val="minor"/>
      </rPr>
      <t>i1</t>
    </r>
    <r>
      <rPr>
        <sz val="16"/>
        <color theme="1"/>
        <rFont val="Calibri"/>
        <family val="2"/>
        <scheme val="minor"/>
      </rPr>
      <t xml:space="preserve"> + W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X</t>
    </r>
    <r>
      <rPr>
        <vertAlign val="subscript"/>
        <sz val="16"/>
        <color theme="1"/>
        <rFont val="Calibri"/>
        <family val="2"/>
        <scheme val="minor"/>
      </rPr>
      <t>i2</t>
    </r>
    <r>
      <rPr>
        <sz val="16"/>
        <color theme="1"/>
        <rFont val="Calibri"/>
        <family val="2"/>
        <scheme val="minor"/>
      </rPr>
      <t xml:space="preserve"> +b</t>
    </r>
  </si>
  <si>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= X</t>
    </r>
    <r>
      <rPr>
        <vertAlign val="subscript"/>
        <sz val="16"/>
        <color theme="1"/>
        <rFont val="Calibri"/>
        <family val="2"/>
        <scheme val="minor"/>
      </rPr>
      <t>i1</t>
    </r>
  </si>
  <si>
    <r>
      <t xml:space="preserve">0         </t>
    </r>
    <r>
      <rPr>
        <b/>
        <sz val="16"/>
        <color rgb="FF0070C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  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)  </t>
    </r>
    <r>
      <rPr>
        <b/>
        <sz val="16"/>
        <color rgb="FF0070C0"/>
        <rFont val="Calibri"/>
        <family val="2"/>
        <scheme val="minor"/>
      </rPr>
      <t xml:space="preserve">&gt;= </t>
    </r>
    <r>
      <rPr>
        <sz val="16"/>
        <color theme="1"/>
        <rFont val="Calibri"/>
        <family val="2"/>
        <scheme val="minor"/>
      </rPr>
      <t xml:space="preserve"> 0</t>
    </r>
  </si>
  <si>
    <r>
      <t>-y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X</t>
    </r>
    <r>
      <rPr>
        <vertAlign val="subscript"/>
        <sz val="16"/>
        <color theme="1"/>
        <rFont val="Calibri"/>
        <family val="2"/>
        <scheme val="minor"/>
      </rPr>
      <t>i1</t>
    </r>
    <r>
      <rPr>
        <sz val="16"/>
        <color theme="1"/>
        <rFont val="Calibri"/>
        <family val="2"/>
        <scheme val="minor"/>
      </rPr>
      <t xml:space="preserve">   </t>
    </r>
    <r>
      <rPr>
        <b/>
        <sz val="16"/>
        <color rgb="FF0070C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  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)  </t>
    </r>
    <r>
      <rPr>
        <b/>
        <sz val="16"/>
        <color rgb="FF0070C0"/>
        <rFont val="Calibri"/>
        <family val="2"/>
        <scheme val="minor"/>
      </rPr>
      <t xml:space="preserve">&lt;   </t>
    </r>
    <r>
      <rPr>
        <sz val="16"/>
        <color theme="1"/>
        <rFont val="Calibri"/>
        <family val="2"/>
        <scheme val="minor"/>
      </rPr>
      <t xml:space="preserve"> 0</t>
    </r>
  </si>
  <si>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= 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) x 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</t>
    </r>
  </si>
  <si>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= X</t>
    </r>
    <r>
      <rPr>
        <vertAlign val="subscript"/>
        <sz val="16"/>
        <color theme="1"/>
        <rFont val="Calibri"/>
        <family val="2"/>
        <scheme val="minor"/>
      </rPr>
      <t>i2</t>
    </r>
  </si>
  <si>
    <r>
      <t>-y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X</t>
    </r>
    <r>
      <rPr>
        <vertAlign val="subscript"/>
        <sz val="16"/>
        <color theme="1"/>
        <rFont val="Calibri"/>
        <family val="2"/>
        <scheme val="minor"/>
      </rPr>
      <t>i2</t>
    </r>
    <r>
      <rPr>
        <sz val="16"/>
        <color theme="1"/>
        <rFont val="Calibri"/>
        <family val="2"/>
        <scheme val="minor"/>
      </rPr>
      <t xml:space="preserve">   </t>
    </r>
    <r>
      <rPr>
        <b/>
        <sz val="16"/>
        <color rgb="FF0070C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  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)  </t>
    </r>
    <r>
      <rPr>
        <b/>
        <sz val="16"/>
        <color rgb="FF0070C0"/>
        <rFont val="Calibri"/>
        <family val="2"/>
        <scheme val="minor"/>
      </rPr>
      <t xml:space="preserve">&lt;   </t>
    </r>
    <r>
      <rPr>
        <sz val="16"/>
        <color theme="1"/>
        <rFont val="Calibri"/>
        <family val="2"/>
        <scheme val="minor"/>
      </rPr>
      <t xml:space="preserve"> 0</t>
    </r>
  </si>
  <si>
    <r>
      <t>-y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      </t>
    </r>
    <r>
      <rPr>
        <b/>
        <sz val="16"/>
        <color rgb="FF0070C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  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)  </t>
    </r>
    <r>
      <rPr>
        <b/>
        <sz val="16"/>
        <color rgb="FF0070C0"/>
        <rFont val="Calibri"/>
        <family val="2"/>
        <scheme val="minor"/>
      </rPr>
      <t xml:space="preserve">&lt;   </t>
    </r>
    <r>
      <rPr>
        <sz val="16"/>
        <color theme="1"/>
        <rFont val="Calibri"/>
        <family val="2"/>
        <scheme val="minor"/>
      </rPr>
      <t xml:space="preserve"> 0</t>
    </r>
  </si>
  <si>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 xml:space="preserve">b = 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) x 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 xml:space="preserve">b </t>
    </r>
  </si>
  <si>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f(x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)/</t>
    </r>
    <r>
      <rPr>
        <b/>
        <sz val="16"/>
        <color rgb="FF0070C0"/>
        <rFont val="Calibri"/>
        <family val="2"/>
        <scheme val="minor"/>
      </rPr>
      <t>d</t>
    </r>
    <r>
      <rPr>
        <sz val="16"/>
        <color theme="1"/>
        <rFont val="Calibri"/>
        <family val="2"/>
        <scheme val="minor"/>
      </rPr>
      <t>b = 1</t>
    </r>
  </si>
  <si>
    <r>
      <t xml:space="preserve">W1 = W1 + </t>
    </r>
    <r>
      <rPr>
        <sz val="20"/>
        <color theme="1"/>
        <rFont val="Calibri"/>
        <family val="2"/>
        <scheme val="minor"/>
      </rPr>
      <t>ᶯ</t>
    </r>
    <r>
      <rPr>
        <sz val="16"/>
        <color theme="1"/>
        <rFont val="Calibri"/>
        <family val="2"/>
        <scheme val="minor"/>
      </rPr>
      <t>dL/dW1</t>
    </r>
  </si>
  <si>
    <r>
      <t xml:space="preserve">W2 = W2 + </t>
    </r>
    <r>
      <rPr>
        <sz val="20"/>
        <color theme="1"/>
        <rFont val="Calibri"/>
        <family val="2"/>
        <scheme val="minor"/>
      </rPr>
      <t>ᶯ</t>
    </r>
    <r>
      <rPr>
        <sz val="16"/>
        <color theme="1"/>
        <rFont val="Calibri"/>
        <family val="2"/>
        <scheme val="minor"/>
      </rPr>
      <t>dL/dW2</t>
    </r>
  </si>
  <si>
    <r>
      <t xml:space="preserve">b = b + </t>
    </r>
    <r>
      <rPr>
        <sz val="20"/>
        <color theme="1"/>
        <rFont val="Calibri"/>
        <family val="2"/>
        <scheme val="minor"/>
      </rPr>
      <t>ᶯ</t>
    </r>
    <r>
      <rPr>
        <sz val="16"/>
        <color theme="1"/>
        <rFont val="Calibri"/>
        <family val="2"/>
        <scheme val="minor"/>
      </rPr>
      <t>dL/db</t>
    </r>
  </si>
  <si>
    <t>Xi1</t>
  </si>
  <si>
    <t>Xi2</t>
  </si>
  <si>
    <t>Xi3</t>
  </si>
  <si>
    <t>Xi4</t>
  </si>
  <si>
    <t>hidden layer 1</t>
  </si>
  <si>
    <t>hidden layer 2</t>
  </si>
  <si>
    <t>output layer</t>
  </si>
  <si>
    <t>4 x 3 +3</t>
  </si>
  <si>
    <t>3 x 2 + 2</t>
  </si>
  <si>
    <t>2 x 1 +1</t>
  </si>
  <si>
    <t>total</t>
  </si>
  <si>
    <t>O31 is the prediction</t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</si>
  <si>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11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</si>
  <si>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42</t>
    </r>
  </si>
  <si>
    <t xml:space="preserve">What layer is going in </t>
  </si>
  <si>
    <t>Which column is connected</t>
  </si>
  <si>
    <t>Which neuron is connected to</t>
  </si>
  <si>
    <r>
      <t>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32</t>
    </r>
  </si>
  <si>
    <r>
      <t>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11</t>
    </r>
  </si>
  <si>
    <r>
      <t>w</t>
    </r>
    <r>
      <rPr>
        <vertAlign val="superscript"/>
        <sz val="24"/>
        <color theme="1"/>
        <rFont val="Calibri"/>
        <family val="2"/>
        <scheme val="minor"/>
      </rPr>
      <t>3</t>
    </r>
    <r>
      <rPr>
        <vertAlign val="subscript"/>
        <sz val="24"/>
        <color theme="1"/>
        <rFont val="Calibri"/>
        <family val="2"/>
        <scheme val="minor"/>
      </rPr>
      <t>21</t>
    </r>
  </si>
  <si>
    <t>b11</t>
  </si>
  <si>
    <t>b12</t>
  </si>
  <si>
    <t>b21</t>
  </si>
  <si>
    <t>b13</t>
  </si>
  <si>
    <t>b22</t>
  </si>
  <si>
    <r>
      <t>w</t>
    </r>
    <r>
      <rPr>
        <vertAlign val="superscript"/>
        <sz val="24"/>
        <color theme="1"/>
        <rFont val="Calibri"/>
        <family val="2"/>
        <scheme val="minor"/>
      </rPr>
      <t>3</t>
    </r>
    <r>
      <rPr>
        <vertAlign val="subscript"/>
        <sz val="24"/>
        <color theme="1"/>
        <rFont val="Calibri"/>
        <family val="2"/>
        <scheme val="minor"/>
      </rPr>
      <t>11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</si>
  <si>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21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</si>
  <si>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31</t>
    </r>
  </si>
  <si>
    <r>
      <t>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12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</si>
  <si>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12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</si>
  <si>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13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</si>
  <si>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22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</si>
  <si>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23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</si>
  <si>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32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</si>
  <si>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33</t>
    </r>
  </si>
  <si>
    <t>+</t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</si>
  <si>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41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</si>
  <si>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43</t>
    </r>
  </si>
  <si>
    <t>T</t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</si>
  <si>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11</t>
    </r>
    <r>
      <rPr>
        <sz val="24"/>
        <color theme="1"/>
        <rFont val="Calibri"/>
        <family val="2"/>
        <scheme val="minor"/>
      </rPr>
      <t xml:space="preserve"> Xi1+w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21</t>
    </r>
    <r>
      <rPr>
        <sz val="24"/>
        <color theme="1"/>
        <rFont val="Calibri"/>
        <family val="2"/>
        <scheme val="minor"/>
      </rPr>
      <t xml:space="preserve"> Xi2+w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31</t>
    </r>
    <r>
      <rPr>
        <sz val="24"/>
        <color theme="1"/>
        <rFont val="Calibri"/>
        <family val="2"/>
        <scheme val="minor"/>
      </rPr>
      <t xml:space="preserve"> Xi3+w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41</t>
    </r>
    <r>
      <rPr>
        <sz val="24"/>
        <color theme="1"/>
        <rFont val="Calibri"/>
        <family val="2"/>
        <scheme val="minor"/>
      </rPr>
      <t xml:space="preserve"> Xi4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</si>
  <si>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12</t>
    </r>
    <r>
      <rPr>
        <sz val="24"/>
        <color theme="1"/>
        <rFont val="Calibri"/>
        <family val="2"/>
        <scheme val="minor"/>
      </rPr>
      <t xml:space="preserve"> Xi1+w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22</t>
    </r>
    <r>
      <rPr>
        <sz val="24"/>
        <color theme="1"/>
        <rFont val="Calibri"/>
        <family val="2"/>
        <scheme val="minor"/>
      </rPr>
      <t xml:space="preserve"> Xi2+w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32</t>
    </r>
    <r>
      <rPr>
        <sz val="24"/>
        <color theme="1"/>
        <rFont val="Calibri"/>
        <family val="2"/>
        <scheme val="minor"/>
      </rPr>
      <t xml:space="preserve"> Xi3+w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42</t>
    </r>
    <r>
      <rPr>
        <sz val="24"/>
        <color theme="1"/>
        <rFont val="Calibri"/>
        <family val="2"/>
        <scheme val="minor"/>
      </rPr>
      <t xml:space="preserve"> Xi4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</si>
  <si>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13</t>
    </r>
    <r>
      <rPr>
        <sz val="24"/>
        <color theme="1"/>
        <rFont val="Calibri"/>
        <family val="2"/>
        <scheme val="minor"/>
      </rPr>
      <t xml:space="preserve"> Xi1+w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23</t>
    </r>
    <r>
      <rPr>
        <sz val="24"/>
        <color theme="1"/>
        <rFont val="Calibri"/>
        <family val="2"/>
        <scheme val="minor"/>
      </rPr>
      <t xml:space="preserve"> Xi2+w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33</t>
    </r>
    <r>
      <rPr>
        <sz val="24"/>
        <color theme="1"/>
        <rFont val="Calibri"/>
        <family val="2"/>
        <scheme val="minor"/>
      </rPr>
      <t xml:space="preserve"> Xi3+w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43</t>
    </r>
    <r>
      <rPr>
        <sz val="24"/>
        <color theme="1"/>
        <rFont val="Calibri"/>
        <family val="2"/>
        <scheme val="minor"/>
      </rPr>
      <t xml:space="preserve"> Xi4</t>
    </r>
  </si>
  <si>
    <t>Layer 1</t>
  </si>
  <si>
    <t>Layer 2</t>
  </si>
  <si>
    <t>=</t>
  </si>
  <si>
    <t>o11</t>
  </si>
  <si>
    <t>o22</t>
  </si>
  <si>
    <r>
      <t>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21</t>
    </r>
  </si>
  <si>
    <r>
      <t>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22</t>
    </r>
  </si>
  <si>
    <r>
      <t>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31</t>
    </r>
  </si>
  <si>
    <t>o12</t>
  </si>
  <si>
    <t>o13</t>
  </si>
  <si>
    <t>o21</t>
  </si>
  <si>
    <r>
      <t>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11</t>
    </r>
    <r>
      <rPr>
        <sz val="24"/>
        <color theme="1"/>
        <rFont val="Calibri"/>
        <family val="2"/>
        <scheme val="minor"/>
      </rPr>
      <t xml:space="preserve"> O11+w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21</t>
    </r>
    <r>
      <rPr>
        <sz val="24"/>
        <color theme="1"/>
        <rFont val="Calibri"/>
        <family val="2"/>
        <scheme val="minor"/>
      </rPr>
      <t xml:space="preserve"> O12+w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31</t>
    </r>
    <r>
      <rPr>
        <sz val="24"/>
        <color theme="1"/>
        <rFont val="Calibri"/>
        <family val="2"/>
        <scheme val="minor"/>
      </rPr>
      <t xml:space="preserve"> O13</t>
    </r>
  </si>
  <si>
    <r>
      <t>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12</t>
    </r>
    <r>
      <rPr>
        <sz val="24"/>
        <color theme="1"/>
        <rFont val="Calibri"/>
        <family val="2"/>
        <scheme val="minor"/>
      </rPr>
      <t xml:space="preserve"> O11+w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22</t>
    </r>
    <r>
      <rPr>
        <sz val="24"/>
        <color theme="1"/>
        <rFont val="Calibri"/>
        <family val="2"/>
        <scheme val="minor"/>
      </rPr>
      <t xml:space="preserve"> O12+w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32</t>
    </r>
    <r>
      <rPr>
        <sz val="24"/>
        <color theme="1"/>
        <rFont val="Calibri"/>
        <family val="2"/>
        <scheme val="minor"/>
      </rPr>
      <t xml:space="preserve"> O13</t>
    </r>
  </si>
  <si>
    <t>b31</t>
  </si>
  <si>
    <r>
      <t>w</t>
    </r>
    <r>
      <rPr>
        <vertAlign val="superscript"/>
        <sz val="24"/>
        <color theme="1"/>
        <rFont val="Calibri"/>
        <family val="2"/>
        <scheme val="minor"/>
      </rPr>
      <t>3</t>
    </r>
    <r>
      <rPr>
        <vertAlign val="subscript"/>
        <sz val="24"/>
        <color theme="1"/>
        <rFont val="Calibri"/>
        <family val="2"/>
        <scheme val="minor"/>
      </rPr>
      <t>11</t>
    </r>
    <r>
      <rPr>
        <sz val="24"/>
        <color theme="1"/>
        <rFont val="Calibri"/>
        <family val="2"/>
        <scheme val="minor"/>
      </rPr>
      <t xml:space="preserve"> O21+w</t>
    </r>
    <r>
      <rPr>
        <vertAlign val="superscript"/>
        <sz val="24"/>
        <color theme="1"/>
        <rFont val="Calibri"/>
        <family val="2"/>
        <scheme val="minor"/>
      </rPr>
      <t>3</t>
    </r>
    <r>
      <rPr>
        <vertAlign val="subscript"/>
        <sz val="24"/>
        <color theme="1"/>
        <rFont val="Calibri"/>
        <family val="2"/>
        <scheme val="minor"/>
      </rPr>
      <t>21</t>
    </r>
    <r>
      <rPr>
        <sz val="24"/>
        <color theme="1"/>
        <rFont val="Calibri"/>
        <family val="2"/>
        <scheme val="minor"/>
      </rPr>
      <t xml:space="preserve"> O22</t>
    </r>
  </si>
  <si>
    <t>o31</t>
  </si>
  <si>
    <t>Pass o31 in sigmoid to get probability</t>
  </si>
  <si>
    <t>Layer 3</t>
  </si>
  <si>
    <t>Regression</t>
  </si>
  <si>
    <t>MSE</t>
  </si>
  <si>
    <t>MAE</t>
  </si>
  <si>
    <t>Huber Loss</t>
  </si>
  <si>
    <t>Classification</t>
  </si>
  <si>
    <t>Binary Cross Entropy</t>
  </si>
  <si>
    <t>Categorical Cross Entropy</t>
  </si>
  <si>
    <t>Hinge Loss</t>
  </si>
  <si>
    <t>Auto Encoders</t>
  </si>
  <si>
    <t>KL Divergence</t>
  </si>
  <si>
    <t>GAN</t>
  </si>
  <si>
    <t>Discriminatory Loss</t>
  </si>
  <si>
    <t>Min Max GAN loss</t>
  </si>
  <si>
    <t>Object Detection</t>
  </si>
  <si>
    <t>Focal Loss</t>
  </si>
  <si>
    <t>Embeddings</t>
  </si>
  <si>
    <t>Triplet Loss</t>
  </si>
  <si>
    <r>
      <t>avg[(y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-y</t>
    </r>
    <r>
      <rPr>
        <vertAlign val="subscript"/>
        <sz val="24"/>
        <color theme="1"/>
        <rFont val="Calibri"/>
        <family val="2"/>
        <scheme val="minor"/>
      </rPr>
      <t>hat</t>
    </r>
    <r>
      <rPr>
        <sz val="24"/>
        <color theme="1"/>
        <rFont val="Calibri"/>
        <family val="2"/>
        <scheme val="minor"/>
      </rPr>
      <t>)</t>
    </r>
    <r>
      <rPr>
        <vertAlign val="superscript"/>
        <sz val="24"/>
        <color theme="1"/>
        <rFont val="Calibri"/>
        <family val="2"/>
        <scheme val="minor"/>
      </rPr>
      <t>2</t>
    </r>
    <r>
      <rPr>
        <sz val="24"/>
        <color theme="1"/>
        <rFont val="Calibri"/>
        <family val="2"/>
        <scheme val="minor"/>
      </rPr>
      <t>+….]</t>
    </r>
  </si>
  <si>
    <r>
      <t xml:space="preserve">Not good for Outliers were present &amp; use output activation is </t>
    </r>
    <r>
      <rPr>
        <b/>
        <sz val="24"/>
        <color rgb="FF00B0F0"/>
        <rFont val="Calibri"/>
        <family val="2"/>
        <scheme val="minor"/>
      </rPr>
      <t>Linear</t>
    </r>
  </si>
  <si>
    <r>
      <t>avg[|y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-y</t>
    </r>
    <r>
      <rPr>
        <vertAlign val="subscript"/>
        <sz val="24"/>
        <color theme="1"/>
        <rFont val="Calibri"/>
        <family val="2"/>
        <scheme val="minor"/>
      </rPr>
      <t>hat</t>
    </r>
    <r>
      <rPr>
        <sz val="24"/>
        <color theme="1"/>
        <rFont val="Calibri"/>
        <family val="2"/>
        <scheme val="minor"/>
      </rPr>
      <t>|+….]</t>
    </r>
  </si>
  <si>
    <r>
      <t>1/2[(y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-y</t>
    </r>
    <r>
      <rPr>
        <vertAlign val="subscript"/>
        <sz val="24"/>
        <color theme="1"/>
        <rFont val="Calibri"/>
        <family val="2"/>
        <scheme val="minor"/>
      </rPr>
      <t>hat</t>
    </r>
    <r>
      <rPr>
        <sz val="24"/>
        <color theme="1"/>
        <rFont val="Calibri"/>
        <family val="2"/>
        <scheme val="minor"/>
      </rPr>
      <t>)</t>
    </r>
    <r>
      <rPr>
        <vertAlign val="superscript"/>
        <sz val="24"/>
        <color theme="1"/>
        <rFont val="Calibri"/>
        <family val="2"/>
        <scheme val="minor"/>
      </rPr>
      <t>2</t>
    </r>
    <r>
      <rPr>
        <sz val="24"/>
        <color theme="1"/>
        <rFont val="Calibri"/>
        <family val="2"/>
        <scheme val="minor"/>
      </rPr>
      <t>] for |y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-y</t>
    </r>
    <r>
      <rPr>
        <vertAlign val="subscript"/>
        <sz val="24"/>
        <color theme="1"/>
        <rFont val="Calibri"/>
        <family val="2"/>
        <scheme val="minor"/>
      </rPr>
      <t>hat</t>
    </r>
    <r>
      <rPr>
        <sz val="24"/>
        <color theme="1"/>
        <rFont val="Calibri"/>
        <family val="2"/>
        <scheme val="minor"/>
      </rPr>
      <t>|&lt;=delta else</t>
    </r>
  </si>
  <si>
    <r>
      <t>delta * |y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-y</t>
    </r>
    <r>
      <rPr>
        <vertAlign val="subscript"/>
        <sz val="24"/>
        <color theme="1"/>
        <rFont val="Calibri"/>
        <family val="2"/>
        <scheme val="minor"/>
      </rPr>
      <t>hat</t>
    </r>
    <r>
      <rPr>
        <sz val="24"/>
        <color theme="1"/>
        <rFont val="Calibri"/>
        <family val="2"/>
        <scheme val="minor"/>
      </rPr>
      <t>|-0.5*delta</t>
    </r>
    <r>
      <rPr>
        <vertAlign val="superscript"/>
        <sz val="24"/>
        <color theme="1"/>
        <rFont val="Calibri"/>
        <family val="2"/>
        <scheme val="minor"/>
      </rPr>
      <t>2</t>
    </r>
  </si>
  <si>
    <t>it lies between MSE &amp; MAE</t>
  </si>
  <si>
    <r>
      <t xml:space="preserve">When two class pred and is also called </t>
    </r>
    <r>
      <rPr>
        <b/>
        <sz val="24"/>
        <color rgb="FF00B0F0"/>
        <rFont val="Calibri"/>
        <family val="2"/>
        <scheme val="minor"/>
      </rPr>
      <t>logLoss</t>
    </r>
  </si>
  <si>
    <r>
      <rPr>
        <b/>
        <sz val="24"/>
        <color theme="1"/>
        <rFont val="Calibri"/>
        <family val="2"/>
        <scheme val="minor"/>
      </rPr>
      <t>1/n∑[</t>
    </r>
    <r>
      <rPr>
        <b/>
        <sz val="24"/>
        <color rgb="FF7030A0"/>
        <rFont val="Calibri"/>
        <family val="2"/>
        <scheme val="minor"/>
      </rPr>
      <t>y</t>
    </r>
    <r>
      <rPr>
        <b/>
        <vertAlign val="subscript"/>
        <sz val="24"/>
        <color rgb="FF7030A0"/>
        <rFont val="Calibri"/>
        <family val="2"/>
        <scheme val="minor"/>
      </rPr>
      <t>i</t>
    </r>
    <r>
      <rPr>
        <b/>
        <sz val="24"/>
        <color theme="1"/>
        <rFont val="Calibri"/>
        <family val="2"/>
        <scheme val="minor"/>
      </rPr>
      <t>log(</t>
    </r>
    <r>
      <rPr>
        <b/>
        <sz val="24"/>
        <color rgb="FFC00000"/>
        <rFont val="Calibri"/>
        <family val="2"/>
        <scheme val="minor"/>
      </rPr>
      <t>y</t>
    </r>
    <r>
      <rPr>
        <b/>
        <vertAlign val="subscript"/>
        <sz val="24"/>
        <color rgb="FFC00000"/>
        <rFont val="Calibri"/>
        <family val="2"/>
        <scheme val="minor"/>
      </rPr>
      <t>hat</t>
    </r>
    <r>
      <rPr>
        <b/>
        <sz val="24"/>
        <color theme="1"/>
        <rFont val="Calibri"/>
        <family val="2"/>
        <scheme val="minor"/>
      </rPr>
      <t>) + (1-</t>
    </r>
    <r>
      <rPr>
        <b/>
        <sz val="24"/>
        <color rgb="FF7030A0"/>
        <rFont val="Calibri"/>
        <family val="2"/>
        <scheme val="minor"/>
      </rPr>
      <t>y</t>
    </r>
    <r>
      <rPr>
        <b/>
        <vertAlign val="subscript"/>
        <sz val="24"/>
        <color rgb="FF7030A0"/>
        <rFont val="Calibri"/>
        <family val="2"/>
        <scheme val="minor"/>
      </rPr>
      <t>i</t>
    </r>
    <r>
      <rPr>
        <b/>
        <sz val="24"/>
        <color theme="1"/>
        <rFont val="Calibri"/>
        <family val="2"/>
        <scheme val="minor"/>
      </rPr>
      <t>)log(1-</t>
    </r>
    <r>
      <rPr>
        <b/>
        <sz val="24"/>
        <color rgb="FFC00000"/>
        <rFont val="Calibri"/>
        <family val="2"/>
        <scheme val="minor"/>
      </rPr>
      <t>y</t>
    </r>
    <r>
      <rPr>
        <b/>
        <vertAlign val="subscript"/>
        <sz val="24"/>
        <color rgb="FFC00000"/>
        <rFont val="Calibri"/>
        <family val="2"/>
        <scheme val="minor"/>
      </rPr>
      <t>hat</t>
    </r>
    <r>
      <rPr>
        <b/>
        <sz val="24"/>
        <color theme="1"/>
        <rFont val="Calibri"/>
        <family val="2"/>
        <scheme val="minor"/>
      </rPr>
      <t xml:space="preserve">) </t>
    </r>
    <r>
      <rPr>
        <sz val="24"/>
        <color theme="1"/>
        <rFont val="Calibri"/>
        <family val="2"/>
        <scheme val="minor"/>
      </rPr>
      <t>here yhat is probability and yi is the binary class(1 or 0)</t>
    </r>
  </si>
  <si>
    <r>
      <t>-∑[</t>
    </r>
    <r>
      <rPr>
        <b/>
        <sz val="24"/>
        <color rgb="FF7030A0"/>
        <rFont val="Calibri"/>
        <family val="2"/>
        <scheme val="minor"/>
      </rPr>
      <t>y</t>
    </r>
    <r>
      <rPr>
        <b/>
        <vertAlign val="subscript"/>
        <sz val="24"/>
        <color rgb="FF7030A0"/>
        <rFont val="Calibri"/>
        <family val="2"/>
        <scheme val="minor"/>
      </rPr>
      <t>j</t>
    </r>
    <r>
      <rPr>
        <b/>
        <sz val="24"/>
        <color theme="1"/>
        <rFont val="Calibri"/>
        <family val="2"/>
        <scheme val="minor"/>
      </rPr>
      <t>log(</t>
    </r>
    <r>
      <rPr>
        <b/>
        <sz val="24"/>
        <color rgb="FFC00000"/>
        <rFont val="Calibri"/>
        <family val="2"/>
        <scheme val="minor"/>
      </rPr>
      <t>y</t>
    </r>
    <r>
      <rPr>
        <b/>
        <vertAlign val="subscript"/>
        <sz val="24"/>
        <color rgb="FFC00000"/>
        <rFont val="Calibri"/>
        <family val="2"/>
        <scheme val="minor"/>
      </rPr>
      <t>j_hat</t>
    </r>
    <r>
      <rPr>
        <b/>
        <sz val="24"/>
        <color theme="1"/>
        <rFont val="Calibri"/>
        <family val="2"/>
        <scheme val="minor"/>
      </rPr>
      <t>) ] from 1 to k,…k is number of classes</t>
    </r>
  </si>
  <si>
    <r>
      <t>-[</t>
    </r>
    <r>
      <rPr>
        <b/>
        <sz val="24"/>
        <color rgb="FF7030A0"/>
        <rFont val="Calibri"/>
        <family val="2"/>
        <scheme val="minor"/>
      </rPr>
      <t>y</t>
    </r>
    <r>
      <rPr>
        <b/>
        <vertAlign val="subscript"/>
        <sz val="24"/>
        <color rgb="FF7030A0"/>
        <rFont val="Calibri"/>
        <family val="2"/>
        <scheme val="minor"/>
      </rPr>
      <t>1</t>
    </r>
    <r>
      <rPr>
        <b/>
        <sz val="24"/>
        <color theme="1"/>
        <rFont val="Calibri"/>
        <family val="2"/>
        <scheme val="minor"/>
      </rPr>
      <t>log(</t>
    </r>
    <r>
      <rPr>
        <b/>
        <sz val="24"/>
        <color rgb="FFC00000"/>
        <rFont val="Calibri"/>
        <family val="2"/>
        <scheme val="minor"/>
      </rPr>
      <t>y</t>
    </r>
    <r>
      <rPr>
        <b/>
        <vertAlign val="subscript"/>
        <sz val="24"/>
        <color rgb="FFC00000"/>
        <rFont val="Calibri"/>
        <family val="2"/>
        <scheme val="minor"/>
      </rPr>
      <t>1_hat</t>
    </r>
    <r>
      <rPr>
        <b/>
        <sz val="24"/>
        <color theme="1"/>
        <rFont val="Calibri"/>
        <family val="2"/>
        <scheme val="minor"/>
      </rPr>
      <t>) ]</t>
    </r>
  </si>
  <si>
    <r>
      <t>-[</t>
    </r>
    <r>
      <rPr>
        <b/>
        <sz val="24"/>
        <color rgb="FF7030A0"/>
        <rFont val="Calibri"/>
        <family val="2"/>
        <scheme val="minor"/>
      </rPr>
      <t>y</t>
    </r>
    <r>
      <rPr>
        <b/>
        <vertAlign val="subscript"/>
        <sz val="24"/>
        <color rgb="FF7030A0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log(</t>
    </r>
    <r>
      <rPr>
        <b/>
        <sz val="24"/>
        <color rgb="FFC00000"/>
        <rFont val="Calibri"/>
        <family val="2"/>
        <scheme val="minor"/>
      </rPr>
      <t>y</t>
    </r>
    <r>
      <rPr>
        <b/>
        <vertAlign val="subscript"/>
        <sz val="24"/>
        <color rgb="FFC00000"/>
        <rFont val="Calibri"/>
        <family val="2"/>
        <scheme val="minor"/>
      </rPr>
      <t>2_hat</t>
    </r>
    <r>
      <rPr>
        <b/>
        <sz val="24"/>
        <color theme="1"/>
        <rFont val="Calibri"/>
        <family val="2"/>
        <scheme val="minor"/>
      </rPr>
      <t>) ]</t>
    </r>
  </si>
  <si>
    <r>
      <t>-[</t>
    </r>
    <r>
      <rPr>
        <b/>
        <sz val="24"/>
        <color rgb="FF7030A0"/>
        <rFont val="Calibri"/>
        <family val="2"/>
        <scheme val="minor"/>
      </rPr>
      <t>y</t>
    </r>
    <r>
      <rPr>
        <b/>
        <vertAlign val="subscript"/>
        <sz val="24"/>
        <color rgb="FF7030A0"/>
        <rFont val="Calibri"/>
        <family val="2"/>
        <scheme val="minor"/>
      </rPr>
      <t>3</t>
    </r>
    <r>
      <rPr>
        <b/>
        <sz val="24"/>
        <color theme="1"/>
        <rFont val="Calibri"/>
        <family val="2"/>
        <scheme val="minor"/>
      </rPr>
      <t>log(</t>
    </r>
    <r>
      <rPr>
        <b/>
        <sz val="24"/>
        <color rgb="FFC00000"/>
        <rFont val="Calibri"/>
        <family val="2"/>
        <scheme val="minor"/>
      </rPr>
      <t>y</t>
    </r>
    <r>
      <rPr>
        <b/>
        <vertAlign val="subscript"/>
        <sz val="24"/>
        <color rgb="FFC00000"/>
        <rFont val="Calibri"/>
        <family val="2"/>
        <scheme val="minor"/>
      </rPr>
      <t>3_hat</t>
    </r>
    <r>
      <rPr>
        <b/>
        <sz val="24"/>
        <color theme="1"/>
        <rFont val="Calibri"/>
        <family val="2"/>
        <scheme val="minor"/>
      </rPr>
      <t>) ]</t>
    </r>
  </si>
  <si>
    <t>example for 3 classes</t>
  </si>
  <si>
    <t>When it is multi class, activation function is softmax ez1/(ez1+ez2=ez3)…......for z2 &amp; z3 same as before</t>
  </si>
  <si>
    <t>Weights &amp; bias update</t>
  </si>
  <si>
    <t>d = dow</t>
  </si>
  <si>
    <r>
      <t>W</t>
    </r>
    <r>
      <rPr>
        <vertAlign val="subscript"/>
        <sz val="16"/>
        <color theme="1"/>
        <rFont val="Calibri"/>
        <family val="2"/>
        <scheme val="minor"/>
      </rPr>
      <t>new</t>
    </r>
    <r>
      <rPr>
        <sz val="16"/>
        <color theme="1"/>
        <rFont val="Calibri"/>
        <family val="2"/>
        <scheme val="minor"/>
      </rPr>
      <t xml:space="preserve"> = W</t>
    </r>
    <r>
      <rPr>
        <vertAlign val="subscript"/>
        <sz val="16"/>
        <color theme="1"/>
        <rFont val="Calibri"/>
        <family val="2"/>
        <scheme val="minor"/>
      </rPr>
      <t>old</t>
    </r>
    <r>
      <rPr>
        <sz val="16"/>
        <color theme="1"/>
        <rFont val="Calibri"/>
        <family val="2"/>
        <scheme val="minor"/>
      </rPr>
      <t xml:space="preserve"> - </t>
    </r>
    <r>
      <rPr>
        <sz val="20"/>
        <color theme="1"/>
        <rFont val="Calibri"/>
        <family val="2"/>
        <scheme val="minor"/>
      </rPr>
      <t>η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old</t>
    </r>
  </si>
  <si>
    <r>
      <t>b</t>
    </r>
    <r>
      <rPr>
        <vertAlign val="subscript"/>
        <sz val="16"/>
        <color theme="1"/>
        <rFont val="Calibri"/>
        <family val="2"/>
        <scheme val="minor"/>
      </rPr>
      <t>new</t>
    </r>
    <r>
      <rPr>
        <sz val="16"/>
        <color theme="1"/>
        <rFont val="Calibri"/>
        <family val="2"/>
        <scheme val="minor"/>
      </rPr>
      <t xml:space="preserve"> = b</t>
    </r>
    <r>
      <rPr>
        <vertAlign val="subscript"/>
        <sz val="16"/>
        <color theme="1"/>
        <rFont val="Calibri"/>
        <family val="2"/>
        <scheme val="minor"/>
      </rPr>
      <t>old</t>
    </r>
    <r>
      <rPr>
        <sz val="16"/>
        <color theme="1"/>
        <rFont val="Calibri"/>
        <family val="2"/>
        <scheme val="minor"/>
      </rPr>
      <t xml:space="preserve"> - </t>
    </r>
    <r>
      <rPr>
        <sz val="20"/>
        <color theme="1"/>
        <rFont val="Calibri"/>
        <family val="2"/>
        <scheme val="minor"/>
      </rPr>
      <t>η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rFont val="Calibri"/>
        <family val="2"/>
        <scheme val="minor"/>
      </rPr>
      <t>b</t>
    </r>
    <r>
      <rPr>
        <vertAlign val="subscript"/>
        <sz val="16"/>
        <color theme="1"/>
        <rFont val="Calibri"/>
        <family val="2"/>
        <scheme val="minor"/>
      </rPr>
      <t>old</t>
    </r>
  </si>
  <si>
    <t>ex:-</t>
  </si>
  <si>
    <r>
      <t>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11_new</t>
    </r>
    <r>
      <rPr>
        <sz val="16"/>
        <color theme="1"/>
        <rFont val="Calibri"/>
        <family val="2"/>
        <scheme val="minor"/>
      </rPr>
      <t xml:space="preserve"> = 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11_old</t>
    </r>
    <r>
      <rPr>
        <sz val="16"/>
        <color theme="1"/>
        <rFont val="Calibri"/>
        <family val="2"/>
        <scheme val="minor"/>
      </rPr>
      <t xml:space="preserve"> - </t>
    </r>
    <r>
      <rPr>
        <sz val="20"/>
        <color theme="1"/>
        <rFont val="Calibri"/>
        <family val="2"/>
        <scheme val="minor"/>
      </rPr>
      <t>η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11_old</t>
    </r>
  </si>
  <si>
    <r>
      <t>b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11_new</t>
    </r>
    <r>
      <rPr>
        <sz val="16"/>
        <color theme="1"/>
        <rFont val="Calibri"/>
        <family val="2"/>
        <scheme val="minor"/>
      </rPr>
      <t xml:space="preserve"> = b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11_old</t>
    </r>
    <r>
      <rPr>
        <sz val="16"/>
        <color theme="1"/>
        <rFont val="Calibri"/>
        <family val="2"/>
        <scheme val="minor"/>
      </rPr>
      <t xml:space="preserve"> - </t>
    </r>
    <r>
      <rPr>
        <sz val="20"/>
        <color theme="1"/>
        <rFont val="Calibri"/>
        <family val="2"/>
        <scheme val="minor"/>
      </rPr>
      <t>η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rFont val="Calibri"/>
        <family val="2"/>
        <scheme val="minor"/>
      </rPr>
      <t>b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11_old</t>
    </r>
  </si>
  <si>
    <t>O12</t>
  </si>
  <si>
    <t>O11</t>
  </si>
  <si>
    <t>O21</t>
  </si>
  <si>
    <t>The output is the bias for new neural network</t>
  </si>
  <si>
    <t>Pass O21 in sigmoid to get probability</t>
  </si>
  <si>
    <r>
      <t>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21_new</t>
    </r>
    <r>
      <rPr>
        <sz val="16"/>
        <color theme="1"/>
        <rFont val="Calibri"/>
        <family val="2"/>
        <scheme val="minor"/>
      </rPr>
      <t xml:space="preserve"> = 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21_old</t>
    </r>
    <r>
      <rPr>
        <sz val="16"/>
        <color theme="1"/>
        <rFont val="Calibri"/>
        <family val="2"/>
        <scheme val="minor"/>
      </rPr>
      <t xml:space="preserve"> - </t>
    </r>
    <r>
      <rPr>
        <sz val="20"/>
        <color theme="1"/>
        <rFont val="Calibri"/>
        <family val="2"/>
        <scheme val="minor"/>
      </rPr>
      <t>η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21_old</t>
    </r>
  </si>
  <si>
    <r>
      <t>b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21_new</t>
    </r>
    <r>
      <rPr>
        <sz val="16"/>
        <color theme="1"/>
        <rFont val="Calibri"/>
        <family val="2"/>
        <scheme val="minor"/>
      </rPr>
      <t xml:space="preserve"> = b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21_old</t>
    </r>
    <r>
      <rPr>
        <sz val="16"/>
        <color theme="1"/>
        <rFont val="Calibri"/>
        <family val="2"/>
        <scheme val="minor"/>
      </rPr>
      <t xml:space="preserve"> - </t>
    </r>
    <r>
      <rPr>
        <sz val="20"/>
        <color theme="1"/>
        <rFont val="Calibri"/>
        <family val="2"/>
        <scheme val="minor"/>
      </rPr>
      <t>η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rFont val="Calibri"/>
        <family val="2"/>
        <scheme val="minor"/>
      </rPr>
      <t>b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21_old</t>
    </r>
  </si>
  <si>
    <t>Lmin</t>
  </si>
  <si>
    <r>
      <t>y</t>
    </r>
    <r>
      <rPr>
        <vertAlign val="subscript"/>
        <sz val="16"/>
        <color theme="1"/>
        <rFont val="Calibri"/>
        <family val="2"/>
        <scheme val="minor"/>
      </rPr>
      <t>hat</t>
    </r>
  </si>
  <si>
    <r>
      <t>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11</t>
    </r>
  </si>
  <si>
    <r>
      <t>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21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</si>
  <si>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</t>
    </r>
  </si>
  <si>
    <r>
      <rPr>
        <b/>
        <sz val="16"/>
        <color rgb="FFC00000"/>
        <rFont val="Calibri"/>
        <family val="2"/>
        <scheme val="minor"/>
      </rPr>
      <t>∂</t>
    </r>
    <r>
      <rPr>
        <b/>
        <sz val="16"/>
        <rFont val="Calibri"/>
        <family val="2"/>
        <scheme val="minor"/>
      </rPr>
      <t>y</t>
    </r>
    <r>
      <rPr>
        <vertAlign val="subscript"/>
        <sz val="16"/>
        <color theme="1"/>
        <rFont val="Calibri"/>
        <family val="2"/>
        <scheme val="minor"/>
      </rPr>
      <t>hat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</si>
  <si>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y</t>
    </r>
    <r>
      <rPr>
        <vertAlign val="subscript"/>
        <sz val="16"/>
        <color theme="1"/>
        <rFont val="Calibri"/>
        <family val="2"/>
        <scheme val="minor"/>
      </rPr>
      <t>hat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</si>
  <si>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11</t>
    </r>
  </si>
  <si>
    <t>x</t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</si>
  <si>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Lmin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</si>
  <si>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(y-y</t>
    </r>
    <r>
      <rPr>
        <vertAlign val="subscript"/>
        <sz val="16"/>
        <color theme="1"/>
        <rFont val="Calibri"/>
        <family val="2"/>
        <scheme val="minor"/>
      </rPr>
      <t>hat</t>
    </r>
    <r>
      <rPr>
        <sz val="16"/>
        <color theme="1"/>
        <rFont val="Calibri"/>
        <family val="2"/>
        <scheme val="minor"/>
      </rPr>
      <t>)</t>
    </r>
    <r>
      <rPr>
        <vertAlign val="superscript"/>
        <sz val="16"/>
        <color theme="1"/>
        <rFont val="Calibri"/>
        <family val="2"/>
        <scheme val="minor"/>
      </rPr>
      <t>2</t>
    </r>
  </si>
  <si>
    <r>
      <t>-2(y-y</t>
    </r>
    <r>
      <rPr>
        <vertAlign val="subscript"/>
        <sz val="16"/>
        <color theme="1"/>
        <rFont val="Calibri"/>
        <family val="2"/>
        <scheme val="minor"/>
      </rPr>
      <t>hat</t>
    </r>
    <r>
      <rPr>
        <sz val="16"/>
        <color theme="1"/>
        <rFont val="Calibri"/>
        <family val="2"/>
        <scheme val="minor"/>
      </rPr>
      <t>)</t>
    </r>
  </si>
  <si>
    <t xml:space="preserve">O21 = </t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</si>
  <si>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11</t>
    </r>
    <r>
      <rPr>
        <sz val="24"/>
        <color theme="1"/>
        <rFont val="Calibri"/>
        <family val="2"/>
        <scheme val="minor"/>
      </rPr>
      <t xml:space="preserve"> Xi1+w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21</t>
    </r>
    <r>
      <rPr>
        <sz val="24"/>
        <color theme="1"/>
        <rFont val="Calibri"/>
        <family val="2"/>
        <scheme val="minor"/>
      </rPr>
      <t xml:space="preserve"> Xi2 + b11</t>
    </r>
  </si>
  <si>
    <r>
      <t>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11</t>
    </r>
    <r>
      <rPr>
        <sz val="24"/>
        <color theme="1"/>
        <rFont val="Calibri"/>
        <family val="2"/>
        <scheme val="minor"/>
      </rPr>
      <t xml:space="preserve"> O11+w</t>
    </r>
    <r>
      <rPr>
        <vertAlign val="superscript"/>
        <sz val="24"/>
        <color theme="1"/>
        <rFont val="Calibri"/>
        <family val="2"/>
        <scheme val="minor"/>
      </rPr>
      <t>2</t>
    </r>
    <r>
      <rPr>
        <vertAlign val="subscript"/>
        <sz val="24"/>
        <color theme="1"/>
        <rFont val="Calibri"/>
        <family val="2"/>
        <scheme val="minor"/>
      </rPr>
      <t>21</t>
    </r>
    <r>
      <rPr>
        <sz val="24"/>
        <color theme="1"/>
        <rFont val="Calibri"/>
        <family val="2"/>
        <scheme val="minor"/>
      </rPr>
      <t xml:space="preserve"> O12</t>
    </r>
  </si>
  <si>
    <r>
      <t>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12</t>
    </r>
    <r>
      <rPr>
        <sz val="24"/>
        <color theme="1"/>
        <rFont val="Calibri"/>
        <family val="2"/>
        <scheme val="minor"/>
      </rPr>
      <t xml:space="preserve"> Xi1+w</t>
    </r>
    <r>
      <rPr>
        <vertAlign val="superscript"/>
        <sz val="24"/>
        <color theme="1"/>
        <rFont val="Calibri"/>
        <family val="2"/>
        <scheme val="minor"/>
      </rPr>
      <t>1</t>
    </r>
    <r>
      <rPr>
        <vertAlign val="subscript"/>
        <sz val="24"/>
        <color theme="1"/>
        <rFont val="Calibri"/>
        <family val="2"/>
        <scheme val="minor"/>
      </rPr>
      <t>22</t>
    </r>
    <r>
      <rPr>
        <sz val="24"/>
        <color theme="1"/>
        <rFont val="Calibri"/>
        <family val="2"/>
        <scheme val="minor"/>
      </rPr>
      <t xml:space="preserve"> Xi2 + b12</t>
    </r>
  </si>
  <si>
    <t xml:space="preserve">O11 = </t>
  </si>
  <si>
    <r>
      <t>∂</t>
    </r>
    <r>
      <rPr>
        <b/>
        <sz val="16"/>
        <rFont val="Calibri"/>
        <family val="2"/>
        <scheme val="minor"/>
      </rPr>
      <t>O21</t>
    </r>
  </si>
  <si>
    <r>
      <rPr>
        <b/>
        <sz val="16"/>
        <color rgb="FFC00000"/>
        <rFont val="Calibri"/>
        <family val="2"/>
        <scheme val="minor"/>
      </rPr>
      <t>∂</t>
    </r>
    <r>
      <rPr>
        <b/>
        <sz val="12"/>
        <color theme="1"/>
        <rFont val="Calibri"/>
        <family val="2"/>
        <scheme val="minor"/>
      </rPr>
      <t>(w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vertAlign val="subscript"/>
        <sz val="12"/>
        <color theme="1"/>
        <rFont val="Calibri"/>
        <family val="2"/>
        <scheme val="minor"/>
      </rPr>
      <t>11</t>
    </r>
    <r>
      <rPr>
        <b/>
        <sz val="12"/>
        <color theme="1"/>
        <rFont val="Calibri"/>
        <family val="2"/>
        <scheme val="minor"/>
      </rPr>
      <t xml:space="preserve"> O11+w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vertAlign val="subscript"/>
        <sz val="12"/>
        <color theme="1"/>
        <rFont val="Calibri"/>
        <family val="2"/>
        <scheme val="minor"/>
      </rPr>
      <t>21</t>
    </r>
    <r>
      <rPr>
        <b/>
        <sz val="12"/>
        <color theme="1"/>
        <rFont val="Calibri"/>
        <family val="2"/>
        <scheme val="minor"/>
      </rPr>
      <t xml:space="preserve"> O12 +b21)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</si>
  <si>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perscript"/>
        <sz val="16"/>
        <color theme="1"/>
        <rFont val="Calibri"/>
        <family val="2"/>
        <scheme val="minor"/>
      </rPr>
      <t>2</t>
    </r>
    <r>
      <rPr>
        <vertAlign val="subscript"/>
        <sz val="16"/>
        <color theme="1"/>
        <rFont val="Calibri"/>
        <family val="2"/>
        <scheme val="minor"/>
      </rPr>
      <t>21</t>
    </r>
  </si>
  <si>
    <t>Common Term</t>
  </si>
  <si>
    <r>
      <t>-2(y-y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)*O11</t>
    </r>
  </si>
  <si>
    <r>
      <t>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 xml:space="preserve"> =</t>
    </r>
  </si>
  <si>
    <r>
      <t>w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vertAlign val="subscript"/>
        <sz val="12"/>
        <color theme="1"/>
        <rFont val="Calibri"/>
        <family val="2"/>
        <scheme val="minor"/>
      </rPr>
      <t>11</t>
    </r>
    <r>
      <rPr>
        <b/>
        <sz val="12"/>
        <color theme="1"/>
        <rFont val="Calibri"/>
        <family val="2"/>
        <scheme val="minor"/>
      </rPr>
      <t xml:space="preserve"> O11+w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vertAlign val="subscript"/>
        <sz val="12"/>
        <color theme="1"/>
        <rFont val="Calibri"/>
        <family val="2"/>
        <scheme val="minor"/>
      </rPr>
      <t>21</t>
    </r>
    <r>
      <rPr>
        <b/>
        <sz val="12"/>
        <color theme="1"/>
        <rFont val="Calibri"/>
        <family val="2"/>
        <scheme val="minor"/>
      </rPr>
      <t xml:space="preserve"> O12 +b21</t>
    </r>
  </si>
  <si>
    <t>b21 --&gt;O21</t>
  </si>
  <si>
    <r>
      <t>-2(y-y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)*O12</t>
    </r>
  </si>
  <si>
    <r>
      <rPr>
        <b/>
        <sz val="16"/>
        <color rgb="FFC00000"/>
        <rFont val="Calibri"/>
        <family val="2"/>
        <scheme val="minor"/>
      </rPr>
      <t>∂</t>
    </r>
    <r>
      <rPr>
        <b/>
        <sz val="16"/>
        <color theme="1"/>
        <rFont val="Calibri"/>
        <family val="2"/>
        <scheme val="minor"/>
      </rPr>
      <t>b</t>
    </r>
    <r>
      <rPr>
        <vertAlign val="subscript"/>
        <sz val="16"/>
        <color theme="1"/>
        <rFont val="Calibri"/>
        <family val="2"/>
        <scheme val="minor"/>
      </rPr>
      <t>21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</si>
  <si>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b</t>
    </r>
    <r>
      <rPr>
        <vertAlign val="subscript"/>
        <sz val="16"/>
        <color theme="1"/>
        <rFont val="Calibri"/>
        <family val="2"/>
        <scheme val="minor"/>
      </rPr>
      <t>21</t>
    </r>
  </si>
  <si>
    <r>
      <t>-2(y-y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)*1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</si>
  <si>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perscript"/>
        <sz val="16"/>
        <color theme="1"/>
        <rFont val="Calibri"/>
        <family val="2"/>
        <scheme val="minor"/>
      </rPr>
      <t>1</t>
    </r>
    <r>
      <rPr>
        <vertAlign val="subscript"/>
        <sz val="16"/>
        <color theme="1"/>
        <rFont val="Calibri"/>
        <family val="2"/>
        <scheme val="minor"/>
      </rPr>
      <t>11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</si>
  <si>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11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</si>
  <si>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perscript"/>
        <sz val="16"/>
        <color theme="1"/>
        <rFont val="Calibri"/>
        <family val="2"/>
        <scheme val="minor"/>
      </rPr>
      <t>1</t>
    </r>
    <r>
      <rPr>
        <vertAlign val="subscript"/>
        <sz val="16"/>
        <color theme="1"/>
        <rFont val="Calibri"/>
        <family val="2"/>
        <scheme val="minor"/>
      </rPr>
      <t>21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</si>
  <si>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b</t>
    </r>
    <r>
      <rPr>
        <vertAlign val="subscript"/>
        <sz val="16"/>
        <color theme="1"/>
        <rFont val="Calibri"/>
        <family val="2"/>
        <scheme val="minor"/>
      </rPr>
      <t>11</t>
    </r>
  </si>
  <si>
    <r>
      <rPr>
        <b/>
        <sz val="16"/>
        <color rgb="FFC00000"/>
        <rFont val="Calibri"/>
        <family val="2"/>
        <scheme val="minor"/>
      </rPr>
      <t>∂</t>
    </r>
    <r>
      <rPr>
        <b/>
        <sz val="16"/>
        <color theme="1"/>
        <rFont val="Calibri"/>
        <family val="2"/>
        <scheme val="minor"/>
      </rPr>
      <t>b</t>
    </r>
    <r>
      <rPr>
        <vertAlign val="subscript"/>
        <sz val="16"/>
        <color theme="1"/>
        <rFont val="Calibri"/>
        <family val="2"/>
        <scheme val="minor"/>
      </rPr>
      <t>11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</si>
  <si>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perscript"/>
        <sz val="16"/>
        <color theme="1"/>
        <rFont val="Calibri"/>
        <family val="2"/>
        <scheme val="minor"/>
      </rPr>
      <t>1</t>
    </r>
    <r>
      <rPr>
        <vertAlign val="subscript"/>
        <sz val="16"/>
        <color theme="1"/>
        <rFont val="Calibri"/>
        <family val="2"/>
        <scheme val="minor"/>
      </rPr>
      <t>12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</si>
  <si>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O</t>
    </r>
    <r>
      <rPr>
        <vertAlign val="subscript"/>
        <sz val="16"/>
        <color theme="1"/>
        <rFont val="Calibri"/>
        <family val="2"/>
        <scheme val="minor"/>
      </rPr>
      <t>12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</si>
  <si>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perscript"/>
        <sz val="16"/>
        <color theme="1"/>
        <rFont val="Calibri"/>
        <family val="2"/>
        <scheme val="minor"/>
      </rPr>
      <t>1</t>
    </r>
    <r>
      <rPr>
        <vertAlign val="subscript"/>
        <sz val="16"/>
        <color theme="1"/>
        <rFont val="Calibri"/>
        <family val="2"/>
        <scheme val="minor"/>
      </rPr>
      <t>22</t>
    </r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</si>
  <si>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b</t>
    </r>
    <r>
      <rPr>
        <vertAlign val="subscript"/>
        <sz val="16"/>
        <color theme="1"/>
        <rFont val="Calibri"/>
        <family val="2"/>
        <scheme val="minor"/>
      </rPr>
      <t>12</t>
    </r>
  </si>
  <si>
    <r>
      <rPr>
        <b/>
        <sz val="16"/>
        <color rgb="FFC00000"/>
        <rFont val="Calibri"/>
        <family val="2"/>
        <scheme val="minor"/>
      </rPr>
      <t>∂</t>
    </r>
    <r>
      <rPr>
        <b/>
        <sz val="16"/>
        <color theme="1"/>
        <rFont val="Calibri"/>
        <family val="2"/>
        <scheme val="minor"/>
      </rPr>
      <t>b</t>
    </r>
    <r>
      <rPr>
        <vertAlign val="subscript"/>
        <sz val="16"/>
        <color theme="1"/>
        <rFont val="Calibri"/>
        <family val="2"/>
        <scheme val="minor"/>
      </rPr>
      <t>12</t>
    </r>
  </si>
  <si>
    <t xml:space="preserve">O12 = </t>
  </si>
  <si>
    <r>
      <t>w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vertAlign val="subscript"/>
        <sz val="12"/>
        <color theme="1"/>
        <rFont val="Calibri"/>
        <family val="2"/>
        <scheme val="minor"/>
      </rPr>
      <t>11</t>
    </r>
    <r>
      <rPr>
        <b/>
        <sz val="12"/>
        <color theme="1"/>
        <rFont val="Calibri"/>
        <family val="2"/>
        <scheme val="minor"/>
      </rPr>
      <t xml:space="preserve"> Xi1+w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vertAlign val="subscript"/>
        <sz val="12"/>
        <color theme="1"/>
        <rFont val="Calibri"/>
        <family val="2"/>
        <scheme val="minor"/>
      </rPr>
      <t>21</t>
    </r>
    <r>
      <rPr>
        <b/>
        <sz val="12"/>
        <color theme="1"/>
        <rFont val="Calibri"/>
        <family val="2"/>
        <scheme val="minor"/>
      </rPr>
      <t xml:space="preserve"> Xi2 + b11</t>
    </r>
  </si>
  <si>
    <r>
      <t>w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vertAlign val="subscript"/>
        <sz val="12"/>
        <color theme="1"/>
        <rFont val="Calibri"/>
        <family val="2"/>
        <scheme val="minor"/>
      </rPr>
      <t>12</t>
    </r>
    <r>
      <rPr>
        <b/>
        <sz val="12"/>
        <color theme="1"/>
        <rFont val="Calibri"/>
        <family val="2"/>
        <scheme val="minor"/>
      </rPr>
      <t xml:space="preserve"> Xi1+w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vertAlign val="subscript"/>
        <sz val="12"/>
        <color theme="1"/>
        <rFont val="Calibri"/>
        <family val="2"/>
        <scheme val="minor"/>
      </rPr>
      <t>22</t>
    </r>
    <r>
      <rPr>
        <b/>
        <sz val="12"/>
        <color theme="1"/>
        <rFont val="Calibri"/>
        <family val="2"/>
        <scheme val="minor"/>
      </rPr>
      <t xml:space="preserve"> Xi2 + b12</t>
    </r>
  </si>
  <si>
    <r>
      <rPr>
        <b/>
        <sz val="16"/>
        <color rgb="FFC00000"/>
        <rFont val="Calibri"/>
        <family val="2"/>
        <scheme val="minor"/>
      </rPr>
      <t>∂</t>
    </r>
    <r>
      <rPr>
        <b/>
        <sz val="12"/>
        <color theme="1"/>
        <rFont val="Calibri"/>
        <family val="2"/>
        <scheme val="minor"/>
      </rPr>
      <t>(w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vertAlign val="subscript"/>
        <sz val="12"/>
        <color theme="1"/>
        <rFont val="Calibri"/>
        <family val="2"/>
        <scheme val="minor"/>
      </rPr>
      <t>11</t>
    </r>
    <r>
      <rPr>
        <b/>
        <sz val="12"/>
        <color theme="1"/>
        <rFont val="Calibri"/>
        <family val="2"/>
        <scheme val="minor"/>
      </rPr>
      <t xml:space="preserve"> Xi1+w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vertAlign val="subscript"/>
        <sz val="12"/>
        <color theme="1"/>
        <rFont val="Calibri"/>
        <family val="2"/>
        <scheme val="minor"/>
      </rPr>
      <t>21</t>
    </r>
    <r>
      <rPr>
        <b/>
        <sz val="12"/>
        <color theme="1"/>
        <rFont val="Calibri"/>
        <family val="2"/>
        <scheme val="minor"/>
      </rPr>
      <t xml:space="preserve"> Xi2 + b11)</t>
    </r>
  </si>
  <si>
    <r>
      <t>W</t>
    </r>
    <r>
      <rPr>
        <vertAlign val="superscript"/>
        <sz val="16"/>
        <color theme="1"/>
        <rFont val="Calibri"/>
        <family val="2"/>
        <scheme val="minor"/>
      </rPr>
      <t>1</t>
    </r>
    <r>
      <rPr>
        <vertAlign val="subscript"/>
        <sz val="16"/>
        <color theme="1"/>
        <rFont val="Calibri"/>
        <family val="2"/>
        <scheme val="minor"/>
      </rPr>
      <t>11</t>
    </r>
  </si>
  <si>
    <r>
      <rPr>
        <b/>
        <sz val="16"/>
        <color rgb="FF00B050"/>
        <rFont val="Calibri"/>
        <family val="2"/>
        <scheme val="minor"/>
      </rPr>
      <t>y</t>
    </r>
    <r>
      <rPr>
        <b/>
        <vertAlign val="subscript"/>
        <sz val="16"/>
        <color rgb="FF00B050"/>
        <rFont val="Calibri"/>
        <family val="2"/>
        <scheme val="minor"/>
      </rPr>
      <t>hat</t>
    </r>
  </si>
  <si>
    <r>
      <t>b11--&gt;</t>
    </r>
    <r>
      <rPr>
        <b/>
        <sz val="24"/>
        <color rgb="FF00B050"/>
        <rFont val="Calibri"/>
        <family val="2"/>
        <scheme val="minor"/>
      </rPr>
      <t>O11</t>
    </r>
  </si>
  <si>
    <r>
      <t>b12--&gt;</t>
    </r>
    <r>
      <rPr>
        <b/>
        <sz val="24"/>
        <color rgb="FF00B050"/>
        <rFont val="Calibri"/>
        <family val="2"/>
        <scheme val="minor"/>
      </rPr>
      <t>O12</t>
    </r>
  </si>
  <si>
    <r>
      <t>w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vertAlign val="subscript"/>
        <sz val="16"/>
        <color theme="1"/>
        <rFont val="Calibri"/>
        <family val="2"/>
        <scheme val="minor"/>
      </rPr>
      <t>11</t>
    </r>
    <r>
      <rPr>
        <b/>
        <sz val="16"/>
        <color theme="1"/>
        <rFont val="Calibri"/>
        <family val="2"/>
        <scheme val="minor"/>
      </rPr>
      <t xml:space="preserve"> </t>
    </r>
  </si>
  <si>
    <r>
      <t>-2(y-y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)*W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vertAlign val="subscript"/>
        <sz val="16"/>
        <color theme="1"/>
        <rFont val="Calibri"/>
        <family val="2"/>
        <scheme val="minor"/>
      </rPr>
      <t>11</t>
    </r>
    <r>
      <rPr>
        <b/>
        <sz val="16"/>
        <color theme="1"/>
        <rFont val="Calibri"/>
        <family val="2"/>
        <scheme val="minor"/>
      </rPr>
      <t>*Xi1</t>
    </r>
  </si>
  <si>
    <r>
      <t>-2(y-y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)*W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vertAlign val="subscript"/>
        <sz val="16"/>
        <color theme="1"/>
        <rFont val="Calibri"/>
        <family val="2"/>
        <scheme val="minor"/>
      </rPr>
      <t>11</t>
    </r>
    <r>
      <rPr>
        <b/>
        <sz val="16"/>
        <color theme="1"/>
        <rFont val="Calibri"/>
        <family val="2"/>
        <scheme val="minor"/>
      </rPr>
      <t>*Xi2</t>
    </r>
  </si>
  <si>
    <r>
      <t>-2(y-y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)*W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vertAlign val="subscript"/>
        <sz val="16"/>
        <color theme="1"/>
        <rFont val="Calibri"/>
        <family val="2"/>
        <scheme val="minor"/>
      </rPr>
      <t>11</t>
    </r>
    <r>
      <rPr>
        <b/>
        <sz val="16"/>
        <color theme="1"/>
        <rFont val="Calibri"/>
        <family val="2"/>
        <scheme val="minor"/>
      </rPr>
      <t>*1</t>
    </r>
  </si>
  <si>
    <r>
      <t>-2(y-y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)*W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vertAlign val="subscript"/>
        <sz val="16"/>
        <color theme="1"/>
        <rFont val="Calibri"/>
        <family val="2"/>
        <scheme val="minor"/>
      </rPr>
      <t>21</t>
    </r>
    <r>
      <rPr>
        <b/>
        <sz val="16"/>
        <color theme="1"/>
        <rFont val="Calibri"/>
        <family val="2"/>
        <scheme val="minor"/>
      </rPr>
      <t>*Xi1</t>
    </r>
  </si>
  <si>
    <r>
      <t>w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vertAlign val="subscript"/>
        <sz val="16"/>
        <color theme="1"/>
        <rFont val="Calibri"/>
        <family val="2"/>
        <scheme val="minor"/>
      </rPr>
      <t>21</t>
    </r>
    <r>
      <rPr>
        <b/>
        <sz val="16"/>
        <color theme="1"/>
        <rFont val="Calibri"/>
        <family val="2"/>
        <scheme val="minor"/>
      </rPr>
      <t xml:space="preserve"> </t>
    </r>
  </si>
  <si>
    <r>
      <t>-2(y-y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)*W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vertAlign val="subscript"/>
        <sz val="16"/>
        <color theme="1"/>
        <rFont val="Calibri"/>
        <family val="2"/>
        <scheme val="minor"/>
      </rPr>
      <t>21</t>
    </r>
    <r>
      <rPr>
        <b/>
        <sz val="16"/>
        <color theme="1"/>
        <rFont val="Calibri"/>
        <family val="2"/>
        <scheme val="minor"/>
      </rPr>
      <t>*Xi2</t>
    </r>
  </si>
  <si>
    <r>
      <t>-2(y-y</t>
    </r>
    <r>
      <rPr>
        <b/>
        <vertAlign val="subscript"/>
        <sz val="16"/>
        <color theme="1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)*W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vertAlign val="subscript"/>
        <sz val="16"/>
        <color theme="1"/>
        <rFont val="Calibri"/>
        <family val="2"/>
        <scheme val="minor"/>
      </rPr>
      <t>21</t>
    </r>
    <r>
      <rPr>
        <b/>
        <sz val="16"/>
        <color theme="1"/>
        <rFont val="Calibri"/>
        <family val="2"/>
        <scheme val="minor"/>
      </rPr>
      <t>*1</t>
    </r>
  </si>
  <si>
    <r>
      <rPr>
        <b/>
        <sz val="16"/>
        <color rgb="FFC00000"/>
        <rFont val="Calibri"/>
        <family val="2"/>
        <scheme val="minor"/>
      </rPr>
      <t>∂</t>
    </r>
    <r>
      <rPr>
        <b/>
        <sz val="12"/>
        <color theme="1"/>
        <rFont val="Calibri"/>
        <family val="2"/>
        <scheme val="minor"/>
      </rPr>
      <t>(w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vertAlign val="subscript"/>
        <sz val="12"/>
        <color theme="1"/>
        <rFont val="Calibri"/>
        <family val="2"/>
        <scheme val="minor"/>
      </rPr>
      <t>12</t>
    </r>
    <r>
      <rPr>
        <b/>
        <sz val="12"/>
        <color theme="1"/>
        <rFont val="Calibri"/>
        <family val="2"/>
        <scheme val="minor"/>
      </rPr>
      <t xml:space="preserve"> Xi1+w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vertAlign val="subscript"/>
        <sz val="12"/>
        <color theme="1"/>
        <rFont val="Calibri"/>
        <family val="2"/>
        <scheme val="minor"/>
      </rPr>
      <t>22</t>
    </r>
    <r>
      <rPr>
        <b/>
        <sz val="12"/>
        <color theme="1"/>
        <rFont val="Calibri"/>
        <family val="2"/>
        <scheme val="minor"/>
      </rPr>
      <t xml:space="preserve"> Xi2 + b12)</t>
    </r>
  </si>
  <si>
    <r>
      <rPr>
        <b/>
        <u/>
        <sz val="16"/>
        <color rgb="FFC00000"/>
        <rFont val="Calibri"/>
        <family val="2"/>
        <scheme val="minor"/>
      </rPr>
      <t>∂</t>
    </r>
    <r>
      <rPr>
        <u/>
        <sz val="16"/>
        <color theme="1"/>
        <rFont val="Calibri"/>
        <family val="2"/>
        <scheme val="minor"/>
      </rPr>
      <t>Lmin</t>
    </r>
  </si>
  <si>
    <r>
      <t>1/n∑[</t>
    </r>
    <r>
      <rPr>
        <b/>
        <sz val="16"/>
        <color rgb="FF7030A0"/>
        <rFont val="Calibri"/>
        <family val="2"/>
        <scheme val="minor"/>
      </rPr>
      <t>y</t>
    </r>
    <r>
      <rPr>
        <b/>
        <vertAlign val="subscript"/>
        <sz val="16"/>
        <color rgb="FF7030A0"/>
        <rFont val="Calibri"/>
        <family val="2"/>
        <scheme val="minor"/>
      </rPr>
      <t>i</t>
    </r>
    <r>
      <rPr>
        <b/>
        <sz val="16"/>
        <color theme="1"/>
        <rFont val="Calibri"/>
        <family val="2"/>
        <scheme val="minor"/>
      </rPr>
      <t>log(</t>
    </r>
    <r>
      <rPr>
        <b/>
        <sz val="16"/>
        <color rgb="FFC00000"/>
        <rFont val="Calibri"/>
        <family val="2"/>
        <scheme val="minor"/>
      </rPr>
      <t>y</t>
    </r>
    <r>
      <rPr>
        <b/>
        <vertAlign val="subscript"/>
        <sz val="16"/>
        <color rgb="FFC00000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>) + (1-</t>
    </r>
    <r>
      <rPr>
        <b/>
        <sz val="16"/>
        <color rgb="FF7030A0"/>
        <rFont val="Calibri"/>
        <family val="2"/>
        <scheme val="minor"/>
      </rPr>
      <t>y</t>
    </r>
    <r>
      <rPr>
        <b/>
        <vertAlign val="subscript"/>
        <sz val="16"/>
        <color rgb="FF7030A0"/>
        <rFont val="Calibri"/>
        <family val="2"/>
        <scheme val="minor"/>
      </rPr>
      <t>i</t>
    </r>
    <r>
      <rPr>
        <b/>
        <sz val="16"/>
        <color theme="1"/>
        <rFont val="Calibri"/>
        <family val="2"/>
        <scheme val="minor"/>
      </rPr>
      <t>)log(1-</t>
    </r>
    <r>
      <rPr>
        <b/>
        <sz val="16"/>
        <color rgb="FFC00000"/>
        <rFont val="Calibri"/>
        <family val="2"/>
        <scheme val="minor"/>
      </rPr>
      <t>y</t>
    </r>
    <r>
      <rPr>
        <b/>
        <vertAlign val="subscript"/>
        <sz val="16"/>
        <color rgb="FFC00000"/>
        <rFont val="Calibri"/>
        <family val="2"/>
        <scheme val="minor"/>
      </rPr>
      <t>hat</t>
    </r>
    <r>
      <rPr>
        <b/>
        <sz val="16"/>
        <color theme="1"/>
        <rFont val="Calibri"/>
        <family val="2"/>
        <scheme val="minor"/>
      </rPr>
      <t xml:space="preserve">) </t>
    </r>
  </si>
  <si>
    <r>
      <t>y</t>
    </r>
    <r>
      <rPr>
        <vertAlign val="subscript"/>
        <sz val="16"/>
        <color theme="1"/>
        <rFont val="Calibri"/>
        <family val="2"/>
        <scheme val="minor"/>
      </rPr>
      <t>i</t>
    </r>
  </si>
  <si>
    <r>
      <t>1-y</t>
    </r>
    <r>
      <rPr>
        <vertAlign val="subscript"/>
        <sz val="16"/>
        <color theme="1"/>
        <rFont val="Calibri"/>
        <family val="2"/>
        <scheme val="minor"/>
      </rPr>
      <t>i</t>
    </r>
  </si>
  <si>
    <r>
      <t>1-y</t>
    </r>
    <r>
      <rPr>
        <vertAlign val="subscript"/>
        <sz val="16"/>
        <color theme="1"/>
        <rFont val="Calibri"/>
        <family val="2"/>
        <scheme val="minor"/>
      </rPr>
      <t>hat</t>
    </r>
  </si>
  <si>
    <t>Below loss functin is Mean Squared Error</t>
  </si>
  <si>
    <t>for binary cross entropy loss function is log loss</t>
  </si>
  <si>
    <t>Batch Gradient Descent/vanilla descent</t>
  </si>
  <si>
    <r>
      <t xml:space="preserve">take </t>
    </r>
    <r>
      <rPr>
        <b/>
        <sz val="16"/>
        <color theme="1"/>
        <rFont val="Calibri"/>
        <family val="2"/>
        <scheme val="minor"/>
      </rPr>
      <t>entire data set</t>
    </r>
    <r>
      <rPr>
        <sz val="16"/>
        <color theme="1"/>
        <rFont val="Calibri"/>
        <family val="2"/>
        <scheme val="minor"/>
      </rPr>
      <t xml:space="preserve"> and then you make </t>
    </r>
    <r>
      <rPr>
        <b/>
        <sz val="16"/>
        <color theme="1"/>
        <rFont val="Calibri"/>
        <family val="2"/>
        <scheme val="minor"/>
      </rPr>
      <t>update</t>
    </r>
  </si>
  <si>
    <t>In 5 epochs weights are updated only 5 times</t>
  </si>
  <si>
    <t>Stochastic Gradient Descent</t>
  </si>
  <si>
    <t>for each data point the weights are updated</t>
  </si>
  <si>
    <t>Mini batch Gradient Descent</t>
  </si>
  <si>
    <t>between Batch gradient descent and Stochastic gradient descent</t>
  </si>
  <si>
    <t>Vanishing gradient problem</t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</si>
  <si>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old</t>
    </r>
    <r>
      <rPr>
        <sz val="16"/>
        <color theme="1"/>
        <rFont val="Calibri"/>
        <family val="2"/>
        <scheme val="minor"/>
      </rPr>
      <t xml:space="preserve"> value very low like 0.0001</t>
    </r>
  </si>
  <si>
    <r>
      <t>the W</t>
    </r>
    <r>
      <rPr>
        <vertAlign val="subscript"/>
        <sz val="16"/>
        <color theme="1"/>
        <rFont val="Calibri"/>
        <family val="2"/>
        <scheme val="minor"/>
      </rPr>
      <t>new</t>
    </r>
    <r>
      <rPr>
        <sz val="16"/>
        <color theme="1"/>
        <rFont val="Calibri"/>
        <family val="2"/>
        <scheme val="minor"/>
      </rPr>
      <t xml:space="preserve">  has basically NOT Changed</t>
    </r>
  </si>
  <si>
    <r>
      <rPr>
        <sz val="20"/>
        <color theme="1"/>
        <rFont val="Calibri"/>
        <family val="2"/>
        <scheme val="minor"/>
      </rPr>
      <t>η</t>
    </r>
    <r>
      <rPr>
        <sz val="16"/>
        <color theme="1"/>
        <rFont val="Calibri"/>
        <family val="2"/>
        <scheme val="minor"/>
      </rPr>
      <t>=0.01</t>
    </r>
  </si>
  <si>
    <t>it is effectively preventing the weight from changing its value</t>
  </si>
  <si>
    <t>its because activation fucntions like</t>
  </si>
  <si>
    <t>Sigmoid</t>
  </si>
  <si>
    <t>Tanh</t>
  </si>
  <si>
    <t>They bring large numbers to range of [0 to 1]</t>
  </si>
  <si>
    <t>Reduce Model Complexity</t>
  </si>
  <si>
    <t>Use Relu Activation Function</t>
  </si>
  <si>
    <t>If activation becomes 0 then derivative will become 0, then there will be no updates</t>
  </si>
  <si>
    <r>
      <t>To solve the Relu problem</t>
    </r>
    <r>
      <rPr>
        <b/>
        <sz val="20"/>
        <color rgb="FF00B050"/>
        <rFont val="Calibri"/>
        <family val="2"/>
        <scheme val="minor"/>
      </rPr>
      <t xml:space="preserve"> Leaky Relu</t>
    </r>
    <r>
      <rPr>
        <b/>
        <sz val="16"/>
        <color theme="1"/>
        <rFont val="Calibri"/>
        <family val="2"/>
        <scheme val="minor"/>
      </rPr>
      <t xml:space="preserve"> came</t>
    </r>
  </si>
  <si>
    <t>Proper Weight initialization techniques</t>
  </si>
  <si>
    <t xml:space="preserve">Like </t>
  </si>
  <si>
    <t>Glorat</t>
  </si>
  <si>
    <t>Xavier</t>
  </si>
  <si>
    <t>Batch Normalization</t>
  </si>
  <si>
    <t>Using residual network</t>
  </si>
  <si>
    <t>Used in CNN like Resnet</t>
  </si>
  <si>
    <t>1)</t>
  </si>
  <si>
    <t>2)</t>
  </si>
  <si>
    <t>3)</t>
  </si>
  <si>
    <t>4)</t>
  </si>
  <si>
    <t>5)</t>
  </si>
  <si>
    <t>Exploding  gradient problem</t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</si>
  <si>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old</t>
    </r>
    <r>
      <rPr>
        <sz val="16"/>
        <color theme="1"/>
        <rFont val="Calibri"/>
        <family val="2"/>
        <scheme val="minor"/>
      </rPr>
      <t xml:space="preserve"> value very big number</t>
    </r>
  </si>
  <si>
    <t>Then the weight gets larger and larger</t>
  </si>
  <si>
    <t>No of Hidden Layers</t>
  </si>
  <si>
    <t>No of Neuron per Layer</t>
  </si>
  <si>
    <t>Learning Rate</t>
  </si>
  <si>
    <t>Batch Size</t>
  </si>
  <si>
    <t>Activation Function</t>
  </si>
  <si>
    <t>Epochs</t>
  </si>
  <si>
    <t>Improvements Neural network</t>
  </si>
  <si>
    <t>Overfitting</t>
  </si>
  <si>
    <t>Drop out layers</t>
  </si>
  <si>
    <t>Regularization</t>
  </si>
  <si>
    <t>Early Stopping</t>
  </si>
  <si>
    <t>Normalization</t>
  </si>
  <si>
    <t>Normalizing Input</t>
  </si>
  <si>
    <t>Normalizing Activations</t>
  </si>
  <si>
    <t>Vanishing Gradients</t>
  </si>
  <si>
    <t>Activation Functions</t>
  </si>
  <si>
    <t>Weight Initialization</t>
  </si>
  <si>
    <t>Gradient Checking &amp; Clipping</t>
  </si>
  <si>
    <t>Optimizers</t>
  </si>
  <si>
    <t>add more data</t>
  </si>
  <si>
    <t>reduce complexity</t>
  </si>
  <si>
    <t>Ways to Solve</t>
  </si>
  <si>
    <t>---ad more rows</t>
  </si>
  <si>
    <t>---data augmentation</t>
  </si>
  <si>
    <t>---Drop out</t>
  </si>
  <si>
    <t>---Early stopping</t>
  </si>
  <si>
    <t>---Regularization</t>
  </si>
  <si>
    <t>C =</t>
  </si>
  <si>
    <t>∑</t>
  </si>
  <si>
    <r>
      <t>L(y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,y</t>
    </r>
    <r>
      <rPr>
        <vertAlign val="subscript"/>
        <sz val="16"/>
        <color theme="1"/>
        <rFont val="Calibri"/>
        <family val="2"/>
        <scheme val="minor"/>
      </rPr>
      <t>hat</t>
    </r>
    <r>
      <rPr>
        <sz val="16"/>
        <color theme="1"/>
        <rFont val="Calibri"/>
        <family val="2"/>
        <scheme val="minor"/>
      </rPr>
      <t>) + penalty</t>
    </r>
  </si>
  <si>
    <t xml:space="preserve">L  </t>
  </si>
  <si>
    <t>ʎ</t>
  </si>
  <si>
    <t>2n</t>
  </si>
  <si>
    <t>k</t>
  </si>
  <si>
    <r>
      <t>||Wi||</t>
    </r>
    <r>
      <rPr>
        <vertAlign val="superscript"/>
        <sz val="16"/>
        <color theme="1"/>
        <rFont val="Calibri"/>
        <family val="2"/>
        <scheme val="minor"/>
      </rPr>
      <t>2</t>
    </r>
  </si>
  <si>
    <t>L2 regu</t>
  </si>
  <si>
    <t>||Wi||</t>
  </si>
  <si>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0</t>
    </r>
  </si>
  <si>
    <r>
      <rPr>
        <b/>
        <u/>
        <sz val="16"/>
        <color rgb="FFC00000"/>
        <rFont val="Calibri"/>
        <family val="2"/>
        <scheme val="minor"/>
      </rPr>
      <t>∂</t>
    </r>
    <r>
      <rPr>
        <u/>
        <sz val="16"/>
        <color theme="1"/>
        <rFont val="Calibri"/>
        <family val="2"/>
        <scheme val="minor"/>
      </rPr>
      <t>L'</t>
    </r>
  </si>
  <si>
    <r>
      <rPr>
        <b/>
        <u/>
        <sz val="16"/>
        <color rgb="FFC00000"/>
        <rFont val="Calibri"/>
        <family val="2"/>
        <scheme val="minor"/>
      </rPr>
      <t>∂</t>
    </r>
    <r>
      <rPr>
        <u/>
        <sz val="16"/>
        <color theme="1"/>
        <rFont val="Calibri"/>
        <family val="2"/>
        <scheme val="minor"/>
      </rPr>
      <t>L</t>
    </r>
  </si>
  <si>
    <t>ʎW0</t>
  </si>
  <si>
    <r>
      <t>W</t>
    </r>
    <r>
      <rPr>
        <vertAlign val="subscript"/>
        <sz val="16"/>
        <color theme="1"/>
        <rFont val="Calibri"/>
        <family val="2"/>
        <scheme val="minor"/>
      </rPr>
      <t>n</t>
    </r>
    <r>
      <rPr>
        <sz val="16"/>
        <color theme="1"/>
        <rFont val="Calibri"/>
        <family val="2"/>
        <scheme val="minor"/>
      </rPr>
      <t xml:space="preserve"> = W</t>
    </r>
    <r>
      <rPr>
        <vertAlign val="subscript"/>
        <sz val="16"/>
        <color theme="1"/>
        <rFont val="Calibri"/>
        <family val="2"/>
        <scheme val="minor"/>
      </rPr>
      <t>0</t>
    </r>
    <r>
      <rPr>
        <sz val="16"/>
        <color theme="1"/>
        <rFont val="Calibri"/>
        <family val="2"/>
        <scheme val="minor"/>
      </rPr>
      <t xml:space="preserve"> - </t>
    </r>
    <r>
      <rPr>
        <sz val="20"/>
        <color theme="1"/>
        <rFont val="Calibri"/>
        <family val="2"/>
        <scheme val="minor"/>
      </rPr>
      <t>η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L'/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0</t>
    </r>
  </si>
  <si>
    <r>
      <t>W</t>
    </r>
    <r>
      <rPr>
        <vertAlign val="subscript"/>
        <sz val="16"/>
        <color theme="1"/>
        <rFont val="Calibri"/>
        <family val="2"/>
        <scheme val="minor"/>
      </rPr>
      <t>n</t>
    </r>
    <r>
      <rPr>
        <sz val="16"/>
        <color theme="1"/>
        <rFont val="Calibri"/>
        <family val="2"/>
        <scheme val="minor"/>
      </rPr>
      <t xml:space="preserve"> = (1-η</t>
    </r>
    <r>
      <rPr>
        <sz val="16"/>
        <color theme="1"/>
        <rFont val="Arial"/>
        <family val="2"/>
      </rPr>
      <t>ʎ</t>
    </r>
    <r>
      <rPr>
        <sz val="16"/>
        <color theme="1"/>
        <rFont val="Calibri"/>
        <family val="2"/>
      </rPr>
      <t>)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0</t>
    </r>
    <r>
      <rPr>
        <sz val="16"/>
        <color theme="1"/>
        <rFont val="Calibri"/>
        <family val="2"/>
        <scheme val="minor"/>
      </rPr>
      <t xml:space="preserve"> - </t>
    </r>
    <r>
      <rPr>
        <sz val="20"/>
        <color theme="1"/>
        <rFont val="Calibri"/>
        <family val="2"/>
        <scheme val="minor"/>
      </rPr>
      <t>η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L/</t>
    </r>
    <r>
      <rPr>
        <b/>
        <sz val="16"/>
        <color rgb="FFC00000"/>
        <rFont val="Calibri"/>
        <family val="2"/>
        <scheme val="minor"/>
      </rPr>
      <t>∂</t>
    </r>
    <r>
      <rPr>
        <sz val="16"/>
        <color theme="1"/>
        <rFont val="Calibri"/>
        <family val="2"/>
        <scheme val="minor"/>
      </rPr>
      <t>W</t>
    </r>
    <r>
      <rPr>
        <vertAlign val="subscript"/>
        <sz val="16"/>
        <color theme="1"/>
        <rFont val="Calibri"/>
        <family val="2"/>
        <scheme val="minor"/>
      </rPr>
      <t>0</t>
    </r>
  </si>
  <si>
    <t>σ(z) = 1 / (1 + exp(–z))</t>
  </si>
  <si>
    <t>(0,1)</t>
  </si>
  <si>
    <t>tanh(z) = 2σ(2z) – 1</t>
  </si>
  <si>
    <t>(-1,1)</t>
  </si>
  <si>
    <t>tanh</t>
  </si>
  <si>
    <t>ReLU(z) = max(0, z)</t>
  </si>
  <si>
    <t>Relu</t>
  </si>
  <si>
    <t>[-inf,-inf] --&gt;</t>
  </si>
  <si>
    <r>
      <t>(e</t>
    </r>
    <r>
      <rPr>
        <vertAlign val="superscript"/>
        <sz val="16"/>
        <color theme="1"/>
        <rFont val="Calibri"/>
        <family val="2"/>
        <scheme val="minor"/>
      </rPr>
      <t>z</t>
    </r>
    <r>
      <rPr>
        <sz val="16"/>
        <color theme="1"/>
        <rFont val="Calibri"/>
        <family val="2"/>
        <scheme val="minor"/>
      </rPr>
      <t xml:space="preserve"> + e</t>
    </r>
    <r>
      <rPr>
        <vertAlign val="superscript"/>
        <sz val="16"/>
        <color theme="1"/>
        <rFont val="Calibri"/>
        <family val="2"/>
        <scheme val="minor"/>
      </rPr>
      <t>-z</t>
    </r>
    <r>
      <rPr>
        <sz val="16"/>
        <color theme="1"/>
        <rFont val="Calibri"/>
        <family val="2"/>
        <scheme val="minor"/>
      </rPr>
      <t>)</t>
    </r>
  </si>
  <si>
    <r>
      <t>(e</t>
    </r>
    <r>
      <rPr>
        <u/>
        <vertAlign val="superscript"/>
        <sz val="16"/>
        <color theme="1"/>
        <rFont val="Calibri"/>
        <family val="2"/>
        <scheme val="minor"/>
      </rPr>
      <t>z</t>
    </r>
    <r>
      <rPr>
        <u/>
        <sz val="16"/>
        <color theme="1"/>
        <rFont val="Calibri"/>
        <family val="2"/>
        <scheme val="minor"/>
      </rPr>
      <t xml:space="preserve"> - e</t>
    </r>
    <r>
      <rPr>
        <u/>
        <vertAlign val="superscript"/>
        <sz val="16"/>
        <color theme="1"/>
        <rFont val="Calibri"/>
        <family val="2"/>
        <scheme val="minor"/>
      </rPr>
      <t>-z</t>
    </r>
    <r>
      <rPr>
        <u/>
        <sz val="16"/>
        <color theme="1"/>
        <rFont val="Calibri"/>
        <family val="2"/>
        <scheme val="minor"/>
      </rPr>
      <t>)</t>
    </r>
  </si>
  <si>
    <t>kicks vanishing gradient problem</t>
  </si>
  <si>
    <t>Gradient is either only +ve or -ve , basically the gradients are not (normalized/mean=0)</t>
  </si>
  <si>
    <t>still Vanishing gradient problem</t>
  </si>
  <si>
    <t>but gradient problem solved</t>
  </si>
  <si>
    <t>Dying Relu Problem</t>
  </si>
  <si>
    <t>Solution</t>
  </si>
  <si>
    <t>Set low learning rate</t>
  </si>
  <si>
    <t>give bias a +ve value, say 0.01</t>
  </si>
  <si>
    <t>use Relu variants</t>
  </si>
  <si>
    <t>Relu variants</t>
  </si>
  <si>
    <t>Linear</t>
  </si>
  <si>
    <t>Leaky relu</t>
  </si>
  <si>
    <t>Parametric Relu</t>
  </si>
  <si>
    <t>Non Linear</t>
  </si>
  <si>
    <t>Elu</t>
  </si>
  <si>
    <t>Selu</t>
  </si>
  <si>
    <t>f(z)=</t>
  </si>
  <si>
    <t>max(0.01z,z)</t>
  </si>
  <si>
    <t>z&gt;= 0 --&gt; z</t>
  </si>
  <si>
    <t>z&lt; 0 --&gt; 0.01z</t>
  </si>
  <si>
    <t>parametric relu</t>
  </si>
  <si>
    <t>max(az,z)</t>
  </si>
  <si>
    <t>z&lt; 0 --&gt; az</t>
  </si>
  <si>
    <t>a --. Trainable parameter</t>
  </si>
  <si>
    <t>ELU --Exponential Linear Unit</t>
  </si>
  <si>
    <r>
      <t>z &lt; 0 --&gt;</t>
    </r>
    <r>
      <rPr>
        <sz val="16"/>
        <color theme="1"/>
        <rFont val="Bookman Old Style"/>
        <family val="1"/>
      </rPr>
      <t>(</t>
    </r>
    <r>
      <rPr>
        <sz val="16"/>
        <color theme="1"/>
        <rFont val="Calibri"/>
        <family val="2"/>
      </rPr>
      <t>e</t>
    </r>
    <r>
      <rPr>
        <vertAlign val="superscript"/>
        <sz val="16"/>
        <color theme="1"/>
        <rFont val="Calibri"/>
        <family val="2"/>
      </rPr>
      <t>x</t>
    </r>
    <r>
      <rPr>
        <sz val="16"/>
        <color theme="1"/>
        <rFont val="Calibri"/>
        <family val="2"/>
      </rPr>
      <t>-1)</t>
    </r>
  </si>
  <si>
    <t>SELU --Exponential Linear Unit</t>
  </si>
  <si>
    <t>z&gt;= 0 --&gt; ʎ * z</t>
  </si>
  <si>
    <r>
      <t xml:space="preserve">z &lt; 0 --&gt;ʎ * </t>
    </r>
    <r>
      <rPr>
        <sz val="16"/>
        <color theme="1"/>
        <rFont val="Bookman Old Style"/>
        <family val="1"/>
      </rPr>
      <t>(</t>
    </r>
    <r>
      <rPr>
        <sz val="16"/>
        <color theme="1"/>
        <rFont val="Calibri"/>
        <family val="2"/>
      </rPr>
      <t>e</t>
    </r>
    <r>
      <rPr>
        <vertAlign val="superscript"/>
        <sz val="16"/>
        <color theme="1"/>
        <rFont val="Calibri"/>
        <family val="2"/>
      </rPr>
      <t>x</t>
    </r>
    <r>
      <rPr>
        <sz val="16"/>
        <color theme="1"/>
        <rFont val="Calibri"/>
        <family val="2"/>
      </rPr>
      <t>-1)</t>
    </r>
  </si>
  <si>
    <t xml:space="preserve">ʎ </t>
  </si>
  <si>
    <t></t>
  </si>
  <si>
    <t>1.67326…</t>
  </si>
  <si>
    <t>1.05070098..</t>
  </si>
  <si>
    <t>Fixed values</t>
  </si>
  <si>
    <r>
      <rPr>
        <sz val="16"/>
        <color theme="1"/>
        <rFont val="Arial"/>
        <family val="2"/>
      </rPr>
      <t>max ʎ</t>
    </r>
    <r>
      <rPr>
        <sz val="16"/>
        <color theme="1"/>
        <rFont val="Calibri"/>
        <family val="2"/>
      </rPr>
      <t xml:space="preserve"> *</t>
    </r>
    <r>
      <rPr>
        <sz val="16"/>
        <color theme="1"/>
        <rFont val="Calibri"/>
        <family val="2"/>
        <scheme val="minor"/>
      </rPr>
      <t>(</t>
    </r>
    <r>
      <rPr>
        <sz val="16"/>
        <color theme="1"/>
        <rFont val="Bookman Old Style"/>
        <family val="1"/>
      </rPr>
      <t>(</t>
    </r>
    <r>
      <rPr>
        <sz val="16"/>
        <color theme="1"/>
        <rFont val="Calibri"/>
        <family val="2"/>
      </rPr>
      <t>e</t>
    </r>
    <r>
      <rPr>
        <vertAlign val="superscript"/>
        <sz val="16"/>
        <color theme="1"/>
        <rFont val="Calibri"/>
        <family val="2"/>
      </rPr>
      <t>x</t>
    </r>
    <r>
      <rPr>
        <sz val="16"/>
        <color theme="1"/>
        <rFont val="Calibri"/>
        <family val="2"/>
      </rPr>
      <t>-1)</t>
    </r>
    <r>
      <rPr>
        <sz val="16"/>
        <color theme="1"/>
        <rFont val="Calibri"/>
        <family val="2"/>
        <scheme val="minor"/>
      </rPr>
      <t>,z)</t>
    </r>
  </si>
  <si>
    <r>
      <t>max (</t>
    </r>
    <r>
      <rPr>
        <sz val="16"/>
        <color theme="1"/>
        <rFont val="Bookman Old Style"/>
        <family val="1"/>
      </rPr>
      <t>(</t>
    </r>
    <r>
      <rPr>
        <sz val="16"/>
        <color theme="1"/>
        <rFont val="Calibri"/>
        <family val="2"/>
      </rPr>
      <t>e</t>
    </r>
    <r>
      <rPr>
        <vertAlign val="superscript"/>
        <sz val="16"/>
        <color theme="1"/>
        <rFont val="Calibri"/>
        <family val="2"/>
      </rPr>
      <t>x</t>
    </r>
    <r>
      <rPr>
        <sz val="16"/>
        <color theme="1"/>
        <rFont val="Calibri"/>
        <family val="2"/>
      </rPr>
      <t>-1)</t>
    </r>
    <r>
      <rPr>
        <sz val="16"/>
        <color theme="1"/>
        <rFont val="Calibri"/>
        <family val="2"/>
        <scheme val="minor"/>
      </rPr>
      <t>,z)</t>
    </r>
  </si>
  <si>
    <t>Should not initiate weights as follows</t>
  </si>
  <si>
    <t>Zero</t>
  </si>
  <si>
    <t>Non Zero same values</t>
  </si>
  <si>
    <t>Small random values</t>
  </si>
  <si>
    <t>Large Random values</t>
  </si>
  <si>
    <t>Xavier/Glorat</t>
  </si>
  <si>
    <t>Normal</t>
  </si>
  <si>
    <t>Uniform</t>
  </si>
  <si>
    <t>He--&gt; called as hey</t>
  </si>
  <si>
    <t>good results with (tanh, sigmoid)</t>
  </si>
  <si>
    <t>good results with (Relu)</t>
  </si>
  <si>
    <t>sqrt(1/fan_in)</t>
  </si>
  <si>
    <r>
      <t xml:space="preserve">--&gt; </t>
    </r>
    <r>
      <rPr>
        <b/>
        <sz val="16"/>
        <color theme="1"/>
        <rFont val="Calibri"/>
        <family val="2"/>
        <scheme val="minor"/>
      </rPr>
      <t>fan_in</t>
    </r>
    <r>
      <rPr>
        <sz val="16"/>
        <color theme="1"/>
        <rFont val="Calibri"/>
        <family val="2"/>
        <scheme val="minor"/>
      </rPr>
      <t xml:space="preserve">--&gt; </t>
    </r>
    <r>
      <rPr>
        <b/>
        <sz val="16"/>
        <color rgb="FFC00000"/>
        <rFont val="Calibri"/>
        <family val="2"/>
        <scheme val="minor"/>
      </rPr>
      <t>number of inputs</t>
    </r>
    <r>
      <rPr>
        <sz val="16"/>
        <color theme="1"/>
        <rFont val="Calibri"/>
        <family val="2"/>
        <scheme val="minor"/>
      </rPr>
      <t xml:space="preserve"> coming to a particular </t>
    </r>
    <r>
      <rPr>
        <b/>
        <sz val="16"/>
        <color rgb="FF00B0F0"/>
        <rFont val="Calibri"/>
        <family val="2"/>
        <scheme val="minor"/>
      </rPr>
      <t>Neuron</t>
    </r>
  </si>
  <si>
    <t>sqrt(2/fan_in)</t>
  </si>
  <si>
    <t>[-limit,limit] --&gt;sqrt[6/(fan_in+fan_out)]</t>
  </si>
  <si>
    <t>[-limit,limit] --&gt;sqrt[6/(fan_in)]</t>
  </si>
  <si>
    <t>For every neuron we store 4 parameters</t>
  </si>
  <si>
    <r>
      <t>learnable γ,</t>
    </r>
    <r>
      <rPr>
        <sz val="16"/>
        <color theme="1"/>
        <rFont val="Bookman Old Style"/>
        <family val="1"/>
      </rPr>
      <t>β</t>
    </r>
  </si>
  <si>
    <r>
      <t xml:space="preserve">non learnable </t>
    </r>
    <r>
      <rPr>
        <sz val="16"/>
        <color theme="1"/>
        <rFont val="Calibri"/>
        <family val="2"/>
      </rPr>
      <t>μ, σ</t>
    </r>
  </si>
  <si>
    <t>lets say for hidden layer 3 Neurons</t>
  </si>
  <si>
    <t>then total params = 3* 4 =12, 6 learnable, 6 non learnable</t>
  </si>
  <si>
    <t>Problems</t>
  </si>
  <si>
    <t>learning rate</t>
  </si>
  <si>
    <t>learning rate scehdule( give diff lr's for range of epochs)</t>
  </si>
  <si>
    <t>learning rate same for both direction</t>
  </si>
  <si>
    <t>local minima</t>
  </si>
  <si>
    <t>saddle point --&gt; gradient descent =0</t>
  </si>
  <si>
    <t>Types</t>
  </si>
  <si>
    <t>Momentum</t>
  </si>
  <si>
    <t>Adagrad</t>
  </si>
  <si>
    <t>NAG</t>
  </si>
  <si>
    <t>RMSprop</t>
  </si>
  <si>
    <t>Adam</t>
  </si>
  <si>
    <t>Exponentially weighted moving average</t>
  </si>
  <si>
    <t>β (0 to 1)</t>
  </si>
  <si>
    <t>example</t>
  </si>
  <si>
    <t>index</t>
  </si>
  <si>
    <t>temp(ϴ)</t>
  </si>
  <si>
    <t>D1</t>
  </si>
  <si>
    <t>D2</t>
  </si>
  <si>
    <t>D3</t>
  </si>
  <si>
    <t>D4</t>
  </si>
  <si>
    <t>D5</t>
  </si>
  <si>
    <t>β</t>
  </si>
  <si>
    <r>
      <t>V</t>
    </r>
    <r>
      <rPr>
        <vertAlign val="subscript"/>
        <sz val="16"/>
        <color theme="1"/>
        <rFont val="Calibri"/>
        <family val="2"/>
        <scheme val="minor"/>
      </rPr>
      <t>0</t>
    </r>
    <r>
      <rPr>
        <sz val="16"/>
        <color theme="1"/>
        <rFont val="Calibri"/>
        <family val="2"/>
        <scheme val="minor"/>
      </rPr>
      <t xml:space="preserve"> </t>
    </r>
  </si>
  <si>
    <r>
      <t>V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Bookman Old Style"/>
        <family val="1"/>
      </rPr>
      <t>βV</t>
    </r>
    <r>
      <rPr>
        <vertAlign val="subscript"/>
        <sz val="16"/>
        <color theme="1"/>
        <rFont val="Bookman Old Style"/>
        <family val="1"/>
      </rPr>
      <t>t-1</t>
    </r>
    <r>
      <rPr>
        <sz val="16"/>
        <color theme="1"/>
        <rFont val="Bookman Old Style"/>
        <family val="1"/>
      </rPr>
      <t xml:space="preserve"> +(1-β)</t>
    </r>
    <r>
      <rPr>
        <sz val="16"/>
        <color theme="1"/>
        <rFont val="Calibri"/>
        <family val="2"/>
      </rPr>
      <t>ϴ</t>
    </r>
    <r>
      <rPr>
        <vertAlign val="subscript"/>
        <sz val="16"/>
        <color theme="1"/>
        <rFont val="Calibri"/>
        <family val="2"/>
      </rPr>
      <t>t</t>
    </r>
  </si>
  <si>
    <t xml:space="preserve">if I set β=0.5 then 1/(1-β) = 1/(1-0.5) = 2 </t>
  </si>
  <si>
    <t>means I have set &amp; started with  last 2day average</t>
  </si>
  <si>
    <r>
      <t>W</t>
    </r>
    <r>
      <rPr>
        <vertAlign val="subscript"/>
        <sz val="16"/>
        <color theme="1"/>
        <rFont val="Calibri"/>
        <family val="2"/>
        <scheme val="minor"/>
      </rPr>
      <t>t+1</t>
    </r>
    <r>
      <rPr>
        <sz val="16"/>
        <color theme="1"/>
        <rFont val="Calibri"/>
        <family val="2"/>
        <scheme val="minor"/>
      </rPr>
      <t xml:space="preserve"> = W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>-V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==&gt;[V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Bookman Old Style"/>
        <family val="1"/>
      </rPr>
      <t>βV</t>
    </r>
    <r>
      <rPr>
        <vertAlign val="subscript"/>
        <sz val="16"/>
        <color theme="1"/>
        <rFont val="Bookman Old Style"/>
        <family val="1"/>
      </rPr>
      <t>t-1</t>
    </r>
    <r>
      <rPr>
        <sz val="16"/>
        <color theme="1"/>
        <rFont val="Bookman Old Style"/>
        <family val="1"/>
      </rPr>
      <t xml:space="preserve"> +η∇W</t>
    </r>
    <r>
      <rPr>
        <vertAlign val="subscript"/>
        <sz val="16"/>
        <color theme="1"/>
        <rFont val="Bookman Old Style"/>
        <family val="1"/>
      </rPr>
      <t>t</t>
    </r>
    <r>
      <rPr>
        <sz val="16"/>
        <color theme="1"/>
        <rFont val="Calibri"/>
        <family val="2"/>
      </rPr>
      <t>]</t>
    </r>
  </si>
  <si>
    <r>
      <t xml:space="preserve">In NAG </t>
    </r>
    <r>
      <rPr>
        <b/>
        <sz val="16"/>
        <color theme="1"/>
        <rFont val="Bookman Old Style"/>
        <family val="1"/>
      </rPr>
      <t>η∇W</t>
    </r>
    <r>
      <rPr>
        <b/>
        <vertAlign val="subscript"/>
        <sz val="16"/>
        <color theme="1"/>
        <rFont val="Bookman Old Style"/>
        <family val="1"/>
      </rPr>
      <t>t</t>
    </r>
    <r>
      <rPr>
        <vertAlign val="subscript"/>
        <sz val="16"/>
        <color theme="1"/>
        <rFont val="Bookman Old Style"/>
        <family val="1"/>
      </rPr>
      <t xml:space="preserve"> </t>
    </r>
    <r>
      <rPr>
        <sz val="16"/>
        <color theme="1"/>
        <rFont val="Bookman Old Style"/>
        <family val="1"/>
      </rPr>
      <t>where this term position is calculated</t>
    </r>
  </si>
  <si>
    <t>first apply momentum and then apply gradient</t>
  </si>
  <si>
    <r>
      <t>W</t>
    </r>
    <r>
      <rPr>
        <vertAlign val="subscript"/>
        <sz val="16"/>
        <color theme="1"/>
        <rFont val="Calibri"/>
        <family val="2"/>
        <scheme val="minor"/>
      </rPr>
      <t>la</t>
    </r>
    <r>
      <rPr>
        <sz val="16"/>
        <color theme="1"/>
        <rFont val="Calibri"/>
        <family val="2"/>
        <scheme val="minor"/>
      </rPr>
      <t xml:space="preserve"> = W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- βV</t>
    </r>
    <r>
      <rPr>
        <vertAlign val="subscript"/>
        <sz val="16"/>
        <color theme="1"/>
        <rFont val="Calibri"/>
        <family val="2"/>
        <scheme val="minor"/>
      </rPr>
      <t>t-1</t>
    </r>
  </si>
  <si>
    <r>
      <t>V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= βV</t>
    </r>
    <r>
      <rPr>
        <vertAlign val="subscript"/>
        <sz val="16"/>
        <color theme="1"/>
        <rFont val="Calibri"/>
        <family val="2"/>
        <scheme val="minor"/>
      </rPr>
      <t>t-1</t>
    </r>
    <r>
      <rPr>
        <sz val="16"/>
        <color theme="1"/>
        <rFont val="Calibri"/>
        <family val="2"/>
        <scheme val="minor"/>
      </rPr>
      <t xml:space="preserve"> + η∇W</t>
    </r>
    <r>
      <rPr>
        <vertAlign val="subscript"/>
        <sz val="16"/>
        <color theme="1"/>
        <rFont val="Calibri"/>
        <family val="2"/>
        <scheme val="minor"/>
      </rPr>
      <t>la</t>
    </r>
  </si>
  <si>
    <r>
      <t>W</t>
    </r>
    <r>
      <rPr>
        <vertAlign val="subscript"/>
        <sz val="16"/>
        <color theme="1"/>
        <rFont val="Calibri"/>
        <family val="2"/>
        <scheme val="minor"/>
      </rPr>
      <t>t+1</t>
    </r>
    <r>
      <rPr>
        <sz val="16"/>
        <color theme="1"/>
        <rFont val="Calibri"/>
        <family val="2"/>
        <scheme val="minor"/>
      </rPr>
      <t xml:space="preserve"> = W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>-V</t>
    </r>
    <r>
      <rPr>
        <vertAlign val="subscript"/>
        <sz val="16"/>
        <color theme="1"/>
        <rFont val="Calibri"/>
        <family val="2"/>
        <scheme val="minor"/>
      </rPr>
      <t>t</t>
    </r>
  </si>
  <si>
    <r>
      <t>find W</t>
    </r>
    <r>
      <rPr>
        <vertAlign val="subscript"/>
        <sz val="16"/>
        <color theme="1"/>
        <rFont val="Calibri"/>
        <family val="2"/>
        <scheme val="minor"/>
      </rPr>
      <t>la</t>
    </r>
  </si>
  <si>
    <t>Adaptive Gradient</t>
  </si>
  <si>
    <t>we can set different learning rates</t>
  </si>
  <si>
    <r>
      <t>W</t>
    </r>
    <r>
      <rPr>
        <vertAlign val="subscript"/>
        <sz val="16"/>
        <color theme="1"/>
        <rFont val="Calibri"/>
        <family val="2"/>
        <scheme val="minor"/>
      </rPr>
      <t>t+1</t>
    </r>
    <r>
      <rPr>
        <sz val="16"/>
        <color theme="1"/>
        <rFont val="Calibri"/>
        <family val="2"/>
        <scheme val="minor"/>
      </rPr>
      <t xml:space="preserve"> = W</t>
    </r>
    <r>
      <rPr>
        <vertAlign val="subscript"/>
        <sz val="16"/>
        <color theme="1"/>
        <rFont val="Calibri"/>
        <family val="2"/>
        <scheme val="minor"/>
      </rPr>
      <t xml:space="preserve">t </t>
    </r>
    <r>
      <rPr>
        <sz val="16"/>
        <color theme="1"/>
        <rFont val="Calibri"/>
        <family val="2"/>
        <scheme val="minor"/>
      </rPr>
      <t>- η∇W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>/sqrt(V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</rPr>
      <t>Ɛ)</t>
    </r>
  </si>
  <si>
    <r>
      <t xml:space="preserve"> ==&gt;[V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Bookman Old Style"/>
        <family val="1"/>
      </rPr>
      <t>V</t>
    </r>
    <r>
      <rPr>
        <vertAlign val="subscript"/>
        <sz val="16"/>
        <color theme="1"/>
        <rFont val="Bookman Old Style"/>
        <family val="1"/>
      </rPr>
      <t>t-1</t>
    </r>
    <r>
      <rPr>
        <sz val="16"/>
        <color theme="1"/>
        <rFont val="Bookman Old Style"/>
        <family val="1"/>
      </rPr>
      <t xml:space="preserve"> + (∇W</t>
    </r>
    <r>
      <rPr>
        <vertAlign val="subscript"/>
        <sz val="16"/>
        <color theme="1"/>
        <rFont val="Bookman Old Style"/>
        <family val="1"/>
      </rPr>
      <t>t</t>
    </r>
    <r>
      <rPr>
        <sz val="16"/>
        <color theme="1"/>
        <rFont val="Bookman Old Style"/>
        <family val="1"/>
      </rPr>
      <t>)</t>
    </r>
    <r>
      <rPr>
        <vertAlign val="superscript"/>
        <sz val="16"/>
        <color theme="1"/>
        <rFont val="Bookman Old Style"/>
        <family val="1"/>
      </rPr>
      <t>2</t>
    </r>
    <r>
      <rPr>
        <sz val="16"/>
        <color theme="1"/>
        <rFont val="Calibri"/>
        <family val="2"/>
      </rPr>
      <t>]</t>
    </r>
  </si>
  <si>
    <t>Root Mean Square prop</t>
  </si>
  <si>
    <r>
      <t xml:space="preserve"> ==&gt;[V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Bookman Old Style"/>
        <family val="1"/>
      </rPr>
      <t>βV</t>
    </r>
    <r>
      <rPr>
        <vertAlign val="subscript"/>
        <sz val="16"/>
        <color theme="1"/>
        <rFont val="Bookman Old Style"/>
        <family val="1"/>
      </rPr>
      <t>t-1</t>
    </r>
    <r>
      <rPr>
        <sz val="16"/>
        <color theme="1"/>
        <rFont val="Bookman Old Style"/>
        <family val="1"/>
      </rPr>
      <t xml:space="preserve"> + (1-β)(∇W</t>
    </r>
    <r>
      <rPr>
        <vertAlign val="subscript"/>
        <sz val="16"/>
        <color theme="1"/>
        <rFont val="Bookman Old Style"/>
        <family val="1"/>
      </rPr>
      <t>t</t>
    </r>
    <r>
      <rPr>
        <sz val="16"/>
        <color theme="1"/>
        <rFont val="Bookman Old Style"/>
        <family val="1"/>
      </rPr>
      <t>)</t>
    </r>
    <r>
      <rPr>
        <vertAlign val="superscript"/>
        <sz val="16"/>
        <color theme="1"/>
        <rFont val="Bookman Old Style"/>
        <family val="1"/>
      </rPr>
      <t>2</t>
    </r>
    <r>
      <rPr>
        <sz val="16"/>
        <color theme="1"/>
        <rFont val="Calibri"/>
        <family val="2"/>
      </rPr>
      <t>]</t>
    </r>
  </si>
  <si>
    <r>
      <t>W</t>
    </r>
    <r>
      <rPr>
        <vertAlign val="subscript"/>
        <sz val="16"/>
        <color theme="1"/>
        <rFont val="Calibri"/>
        <family val="2"/>
        <scheme val="minor"/>
      </rPr>
      <t>t+1</t>
    </r>
    <r>
      <rPr>
        <sz val="16"/>
        <color theme="1"/>
        <rFont val="Calibri"/>
        <family val="2"/>
        <scheme val="minor"/>
      </rPr>
      <t xml:space="preserve"> = W</t>
    </r>
    <r>
      <rPr>
        <vertAlign val="subscript"/>
        <sz val="16"/>
        <color theme="1"/>
        <rFont val="Calibri"/>
        <family val="2"/>
        <scheme val="minor"/>
      </rPr>
      <t xml:space="preserve">t </t>
    </r>
    <r>
      <rPr>
        <sz val="16"/>
        <color theme="1"/>
        <rFont val="Calibri"/>
        <family val="2"/>
        <scheme val="minor"/>
      </rPr>
      <t>- η m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>/sqrt(V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</rPr>
      <t>Ɛ)</t>
    </r>
  </si>
  <si>
    <r>
      <t xml:space="preserve"> V</t>
    </r>
    <r>
      <rPr>
        <vertAlign val="subscript"/>
        <sz val="16"/>
        <color theme="1"/>
        <rFont val="Calibri"/>
        <family val="2"/>
        <scheme val="minor"/>
      </rPr>
      <t xml:space="preserve">t </t>
    </r>
    <r>
      <rPr>
        <sz val="16"/>
        <color theme="1"/>
        <rFont val="Calibri"/>
        <family val="2"/>
        <scheme val="minor"/>
      </rPr>
      <t>= β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V</t>
    </r>
    <r>
      <rPr>
        <vertAlign val="subscript"/>
        <sz val="16"/>
        <color theme="1"/>
        <rFont val="Calibri"/>
        <family val="2"/>
        <scheme val="minor"/>
      </rPr>
      <t>t-1</t>
    </r>
    <r>
      <rPr>
        <sz val="16"/>
        <color theme="1"/>
        <rFont val="Calibri"/>
        <family val="2"/>
        <scheme val="minor"/>
      </rPr>
      <t xml:space="preserve"> +(1-β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)(∇W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>)</t>
    </r>
    <r>
      <rPr>
        <vertAlign val="superscript"/>
        <sz val="16"/>
        <color theme="1"/>
        <rFont val="Calibri"/>
        <family val="2"/>
        <scheme val="minor"/>
      </rPr>
      <t>2</t>
    </r>
  </si>
  <si>
    <r>
      <t xml:space="preserve"> m</t>
    </r>
    <r>
      <rPr>
        <vertAlign val="subscript"/>
        <sz val="16"/>
        <color theme="1"/>
        <rFont val="Calibri"/>
        <family val="2"/>
        <scheme val="minor"/>
      </rPr>
      <t xml:space="preserve">t </t>
    </r>
    <r>
      <rPr>
        <sz val="16"/>
        <color theme="1"/>
        <rFont val="Calibri"/>
        <family val="2"/>
        <scheme val="minor"/>
      </rPr>
      <t>= β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>m</t>
    </r>
    <r>
      <rPr>
        <vertAlign val="subscript"/>
        <sz val="16"/>
        <color theme="1"/>
        <rFont val="Calibri"/>
        <family val="2"/>
        <scheme val="minor"/>
      </rPr>
      <t>t-1</t>
    </r>
    <r>
      <rPr>
        <sz val="16"/>
        <color theme="1"/>
        <rFont val="Calibri"/>
        <family val="2"/>
        <scheme val="minor"/>
      </rPr>
      <t xml:space="preserve"> +(1-β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>)(∇W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>)</t>
    </r>
    <r>
      <rPr>
        <vertAlign val="superscript"/>
        <sz val="16"/>
        <color theme="1"/>
        <rFont val="Calibri"/>
        <family val="2"/>
        <scheme val="minor"/>
      </rPr>
      <t>2</t>
    </r>
  </si>
  <si>
    <t>β --&gt; Decay Factor</t>
  </si>
  <si>
    <t>l/hr</t>
  </si>
  <si>
    <t>daily hrs</t>
  </si>
  <si>
    <t>fuel tank</t>
  </si>
  <si>
    <t>tot hrs</t>
  </si>
  <si>
    <t>month hrs</t>
  </si>
  <si>
    <t>daily km</t>
  </si>
  <si>
    <t>month km</t>
  </si>
  <si>
    <t>rs/km</t>
  </si>
  <si>
    <t>CNN Architecture</t>
  </si>
  <si>
    <t>convolution layers has filters</t>
  </si>
  <si>
    <t>Image</t>
  </si>
  <si>
    <t>filter/kernel</t>
  </si>
  <si>
    <t>feature map</t>
  </si>
  <si>
    <t>3x3</t>
  </si>
  <si>
    <t>4 x 4</t>
  </si>
  <si>
    <t>Padding</t>
  </si>
  <si>
    <t xml:space="preserve">Padding is if u want to keep same image size </t>
  </si>
  <si>
    <t>image</t>
  </si>
  <si>
    <t>5x5</t>
  </si>
  <si>
    <t>filter</t>
  </si>
  <si>
    <t>(6-3+1) = 4</t>
  </si>
  <si>
    <t>(5-3+1) = 3x3</t>
  </si>
  <si>
    <t>To retain</t>
  </si>
  <si>
    <t>padding value = 3x3 - (5-3+1) = 2</t>
  </si>
  <si>
    <t>below calculation formula same for both direction</t>
  </si>
  <si>
    <t>So total image =7 x 7</t>
  </si>
  <si>
    <t>Strides</t>
  </si>
  <si>
    <t>It’s the jump you are taking for filter during convolution</t>
  </si>
  <si>
    <t>Basically skip some information</t>
  </si>
  <si>
    <t>calculating the final matrix after filter &amp; strides &amp; padding</t>
  </si>
  <si>
    <t>n+2p-f</t>
  </si>
  <si>
    <t>s</t>
  </si>
  <si>
    <t>+ 1</t>
  </si>
  <si>
    <t xml:space="preserve">image </t>
  </si>
  <si>
    <t>p</t>
  </si>
  <si>
    <t>padding</t>
  </si>
  <si>
    <t>f</t>
  </si>
  <si>
    <t>filter size</t>
  </si>
  <si>
    <t>stride length</t>
  </si>
  <si>
    <t>Each Filter Creates One Feature Map</t>
  </si>
  <si>
    <t>due to the below problem…Pooling is used</t>
  </si>
  <si>
    <r>
      <rPr>
        <b/>
        <sz val="16"/>
        <color rgb="FFFF0000"/>
        <rFont val="Calibri"/>
        <family val="2"/>
        <scheme val="minor"/>
      </rPr>
      <t>Translation variance</t>
    </r>
    <r>
      <rPr>
        <b/>
        <sz val="16"/>
        <color theme="1"/>
        <rFont val="Calibri"/>
        <family val="2"/>
        <scheme val="minor"/>
      </rPr>
      <t xml:space="preserve"> --&gt; Features of Image tied up with location</t>
    </r>
  </si>
  <si>
    <t>Pooling</t>
  </si>
  <si>
    <t>Downsample the Feature map</t>
  </si>
  <si>
    <t>then it becomes translation invariant</t>
  </si>
  <si>
    <t>Types of pooling</t>
  </si>
  <si>
    <t>Max Pooling</t>
  </si>
  <si>
    <t>Average Pooling</t>
  </si>
  <si>
    <t>Global Pooling</t>
  </si>
  <si>
    <t>L2 Pooling</t>
  </si>
  <si>
    <t>Pooling is performed on Feature map</t>
  </si>
  <si>
    <t>Pooling is executed as below</t>
  </si>
  <si>
    <t>(2,2) --&gt; generally</t>
  </si>
  <si>
    <t>1)Size of pooling layer</t>
  </si>
  <si>
    <t>2)Stride of pooling</t>
  </si>
  <si>
    <t>3)type of pooling</t>
  </si>
  <si>
    <t>min, max….</t>
  </si>
  <si>
    <t>In max pooling dominant features will be kept</t>
  </si>
  <si>
    <t>low level details are eliminated</t>
  </si>
  <si>
    <t>avg or max or applied in pooling size which is applied on feature map</t>
  </si>
  <si>
    <t>Global Max--&gt; of final feature map(sigle value)</t>
  </si>
  <si>
    <t>Global avg--&gt; of final feature map(sigle value)</t>
  </si>
  <si>
    <t>Used at end instead of flatten to reduce overfitting</t>
  </si>
  <si>
    <t>Pool_1</t>
  </si>
  <si>
    <t>Conv_1</t>
  </si>
  <si>
    <t>Conv_2</t>
  </si>
  <si>
    <t>Pool_2</t>
  </si>
  <si>
    <t>Flatten</t>
  </si>
  <si>
    <t>Output</t>
  </si>
  <si>
    <t>LENET-5</t>
  </si>
  <si>
    <t>32,32</t>
  </si>
  <si>
    <t>filters</t>
  </si>
  <si>
    <t>nos 6</t>
  </si>
  <si>
    <t>(5,5)</t>
  </si>
  <si>
    <t>Pool</t>
  </si>
  <si>
    <t>stride = 2</t>
  </si>
  <si>
    <t>nos 16</t>
  </si>
  <si>
    <t>size = (2x2)</t>
  </si>
  <si>
    <t>Dense layer</t>
  </si>
  <si>
    <t>120 neurons</t>
  </si>
  <si>
    <t>84 neurons</t>
  </si>
  <si>
    <t>28,28,6</t>
  </si>
  <si>
    <t>14,14,6</t>
  </si>
  <si>
    <t>10,10,16</t>
  </si>
  <si>
    <t>5,5,16</t>
  </si>
  <si>
    <t>5x5x16=400</t>
  </si>
  <si>
    <t>input</t>
  </si>
  <si>
    <t>wts</t>
  </si>
  <si>
    <t>layer 1</t>
  </si>
  <si>
    <t>layer 3</t>
  </si>
  <si>
    <t>layer 2</t>
  </si>
  <si>
    <t>layer 4</t>
  </si>
  <si>
    <t xml:space="preserve">layer </t>
  </si>
  <si>
    <t>ALEXNET</t>
  </si>
  <si>
    <t>VGGNET</t>
  </si>
  <si>
    <t>RESNET</t>
  </si>
  <si>
    <t>INCEPTION</t>
  </si>
  <si>
    <t>400x120+120</t>
  </si>
  <si>
    <t>120x84+84</t>
  </si>
  <si>
    <t>84x10+10</t>
  </si>
  <si>
    <t>Data Augmentation</t>
  </si>
  <si>
    <r>
      <t>import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os</t>
    </r>
  </si>
  <si>
    <r>
      <t>import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sys</t>
    </r>
  </si>
  <si>
    <r>
      <t>from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pathlib</t>
    </r>
    <r>
      <rPr>
        <sz val="16"/>
        <color rgb="FFFFFFFF"/>
        <rFont val="Consolas"/>
        <family val="3"/>
      </rPr>
      <t xml:space="preserve">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 </t>
    </r>
    <r>
      <rPr>
        <sz val="16"/>
        <color rgb="FFFFC600"/>
        <rFont val="Consolas"/>
        <family val="3"/>
      </rPr>
      <t>Path</t>
    </r>
  </si>
  <si>
    <r>
      <t>import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zipfile</t>
    </r>
  </si>
  <si>
    <r>
      <t>import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requests</t>
    </r>
  </si>
  <si>
    <r>
      <t>import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pandas</t>
    </r>
    <r>
      <rPr>
        <sz val="16"/>
        <color rgb="FFFFFFFF"/>
        <rFont val="Consolas"/>
        <family val="3"/>
      </rPr>
      <t xml:space="preserve"> </t>
    </r>
    <r>
      <rPr>
        <sz val="16"/>
        <color rgb="FFFF9D00"/>
        <rFont val="Consolas"/>
        <family val="3"/>
      </rPr>
      <t>as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pd</t>
    </r>
  </si>
  <si>
    <r>
      <t>import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numpy</t>
    </r>
    <r>
      <rPr>
        <sz val="16"/>
        <color rgb="FFFFFFFF"/>
        <rFont val="Consolas"/>
        <family val="3"/>
      </rPr>
      <t xml:space="preserve"> </t>
    </r>
    <r>
      <rPr>
        <sz val="16"/>
        <color rgb="FFFF9D00"/>
        <rFont val="Consolas"/>
        <family val="3"/>
      </rPr>
      <t>as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np</t>
    </r>
  </si>
  <si>
    <r>
      <t>import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matplotlib</t>
    </r>
    <r>
      <rPr>
        <sz val="16"/>
        <color rgb="FFE1EFFF"/>
        <rFont val="Consolas"/>
        <family val="3"/>
      </rPr>
      <t>.</t>
    </r>
    <r>
      <rPr>
        <sz val="16"/>
        <color rgb="FFFFC600"/>
        <rFont val="Consolas"/>
        <family val="3"/>
      </rPr>
      <t>pyplot</t>
    </r>
    <r>
      <rPr>
        <sz val="16"/>
        <color rgb="FFFFFFFF"/>
        <rFont val="Consolas"/>
        <family val="3"/>
      </rPr>
      <t xml:space="preserve"> </t>
    </r>
    <r>
      <rPr>
        <sz val="16"/>
        <color rgb="FFFF9D00"/>
        <rFont val="Consolas"/>
        <family val="3"/>
      </rPr>
      <t>as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plt</t>
    </r>
  </si>
  <si>
    <r>
      <t>import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seaborn</t>
    </r>
    <r>
      <rPr>
        <sz val="16"/>
        <color rgb="FFFFFFFF"/>
        <rFont val="Consolas"/>
        <family val="3"/>
      </rPr>
      <t xml:space="preserve"> </t>
    </r>
    <r>
      <rPr>
        <sz val="16"/>
        <color rgb="FFFF9D00"/>
        <rFont val="Consolas"/>
        <family val="3"/>
      </rPr>
      <t>as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sns</t>
    </r>
  </si>
  <si>
    <r>
      <t>%</t>
    </r>
    <r>
      <rPr>
        <sz val="16"/>
        <color rgb="FFFFFFFF"/>
        <rFont val="Consolas"/>
        <family val="3"/>
      </rPr>
      <t>matplotlib inline</t>
    </r>
  </si>
  <si>
    <r>
      <t>from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sklearn</t>
    </r>
    <r>
      <rPr>
        <sz val="16"/>
        <color rgb="FFE1EFFF"/>
        <rFont val="Consolas"/>
        <family val="3"/>
      </rPr>
      <t>.</t>
    </r>
    <r>
      <rPr>
        <sz val="16"/>
        <color rgb="FFFFC600"/>
        <rFont val="Consolas"/>
        <family val="3"/>
      </rPr>
      <t>model_selection</t>
    </r>
    <r>
      <rPr>
        <sz val="16"/>
        <color rgb="FFFFFFFF"/>
        <rFont val="Consolas"/>
        <family val="3"/>
      </rPr>
      <t xml:space="preserve">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 </t>
    </r>
    <r>
      <rPr>
        <sz val="16"/>
        <color rgb="FFFFC600"/>
        <rFont val="Consolas"/>
        <family val="3"/>
      </rPr>
      <t>train_test_split</t>
    </r>
  </si>
  <si>
    <r>
      <t>import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tensorflow</t>
    </r>
  </si>
  <si>
    <r>
      <t>import</t>
    </r>
    <r>
      <rPr>
        <sz val="16"/>
        <color rgb="FFFFFFFF"/>
        <rFont val="Consolas"/>
        <family val="3"/>
      </rPr>
      <t xml:space="preserve"> tensorflow </t>
    </r>
    <r>
      <rPr>
        <sz val="16"/>
        <color rgb="FFFF9D00"/>
        <rFont val="Consolas"/>
        <family val="3"/>
      </rPr>
      <t>as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tf</t>
    </r>
  </si>
  <si>
    <r>
      <t>import</t>
    </r>
    <r>
      <rPr>
        <sz val="16"/>
        <color rgb="FFFFFFFF"/>
        <rFont val="Consolas"/>
        <family val="3"/>
      </rPr>
      <t xml:space="preserve"> tensorflow_datasets </t>
    </r>
    <r>
      <rPr>
        <sz val="16"/>
        <color rgb="FFFF9D00"/>
        <rFont val="Consolas"/>
        <family val="3"/>
      </rPr>
      <t>as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tfds</t>
    </r>
  </si>
  <si>
    <r>
      <t>import</t>
    </r>
    <r>
      <rPr>
        <sz val="16"/>
        <color rgb="FFFFFFFF"/>
        <rFont val="Consolas"/>
        <family val="3"/>
      </rPr>
      <t xml:space="preserve"> tensorflow_probability </t>
    </r>
    <r>
      <rPr>
        <sz val="16"/>
        <color rgb="FFFF9D00"/>
        <rFont val="Consolas"/>
        <family val="3"/>
      </rPr>
      <t>as</t>
    </r>
    <r>
      <rPr>
        <sz val="16"/>
        <color rgb="FFFFFFFF"/>
        <rFont val="Consolas"/>
        <family val="3"/>
      </rPr>
      <t xml:space="preserve"> </t>
    </r>
    <r>
      <rPr>
        <sz val="16"/>
        <color rgb="FFFFC600"/>
        <rFont val="Consolas"/>
        <family val="3"/>
      </rPr>
      <t>tfp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</si>
  <si>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models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Model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</si>
  <si>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layers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Layer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</si>
  <si>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layers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Conv2D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MaxPool2D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Dense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Flatten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InputLayer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</si>
  <si>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layers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BatchNormalization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Input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Dropout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</si>
  <si>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layers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RandomFlip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RandomRotation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Resizing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Rescaling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</si>
  <si>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losses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BinaryCrossentropy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</si>
  <si>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metrics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BinaryAccuracy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FalsePositives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FalseNegatives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TruePositives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</si>
  <si>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metrics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TrueNegatives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Precision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Recall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</t>
    </r>
    <r>
      <rPr>
        <sz val="16"/>
        <color rgb="FFFF628C"/>
        <rFont val="Consolas"/>
        <family val="3"/>
      </rPr>
      <t>AUC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binary_accuracy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</si>
  <si>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optimizers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Adam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RMSprop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Adam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</si>
  <si>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callbacks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Callback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CSVLogger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EarlyStopping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LearningRateScheduler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ModelCheckpoint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ReduceLROnPlateau</t>
    </r>
  </si>
  <si>
    <r>
      <t>from</t>
    </r>
    <r>
      <rPr>
        <sz val="16"/>
        <color rgb="FFFFFFFF"/>
        <rFont val="Consolas"/>
        <family val="3"/>
      </rPr>
      <t xml:space="preserve"> tensorflow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keras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regularizers  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L2</t>
    </r>
    <r>
      <rPr>
        <sz val="16"/>
        <color rgb="FFE1EFFF"/>
        <rFont val="Consolas"/>
        <family val="3"/>
      </rPr>
      <t>,</t>
    </r>
    <r>
      <rPr>
        <sz val="16"/>
        <color rgb="FFFFFFFF"/>
        <rFont val="Consolas"/>
        <family val="3"/>
      </rPr>
      <t xml:space="preserve"> L1</t>
    </r>
  </si>
  <si>
    <r>
      <t>from</t>
    </r>
    <r>
      <rPr>
        <sz val="16"/>
        <color rgb="FFFFFFFF"/>
        <rFont val="Consolas"/>
        <family val="3"/>
      </rPr>
      <t xml:space="preserve"> tensorboard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>plugins</t>
    </r>
    <r>
      <rPr>
        <sz val="16"/>
        <color rgb="FFE1EFFF"/>
        <rFont val="Consolas"/>
        <family val="3"/>
      </rPr>
      <t>.</t>
    </r>
    <r>
      <rPr>
        <sz val="16"/>
        <color rgb="FFFFFFFF"/>
        <rFont val="Consolas"/>
        <family val="3"/>
      </rPr>
      <t xml:space="preserve">hparams </t>
    </r>
    <r>
      <rPr>
        <sz val="16"/>
        <color rgb="FFFF9D00"/>
        <rFont val="Consolas"/>
        <family val="3"/>
      </rPr>
      <t>import</t>
    </r>
    <r>
      <rPr>
        <sz val="16"/>
        <color rgb="FFFFFFFF"/>
        <rFont val="Consolas"/>
        <family val="3"/>
      </rPr>
      <t xml:space="preserve"> api </t>
    </r>
    <r>
      <rPr>
        <sz val="16"/>
        <color rgb="FFFF9D00"/>
        <rFont val="Consolas"/>
        <family val="3"/>
      </rPr>
      <t>as</t>
    </r>
    <r>
      <rPr>
        <sz val="16"/>
        <color rgb="FFFFFFFF"/>
        <rFont val="Consolas"/>
        <family val="3"/>
      </rPr>
      <t xml:space="preserve"> hp</t>
    </r>
  </si>
  <si>
    <r>
      <t>IM_SIZE = CONFIGURATION[</t>
    </r>
    <r>
      <rPr>
        <sz val="8"/>
        <color rgb="FFA31515"/>
        <rFont val="Courier New"/>
        <family val="3"/>
      </rPr>
      <t>'IM_SIZE'</t>
    </r>
    <r>
      <rPr>
        <sz val="8"/>
        <color rgb="FF000000"/>
        <rFont val="Courier New"/>
        <family val="3"/>
      </rPr>
      <t>]</t>
    </r>
  </si>
  <si>
    <r>
      <t>DROPOUT_RATE = CONFIGURATION[</t>
    </r>
    <r>
      <rPr>
        <sz val="8"/>
        <color rgb="FFA31515"/>
        <rFont val="Courier New"/>
        <family val="3"/>
      </rPr>
      <t>'DROPOUT_RATE'</t>
    </r>
    <r>
      <rPr>
        <sz val="8"/>
        <color rgb="FF000000"/>
        <rFont val="Courier New"/>
        <family val="3"/>
      </rPr>
      <t>]</t>
    </r>
  </si>
  <si>
    <r>
      <t>REGULARIZATION_RATE = CONFIGURATION[</t>
    </r>
    <r>
      <rPr>
        <sz val="8"/>
        <color rgb="FFA31515"/>
        <rFont val="Courier New"/>
        <family val="3"/>
      </rPr>
      <t>'REGULARIZATION_RATE'</t>
    </r>
    <r>
      <rPr>
        <sz val="8"/>
        <color rgb="FF000000"/>
        <rFont val="Courier New"/>
        <family val="3"/>
      </rPr>
      <t>]</t>
    </r>
  </si>
  <si>
    <r>
      <t>N_FILTERS = CONFIGURATION[</t>
    </r>
    <r>
      <rPr>
        <sz val="8"/>
        <color rgb="FFA31515"/>
        <rFont val="Courier New"/>
        <family val="3"/>
      </rPr>
      <t>'N_FILTERS'</t>
    </r>
    <r>
      <rPr>
        <sz val="8"/>
        <color rgb="FF000000"/>
        <rFont val="Courier New"/>
        <family val="3"/>
      </rPr>
      <t>]</t>
    </r>
  </si>
  <si>
    <r>
      <t>KERNEL_SIZE = CONFIGURATION[</t>
    </r>
    <r>
      <rPr>
        <sz val="8"/>
        <color rgb="FFA31515"/>
        <rFont val="Courier New"/>
        <family val="3"/>
      </rPr>
      <t>'KERNEL_SIZE'</t>
    </r>
    <r>
      <rPr>
        <sz val="8"/>
        <color rgb="FF000000"/>
        <rFont val="Courier New"/>
        <family val="3"/>
      </rPr>
      <t>]</t>
    </r>
  </si>
  <si>
    <r>
      <t>POOL_SIZE = CONFIGURATION[</t>
    </r>
    <r>
      <rPr>
        <sz val="8"/>
        <color rgb="FFA31515"/>
        <rFont val="Courier New"/>
        <family val="3"/>
      </rPr>
      <t>'POOL_SIZE'</t>
    </r>
    <r>
      <rPr>
        <sz val="8"/>
        <color rgb="FF000000"/>
        <rFont val="Courier New"/>
        <family val="3"/>
      </rPr>
      <t>]</t>
    </r>
  </si>
  <si>
    <r>
      <t>N_STRIDES = CONFIGURATION[</t>
    </r>
    <r>
      <rPr>
        <sz val="8"/>
        <color rgb="FFA31515"/>
        <rFont val="Courier New"/>
        <family val="3"/>
      </rPr>
      <t>'N_STRIDES'</t>
    </r>
    <r>
      <rPr>
        <sz val="8"/>
        <color rgb="FF000000"/>
        <rFont val="Courier New"/>
        <family val="3"/>
      </rPr>
      <t>]</t>
    </r>
  </si>
  <si>
    <t>lenet_model = tf.keras.Sequential([</t>
  </si>
  <si>
    <r>
      <t xml:space="preserve">    InputLayer(input_shape = (IM_SIZE, IM_SIZE,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)),</t>
    </r>
  </si>
  <si>
    <r>
      <t>    Conv2D(filters = N_FILTERS , kernel_size = KERNEL_SIZE, strides = N_STRIDES , padding=</t>
    </r>
    <r>
      <rPr>
        <sz val="8"/>
        <color rgb="FFA31515"/>
        <rFont val="Courier New"/>
        <family val="3"/>
      </rPr>
      <t>'valid'</t>
    </r>
    <r>
      <rPr>
        <sz val="8"/>
        <color rgb="FF000000"/>
        <rFont val="Courier New"/>
        <family val="3"/>
      </rPr>
      <t>,</t>
    </r>
  </si>
  <si>
    <r>
      <t xml:space="preserve">          activation = </t>
    </r>
    <r>
      <rPr>
        <sz val="8"/>
        <color rgb="FFA31515"/>
        <rFont val="Courier New"/>
        <family val="3"/>
      </rPr>
      <t>'relu'</t>
    </r>
    <r>
      <rPr>
        <sz val="8"/>
        <color rgb="FF000000"/>
        <rFont val="Courier New"/>
        <family val="3"/>
      </rPr>
      <t>,kernel_regularizer = L2(REGULARIZATION_RATE)),</t>
    </r>
  </si>
  <si>
    <t>    BatchNormalization(),</t>
  </si>
  <si>
    <r>
      <t>    MaxPool2D (pool_size = POOL_SIZE, strides= N_STRIDES*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),</t>
    </r>
  </si>
  <si>
    <t>    Dropout(rate = DROPOUT_RATE ),</t>
  </si>
  <si>
    <r>
      <t>    Conv2D(filters = N_FILTERS*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 xml:space="preserve"> + </t>
    </r>
    <r>
      <rPr>
        <sz val="8"/>
        <color rgb="FF116644"/>
        <rFont val="Courier New"/>
        <family val="3"/>
      </rPr>
      <t>4</t>
    </r>
    <r>
      <rPr>
        <sz val="8"/>
        <color rgb="FF000000"/>
        <rFont val="Courier New"/>
        <family val="3"/>
      </rPr>
      <t>, kernel_size = KERNEL_SIZE, strides=N_STRIDES, padding=</t>
    </r>
    <r>
      <rPr>
        <sz val="8"/>
        <color rgb="FFA31515"/>
        <rFont val="Courier New"/>
        <family val="3"/>
      </rPr>
      <t>'valid'</t>
    </r>
    <r>
      <rPr>
        <sz val="8"/>
        <color rgb="FF000000"/>
        <rFont val="Courier New"/>
        <family val="3"/>
      </rPr>
      <t>,</t>
    </r>
  </si>
  <si>
    <r>
      <t xml:space="preserve">          activation = </t>
    </r>
    <r>
      <rPr>
        <sz val="8"/>
        <color rgb="FFA31515"/>
        <rFont val="Courier New"/>
        <family val="3"/>
      </rPr>
      <t>'relu'</t>
    </r>
    <r>
      <rPr>
        <sz val="8"/>
        <color rgb="FF000000"/>
        <rFont val="Courier New"/>
        <family val="3"/>
      </rPr>
      <t>, kernel_regularizer = L2(REGULARIZATION_RATE)),</t>
    </r>
  </si>
  <si>
    <t>    Flatten(),</t>
  </si>
  <si>
    <t xml:space="preserve">    </t>
  </si>
  <si>
    <r>
      <t>    Dense( CONFIGURATION[</t>
    </r>
    <r>
      <rPr>
        <sz val="8"/>
        <color rgb="FFA31515"/>
        <rFont val="Courier New"/>
        <family val="3"/>
      </rPr>
      <t>'N_DENSE_1'</t>
    </r>
    <r>
      <rPr>
        <sz val="8"/>
        <color rgb="FF000000"/>
        <rFont val="Courier New"/>
        <family val="3"/>
      </rPr>
      <t xml:space="preserve">], activation = </t>
    </r>
    <r>
      <rPr>
        <sz val="8"/>
        <color rgb="FFA31515"/>
        <rFont val="Courier New"/>
        <family val="3"/>
      </rPr>
      <t>"relu"</t>
    </r>
    <r>
      <rPr>
        <sz val="8"/>
        <color rgb="FF000000"/>
        <rFont val="Courier New"/>
        <family val="3"/>
      </rPr>
      <t>, kernel_regularizer = L2(REGULARIZATION_RATE)),</t>
    </r>
  </si>
  <si>
    <t>    Dropout(rate = DROPOUT_RATE),</t>
  </si>
  <si>
    <r>
      <t>    Dense( CONFIGURATION[</t>
    </r>
    <r>
      <rPr>
        <sz val="8"/>
        <color rgb="FFA31515"/>
        <rFont val="Courier New"/>
        <family val="3"/>
      </rPr>
      <t>'N_DENSE_2'</t>
    </r>
    <r>
      <rPr>
        <sz val="8"/>
        <color rgb="FF000000"/>
        <rFont val="Courier New"/>
        <family val="3"/>
      </rPr>
      <t xml:space="preserve">], activation = </t>
    </r>
    <r>
      <rPr>
        <sz val="8"/>
        <color rgb="FFA31515"/>
        <rFont val="Courier New"/>
        <family val="3"/>
      </rPr>
      <t>"relu"</t>
    </r>
    <r>
      <rPr>
        <sz val="8"/>
        <color rgb="FF000000"/>
        <rFont val="Courier New"/>
        <family val="3"/>
      </rPr>
      <t>, kernel_regularizer = L2(REGULARIZATION_RATE)),</t>
    </r>
  </si>
  <si>
    <r>
      <t>    Dense(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"sigmoid"</t>
    </r>
    <r>
      <rPr>
        <sz val="8"/>
        <color rgb="FF000000"/>
        <rFont val="Courier New"/>
        <family val="3"/>
      </rPr>
      <t>),</t>
    </r>
  </si>
  <si>
    <t>])</t>
  </si>
  <si>
    <t>lenet_model.summary()</t>
  </si>
  <si>
    <t>Sequential</t>
  </si>
  <si>
    <r>
      <t xml:space="preserve">func_input = Input(shape = (IM_SIZE, IM_SIZE,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 xml:space="preserve">), name = </t>
    </r>
    <r>
      <rPr>
        <sz val="8"/>
        <color rgb="FFA31515"/>
        <rFont val="Courier New"/>
        <family val="3"/>
      </rPr>
      <t>"Input Image"</t>
    </r>
    <r>
      <rPr>
        <sz val="8"/>
        <color rgb="FF000000"/>
        <rFont val="Courier New"/>
        <family val="3"/>
      </rPr>
      <t>)</t>
    </r>
  </si>
  <si>
    <r>
      <t xml:space="preserve">x = Conv2D(filters = </t>
    </r>
    <r>
      <rPr>
        <sz val="8"/>
        <color rgb="FF116644"/>
        <rFont val="Courier New"/>
        <family val="3"/>
      </rPr>
      <t>6</t>
    </r>
    <r>
      <rPr>
        <sz val="8"/>
        <color rgb="FF000000"/>
        <rFont val="Courier New"/>
        <family val="3"/>
      </rPr>
      <t xml:space="preserve">, kernel_size =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, strides=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>, padding=</t>
    </r>
    <r>
      <rPr>
        <sz val="8"/>
        <color rgb="FFA31515"/>
        <rFont val="Courier New"/>
        <family val="3"/>
      </rPr>
      <t>'valid'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'relu'</t>
    </r>
    <r>
      <rPr>
        <sz val="8"/>
        <color rgb="FF000000"/>
        <rFont val="Courier New"/>
        <family val="3"/>
      </rPr>
      <t>)(func_input)</t>
    </r>
  </si>
  <si>
    <t>x = BatchNormalization()(x)</t>
  </si>
  <si>
    <r>
      <t xml:space="preserve">x = MaxPool2D (pool_size =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 xml:space="preserve">, strides=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)(x)</t>
    </r>
  </si>
  <si>
    <r>
      <t xml:space="preserve">x = Conv2D(filters = </t>
    </r>
    <r>
      <rPr>
        <sz val="8"/>
        <color rgb="FF116644"/>
        <rFont val="Courier New"/>
        <family val="3"/>
      </rPr>
      <t>16</t>
    </r>
    <r>
      <rPr>
        <sz val="8"/>
        <color rgb="FF000000"/>
        <rFont val="Courier New"/>
        <family val="3"/>
      </rPr>
      <t xml:space="preserve">, kernel_size =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, strides=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>, padding=</t>
    </r>
    <r>
      <rPr>
        <sz val="8"/>
        <color rgb="FFA31515"/>
        <rFont val="Courier New"/>
        <family val="3"/>
      </rPr>
      <t>'valid'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'relu'</t>
    </r>
    <r>
      <rPr>
        <sz val="8"/>
        <color rgb="FF000000"/>
        <rFont val="Courier New"/>
        <family val="3"/>
      </rPr>
      <t>)(x)</t>
    </r>
  </si>
  <si>
    <r>
      <t xml:space="preserve">output = MaxPool2D (pool_size =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 xml:space="preserve">, strides=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)(x)</t>
    </r>
  </si>
  <si>
    <r>
      <t xml:space="preserve">feature_extractor_model = Model(func_input, output, name = </t>
    </r>
    <r>
      <rPr>
        <sz val="8"/>
        <color rgb="FFA31515"/>
        <rFont val="Courier New"/>
        <family val="3"/>
      </rPr>
      <t>"Feature_Extractor"</t>
    </r>
    <r>
      <rPr>
        <sz val="8"/>
        <color rgb="FF000000"/>
        <rFont val="Courier New"/>
        <family val="3"/>
      </rPr>
      <t>)</t>
    </r>
  </si>
  <si>
    <t>feature_extractor_model.summary()</t>
  </si>
  <si>
    <t>Functional</t>
  </si>
  <si>
    <t>feature_extractor_seq_model = tf.keras.Sequential([</t>
  </si>
  <si>
    <r>
      <t xml:space="preserve">                             InputLayer(input_shape = (IM_SIZE, IM_SIZE,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)),</t>
    </r>
  </si>
  <si>
    <r>
      <t xml:space="preserve">                             Conv2D(filters = </t>
    </r>
    <r>
      <rPr>
        <sz val="8"/>
        <color rgb="FF116644"/>
        <rFont val="Courier New"/>
        <family val="3"/>
      </rPr>
      <t>6</t>
    </r>
    <r>
      <rPr>
        <sz val="8"/>
        <color rgb="FF000000"/>
        <rFont val="Courier New"/>
        <family val="3"/>
      </rPr>
      <t xml:space="preserve">, kernel_size =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, strides=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>, padding=</t>
    </r>
    <r>
      <rPr>
        <sz val="8"/>
        <color rgb="FFA31515"/>
        <rFont val="Courier New"/>
        <family val="3"/>
      </rPr>
      <t>'valid'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'relu'</t>
    </r>
    <r>
      <rPr>
        <sz val="8"/>
        <color rgb="FF000000"/>
        <rFont val="Courier New"/>
        <family val="3"/>
      </rPr>
      <t>),</t>
    </r>
  </si>
  <si>
    <t>                             BatchNormalization(),</t>
  </si>
  <si>
    <r>
      <t xml:space="preserve">                             MaxPool2D (pool_size =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 xml:space="preserve">, strides=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),</t>
    </r>
  </si>
  <si>
    <r>
      <t xml:space="preserve">                             Conv2D(filters = </t>
    </r>
    <r>
      <rPr>
        <sz val="8"/>
        <color rgb="FF116644"/>
        <rFont val="Courier New"/>
        <family val="3"/>
      </rPr>
      <t>16</t>
    </r>
    <r>
      <rPr>
        <sz val="8"/>
        <color rgb="FF000000"/>
        <rFont val="Courier New"/>
        <family val="3"/>
      </rPr>
      <t xml:space="preserve">, kernel_size =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, strides=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>, padding=</t>
    </r>
    <r>
      <rPr>
        <sz val="8"/>
        <color rgb="FFA31515"/>
        <rFont val="Courier New"/>
        <family val="3"/>
      </rPr>
      <t>'valid'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'relu'</t>
    </r>
    <r>
      <rPr>
        <sz val="8"/>
        <color rgb="FF000000"/>
        <rFont val="Courier New"/>
        <family val="3"/>
      </rPr>
      <t>),</t>
    </r>
  </si>
  <si>
    <t>                             </t>
  </si>
  <si>
    <t>feature_extractor_seq_model.summary()</t>
  </si>
  <si>
    <t>Callable</t>
  </si>
  <si>
    <t>x = feature_extractor_seq_model(func_input)</t>
  </si>
  <si>
    <t>x = Flatten()(x)</t>
  </si>
  <si>
    <r>
      <t>x = Dense(</t>
    </r>
    <r>
      <rPr>
        <sz val="8"/>
        <color rgb="FF116644"/>
        <rFont val="Courier New"/>
        <family val="3"/>
      </rPr>
      <t>100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"relu"</t>
    </r>
    <r>
      <rPr>
        <sz val="8"/>
        <color rgb="FF000000"/>
        <rFont val="Courier New"/>
        <family val="3"/>
      </rPr>
      <t>)(x)</t>
    </r>
  </si>
  <si>
    <r>
      <t>x = Dense(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"relu"</t>
    </r>
    <r>
      <rPr>
        <sz val="8"/>
        <color rgb="FF000000"/>
        <rFont val="Courier New"/>
        <family val="3"/>
      </rPr>
      <t>)(x)</t>
    </r>
  </si>
  <si>
    <r>
      <t>func_output = Dense(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"sigmoid"</t>
    </r>
    <r>
      <rPr>
        <sz val="8"/>
        <color rgb="FF000000"/>
        <rFont val="Courier New"/>
        <family val="3"/>
      </rPr>
      <t>)(x)</t>
    </r>
  </si>
  <si>
    <r>
      <t xml:space="preserve">lenet_model_func = Model(func_input, func_output, name = </t>
    </r>
    <r>
      <rPr>
        <sz val="8"/>
        <color rgb="FFA31515"/>
        <rFont val="Courier New"/>
        <family val="3"/>
      </rPr>
      <t>"Lenet_Model"</t>
    </r>
    <r>
      <rPr>
        <sz val="8"/>
        <color rgb="FF000000"/>
        <rFont val="Courier New"/>
        <family val="3"/>
      </rPr>
      <t>)</t>
    </r>
  </si>
  <si>
    <t>lenet_model_func.summary()</t>
  </si>
  <si>
    <t>Model Sub Classing</t>
  </si>
  <si>
    <r>
      <t>class</t>
    </r>
    <r>
      <rPr>
        <sz val="8"/>
        <color rgb="FF000000"/>
        <rFont val="Courier New"/>
        <family val="3"/>
      </rPr>
      <t xml:space="preserve"> </t>
    </r>
    <r>
      <rPr>
        <sz val="8"/>
        <color rgb="FF257693"/>
        <rFont val="Courier New"/>
        <family val="3"/>
      </rPr>
      <t>FeatureExtractor</t>
    </r>
    <r>
      <rPr>
        <sz val="8"/>
        <color rgb="FF000000"/>
        <rFont val="Courier New"/>
        <family val="3"/>
      </rPr>
      <t>(</t>
    </r>
    <r>
      <rPr>
        <sz val="8"/>
        <color rgb="FF257693"/>
        <rFont val="Courier New"/>
        <family val="3"/>
      </rPr>
      <t>Layer</t>
    </r>
    <r>
      <rPr>
        <sz val="8"/>
        <color rgb="FF000000"/>
        <rFont val="Courier New"/>
        <family val="3"/>
      </rPr>
      <t>):</t>
    </r>
  </si>
  <si>
    <r>
      <t xml:space="preserve">  </t>
    </r>
    <r>
      <rPr>
        <sz val="8"/>
        <color rgb="FF0000FF"/>
        <rFont val="Courier New"/>
        <family val="3"/>
      </rPr>
      <t>def</t>
    </r>
    <r>
      <rPr>
        <sz val="8"/>
        <color rgb="FF000000"/>
        <rFont val="Courier New"/>
        <family val="3"/>
      </rPr>
      <t xml:space="preserve"> </t>
    </r>
    <r>
      <rPr>
        <sz val="8"/>
        <color rgb="FF795E26"/>
        <rFont val="Courier New"/>
        <family val="3"/>
      </rPr>
      <t>__init__</t>
    </r>
    <r>
      <rPr>
        <sz val="8"/>
        <color rgb="FF000000"/>
        <rFont val="Courier New"/>
        <family val="3"/>
      </rPr>
      <t>(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 xml:space="preserve">, </t>
    </r>
    <r>
      <rPr>
        <sz val="8"/>
        <color rgb="FF001080"/>
        <rFont val="Courier New"/>
        <family val="3"/>
      </rPr>
      <t>filters</t>
    </r>
    <r>
      <rPr>
        <sz val="8"/>
        <color rgb="FF000000"/>
        <rFont val="Courier New"/>
        <family val="3"/>
      </rPr>
      <t xml:space="preserve">, </t>
    </r>
    <r>
      <rPr>
        <sz val="8"/>
        <color rgb="FF001080"/>
        <rFont val="Courier New"/>
        <family val="3"/>
      </rPr>
      <t>kernel_size</t>
    </r>
    <r>
      <rPr>
        <sz val="8"/>
        <color rgb="FF000000"/>
        <rFont val="Courier New"/>
        <family val="3"/>
      </rPr>
      <t xml:space="preserve">, </t>
    </r>
    <r>
      <rPr>
        <sz val="8"/>
        <color rgb="FF001080"/>
        <rFont val="Courier New"/>
        <family val="3"/>
      </rPr>
      <t>strides</t>
    </r>
    <r>
      <rPr>
        <sz val="8"/>
        <color rgb="FF000000"/>
        <rFont val="Courier New"/>
        <family val="3"/>
      </rPr>
      <t xml:space="preserve">, </t>
    </r>
    <r>
      <rPr>
        <sz val="8"/>
        <color rgb="FF001080"/>
        <rFont val="Courier New"/>
        <family val="3"/>
      </rPr>
      <t>padding</t>
    </r>
    <r>
      <rPr>
        <sz val="8"/>
        <color rgb="FF000000"/>
        <rFont val="Courier New"/>
        <family val="3"/>
      </rPr>
      <t xml:space="preserve">, </t>
    </r>
    <r>
      <rPr>
        <sz val="8"/>
        <color rgb="FF001080"/>
        <rFont val="Courier New"/>
        <family val="3"/>
      </rPr>
      <t>activation</t>
    </r>
    <r>
      <rPr>
        <sz val="8"/>
        <color rgb="FF000000"/>
        <rFont val="Courier New"/>
        <family val="3"/>
      </rPr>
      <t xml:space="preserve">, </t>
    </r>
    <r>
      <rPr>
        <sz val="8"/>
        <color rgb="FF001080"/>
        <rFont val="Courier New"/>
        <family val="3"/>
      </rPr>
      <t>pool_size</t>
    </r>
    <r>
      <rPr>
        <sz val="8"/>
        <color rgb="FF000000"/>
        <rFont val="Courier New"/>
        <family val="3"/>
      </rPr>
      <t>,):</t>
    </r>
  </si>
  <si>
    <r>
      <t xml:space="preserve">    super(FeatureExtractor,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).</t>
    </r>
    <r>
      <rPr>
        <sz val="8"/>
        <color rgb="FF795E26"/>
        <rFont val="Courier New"/>
        <family val="3"/>
      </rPr>
      <t>__init__</t>
    </r>
    <r>
      <rPr>
        <sz val="8"/>
        <color rgb="FF000000"/>
        <rFont val="Courier New"/>
        <family val="3"/>
      </rPr>
      <t>()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</si>
  <si>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.conv_1 = Conv2D(filters = filters, kernel_size = kernel_size, strides = strides, padding = padding, activation = activation)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</si>
  <si>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.batch_1 = BatchNormalization()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</si>
  <si>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 xml:space="preserve">.pool_1 = MaxPool2D (pool_size = pool_size, strides=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*strides)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</si>
  <si>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.conv_2 = Conv2D(filters = filters*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, kernel_size = kernel_size, strides = strides, padding = padding, activation = activation)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</si>
  <si>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.batch_2 = BatchNormalization()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</si>
  <si>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 xml:space="preserve">.pool_2 = MaxPool2D (pool_size = pool_size, strides=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*strides)</t>
    </r>
  </si>
  <si>
    <r>
      <t xml:space="preserve">  </t>
    </r>
    <r>
      <rPr>
        <sz val="8"/>
        <color rgb="FF0000FF"/>
        <rFont val="Courier New"/>
        <family val="3"/>
      </rPr>
      <t>def</t>
    </r>
    <r>
      <rPr>
        <sz val="8"/>
        <color rgb="FF000000"/>
        <rFont val="Courier New"/>
        <family val="3"/>
      </rPr>
      <t xml:space="preserve"> </t>
    </r>
    <r>
      <rPr>
        <sz val="8"/>
        <color rgb="FF795E26"/>
        <rFont val="Courier New"/>
        <family val="3"/>
      </rPr>
      <t>call</t>
    </r>
    <r>
      <rPr>
        <sz val="8"/>
        <color rgb="FF000000"/>
        <rFont val="Courier New"/>
        <family val="3"/>
      </rPr>
      <t>(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 xml:space="preserve">, </t>
    </r>
    <r>
      <rPr>
        <sz val="8"/>
        <color rgb="FF001080"/>
        <rFont val="Courier New"/>
        <family val="3"/>
      </rPr>
      <t>x</t>
    </r>
    <r>
      <rPr>
        <sz val="8"/>
        <color rgb="FF000000"/>
        <rFont val="Courier New"/>
        <family val="3"/>
      </rPr>
      <t xml:space="preserve">, </t>
    </r>
    <r>
      <rPr>
        <sz val="8"/>
        <color rgb="FF001080"/>
        <rFont val="Courier New"/>
        <family val="3"/>
      </rPr>
      <t>training</t>
    </r>
    <r>
      <rPr>
        <sz val="8"/>
        <color rgb="FF000000"/>
        <rFont val="Courier New"/>
        <family val="3"/>
      </rPr>
      <t>):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</si>
  <si>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.conv_1(x)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</si>
  <si>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.batch_1(x)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</si>
  <si>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.pool_1(x)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</si>
  <si>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.conv_2(x)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</si>
  <si>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.batch_2(x)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</si>
  <si>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.pool_2(x)</t>
    </r>
  </si>
  <si>
    <r>
      <t xml:space="preserve">    </t>
    </r>
    <r>
      <rPr>
        <sz val="8"/>
        <color rgb="FFAF00DB"/>
        <rFont val="Courier New"/>
        <family val="3"/>
      </rPr>
      <t>return</t>
    </r>
    <r>
      <rPr>
        <sz val="8"/>
        <color rgb="FF000000"/>
        <rFont val="Courier New"/>
        <family val="3"/>
      </rPr>
      <t xml:space="preserve"> x</t>
    </r>
  </si>
  <si>
    <r>
      <t>feature_sub_classed = FeatureExtractor(</t>
    </r>
    <r>
      <rPr>
        <sz val="8"/>
        <color rgb="FF116644"/>
        <rFont val="Courier New"/>
        <family val="3"/>
      </rPr>
      <t>8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 xml:space="preserve">, </t>
    </r>
    <r>
      <rPr>
        <sz val="8"/>
        <color rgb="FFA31515"/>
        <rFont val="Courier New"/>
        <family val="3"/>
      </rPr>
      <t>"valid"</t>
    </r>
    <r>
      <rPr>
        <sz val="8"/>
        <color rgb="FF000000"/>
        <rFont val="Courier New"/>
        <family val="3"/>
      </rPr>
      <t xml:space="preserve">, </t>
    </r>
    <r>
      <rPr>
        <sz val="8"/>
        <color rgb="FFA31515"/>
        <rFont val="Courier New"/>
        <family val="3"/>
      </rPr>
      <t>"relu"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)</t>
    </r>
  </si>
  <si>
    <t>x = feature_sub_classed(func_input)</t>
  </si>
  <si>
    <t>Class models</t>
  </si>
  <si>
    <r>
      <t>class</t>
    </r>
    <r>
      <rPr>
        <sz val="8"/>
        <color rgb="FF000000"/>
        <rFont val="Courier New"/>
        <family val="3"/>
      </rPr>
      <t xml:space="preserve"> </t>
    </r>
    <r>
      <rPr>
        <sz val="8"/>
        <color rgb="FF257693"/>
        <rFont val="Courier New"/>
        <family val="3"/>
      </rPr>
      <t>LenetModel</t>
    </r>
    <r>
      <rPr>
        <sz val="8"/>
        <color rgb="FF000000"/>
        <rFont val="Courier New"/>
        <family val="3"/>
      </rPr>
      <t>(</t>
    </r>
    <r>
      <rPr>
        <sz val="8"/>
        <color rgb="FF257693"/>
        <rFont val="Courier New"/>
        <family val="3"/>
      </rPr>
      <t>Model</t>
    </r>
    <r>
      <rPr>
        <sz val="8"/>
        <color rgb="FF000000"/>
        <rFont val="Courier New"/>
        <family val="3"/>
      </rPr>
      <t>):</t>
    </r>
  </si>
  <si>
    <r>
      <t xml:space="preserve">  </t>
    </r>
    <r>
      <rPr>
        <sz val="8"/>
        <color rgb="FF0000FF"/>
        <rFont val="Courier New"/>
        <family val="3"/>
      </rPr>
      <t>def</t>
    </r>
    <r>
      <rPr>
        <sz val="8"/>
        <color rgb="FF000000"/>
        <rFont val="Courier New"/>
        <family val="3"/>
      </rPr>
      <t xml:space="preserve"> </t>
    </r>
    <r>
      <rPr>
        <sz val="8"/>
        <color rgb="FF795E26"/>
        <rFont val="Courier New"/>
        <family val="3"/>
      </rPr>
      <t>__init__</t>
    </r>
    <r>
      <rPr>
        <sz val="8"/>
        <color rgb="FF000000"/>
        <rFont val="Courier New"/>
        <family val="3"/>
      </rPr>
      <t>(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):</t>
    </r>
  </si>
  <si>
    <r>
      <t xml:space="preserve">    super(LenetModel,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).</t>
    </r>
    <r>
      <rPr>
        <sz val="8"/>
        <color rgb="FF795E26"/>
        <rFont val="Courier New"/>
        <family val="3"/>
      </rPr>
      <t>__init__</t>
    </r>
    <r>
      <rPr>
        <sz val="8"/>
        <color rgb="FF000000"/>
        <rFont val="Courier New"/>
        <family val="3"/>
      </rPr>
      <t>()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</si>
  <si>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.feature_extractor = FeatureExtractor(</t>
    </r>
    <r>
      <rPr>
        <sz val="8"/>
        <color rgb="FF116644"/>
        <rFont val="Courier New"/>
        <family val="3"/>
      </rPr>
      <t>8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 xml:space="preserve">, </t>
    </r>
    <r>
      <rPr>
        <sz val="8"/>
        <color rgb="FFA31515"/>
        <rFont val="Courier New"/>
        <family val="3"/>
      </rPr>
      <t>"valid"</t>
    </r>
    <r>
      <rPr>
        <sz val="8"/>
        <color rgb="FF000000"/>
        <rFont val="Courier New"/>
        <family val="3"/>
      </rPr>
      <t xml:space="preserve">, </t>
    </r>
    <r>
      <rPr>
        <sz val="8"/>
        <color rgb="FFA31515"/>
        <rFont val="Courier New"/>
        <family val="3"/>
      </rPr>
      <t>"relu"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</si>
  <si>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.flatten = Flatten()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</si>
  <si>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.dense_1 = Dense(</t>
    </r>
    <r>
      <rPr>
        <sz val="8"/>
        <color rgb="FF116644"/>
        <rFont val="Courier New"/>
        <family val="3"/>
      </rPr>
      <t>100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"relu"</t>
    </r>
    <r>
      <rPr>
        <sz val="8"/>
        <color rgb="FF000000"/>
        <rFont val="Courier New"/>
        <family val="3"/>
      </rPr>
      <t>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</si>
  <si>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.dense_2 = Dense(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"relu"</t>
    </r>
    <r>
      <rPr>
        <sz val="8"/>
        <color rgb="FF000000"/>
        <rFont val="Courier New"/>
        <family val="3"/>
      </rPr>
      <t>)</t>
    </r>
  </si>
  <si>
    <r>
      <t xml:space="preserve">   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.dense_3 = Dense(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 xml:space="preserve">, activation = </t>
    </r>
    <r>
      <rPr>
        <sz val="8"/>
        <color rgb="FFA31515"/>
        <rFont val="Courier New"/>
        <family val="3"/>
      </rPr>
      <t>"sigmoid"</t>
    </r>
    <r>
      <rPr>
        <sz val="8"/>
        <color rgb="FF000000"/>
        <rFont val="Courier New"/>
        <family val="3"/>
      </rPr>
      <t>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</si>
  <si>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.feature_extractor(x)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</si>
  <si>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.flatten(x)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</si>
  <si>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.dense_1(x)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</si>
  <si>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.dense_2(x)</t>
    </r>
  </si>
  <si>
    <r>
      <t xml:space="preserve">    x = </t>
    </r>
    <r>
      <rPr>
        <sz val="8"/>
        <color rgb="FF001080"/>
        <rFont val="Courier New"/>
        <family val="3"/>
      </rPr>
      <t>self</t>
    </r>
    <r>
      <rPr>
        <sz val="8"/>
        <color rgb="FF000000"/>
        <rFont val="Courier New"/>
        <family val="3"/>
      </rPr>
      <t>.dense_3(x)</t>
    </r>
  </si>
  <si>
    <t>lenet_sub_classed = LenetModel()</t>
  </si>
  <si>
    <r>
      <t>lenet_sub_classed(tf.zeros([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224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224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]))</t>
    </r>
  </si>
  <si>
    <t>lenet_sub_classed.summary()</t>
  </si>
  <si>
    <t>Pre trained</t>
  </si>
  <si>
    <t># base_model_eff = tf.keras.applications.efficientnet.EfficientNetB4(</t>
  </si>
  <si>
    <t>#     include_top=False,</t>
  </si>
  <si>
    <t>#     weights='imagenet',</t>
  </si>
  <si>
    <t>#     input_shape=(224, 224, 3),</t>
  </si>
  <si>
    <t># )</t>
  </si>
  <si>
    <t>base_model_inception = tf.keras.applications.inception_v3.InceptionV3(</t>
  </si>
  <si>
    <r>
      <t>    include_top=</t>
    </r>
    <r>
      <rPr>
        <sz val="8"/>
        <color rgb="FF0000FF"/>
        <rFont val="Courier New"/>
        <family val="3"/>
      </rPr>
      <t>False</t>
    </r>
    <r>
      <rPr>
        <sz val="8"/>
        <color rgb="FF000000"/>
        <rFont val="Courier New"/>
        <family val="3"/>
      </rPr>
      <t>,</t>
    </r>
  </si>
  <si>
    <r>
      <t>    weights=</t>
    </r>
    <r>
      <rPr>
        <sz val="8"/>
        <color rgb="FFA31515"/>
        <rFont val="Courier New"/>
        <family val="3"/>
      </rPr>
      <t>'imagenet'</t>
    </r>
    <r>
      <rPr>
        <sz val="8"/>
        <color rgb="FF000000"/>
        <rFont val="Courier New"/>
        <family val="3"/>
      </rPr>
      <t>,</t>
    </r>
  </si>
  <si>
    <r>
      <t>    input_shape=(</t>
    </r>
    <r>
      <rPr>
        <sz val="8"/>
        <color rgb="FF116644"/>
        <rFont val="Courier New"/>
        <family val="3"/>
      </rPr>
      <t>224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224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),</t>
    </r>
  </si>
  <si>
    <t>)</t>
  </si>
  <si>
    <t># Freeze the weights of the layers.</t>
  </si>
  <si>
    <r>
      <t>for</t>
    </r>
    <r>
      <rPr>
        <sz val="8"/>
        <color rgb="FF000000"/>
        <rFont val="Courier New"/>
        <family val="3"/>
      </rPr>
      <t xml:space="preserve"> layer </t>
    </r>
    <r>
      <rPr>
        <sz val="8"/>
        <color rgb="FF0000FF"/>
        <rFont val="Courier New"/>
        <family val="3"/>
      </rPr>
      <t>in</t>
    </r>
    <r>
      <rPr>
        <sz val="8"/>
        <color rgb="FF000000"/>
        <rFont val="Courier New"/>
        <family val="3"/>
      </rPr>
      <t xml:space="preserve"> base_model_inception.layers:</t>
    </r>
  </si>
  <si>
    <r>
      <t xml:space="preserve">  layer.trainable = </t>
    </r>
    <r>
      <rPr>
        <sz val="8"/>
        <color rgb="FF0000FF"/>
        <rFont val="Courier New"/>
        <family val="3"/>
      </rPr>
      <t>False</t>
    </r>
  </si>
  <si>
    <r>
      <t xml:space="preserve">base_model_inception.trainable = </t>
    </r>
    <r>
      <rPr>
        <sz val="8"/>
        <color rgb="FF0000FF"/>
        <rFont val="Courier New"/>
        <family val="3"/>
      </rPr>
      <t>False</t>
    </r>
  </si>
  <si>
    <r>
      <t>inputs = tf.keras.Input(shape=(</t>
    </r>
    <r>
      <rPr>
        <sz val="8"/>
        <color rgb="FF116644"/>
        <rFont val="Courier New"/>
        <family val="3"/>
      </rPr>
      <t>224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224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))</t>
    </r>
  </si>
  <si>
    <t># We make sure that the base_model is running in inference mode here,</t>
  </si>
  <si>
    <t># by passing `training=False`. This is important for fine-tuning, as you will</t>
  </si>
  <si>
    <t># learn in a few paragraphs.</t>
  </si>
  <si>
    <r>
      <t>x = base_model_inception(inputs, training=</t>
    </r>
    <r>
      <rPr>
        <sz val="8"/>
        <color rgb="FF0000FF"/>
        <rFont val="Courier New"/>
        <family val="3"/>
      </rPr>
      <t>False</t>
    </r>
    <r>
      <rPr>
        <sz val="8"/>
        <color rgb="FF000000"/>
        <rFont val="Courier New"/>
        <family val="3"/>
      </rPr>
      <t>)</t>
    </r>
  </si>
  <si>
    <t># Convert features of shape `base_model.output_shape[1:]` to vectors</t>
  </si>
  <si>
    <t>x = tf.keras.layers.GlobalAveragePooling2D()(x)</t>
  </si>
  <si>
    <r>
      <t>x = tf.keras.layers.Dense(</t>
    </r>
    <r>
      <rPr>
        <sz val="8"/>
        <color rgb="FF116644"/>
        <rFont val="Courier New"/>
        <family val="3"/>
      </rPr>
      <t>120</t>
    </r>
    <r>
      <rPr>
        <sz val="8"/>
        <color rgb="FF000000"/>
        <rFont val="Courier New"/>
        <family val="3"/>
      </rPr>
      <t>)(x)</t>
    </r>
  </si>
  <si>
    <t>x = tf.keras.layers.BatchNormalization()(x)</t>
  </si>
  <si>
    <r>
      <t>x = tf.keras.layers.Dense(</t>
    </r>
    <r>
      <rPr>
        <sz val="8"/>
        <color rgb="FF116644"/>
        <rFont val="Courier New"/>
        <family val="3"/>
      </rPr>
      <t>80</t>
    </r>
    <r>
      <rPr>
        <sz val="8"/>
        <color rgb="FF000000"/>
        <rFont val="Courier New"/>
        <family val="3"/>
      </rPr>
      <t>)(x)</t>
    </r>
  </si>
  <si>
    <t># A Dense classifier with a single unit (binary classification)</t>
  </si>
  <si>
    <r>
      <t>outputs = tf.keras.layers.Dense(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)(x)</t>
    </r>
  </si>
  <si>
    <t>pretrained_model = tf.keras.Model(inputs, outputs)</t>
  </si>
  <si>
    <t>pretrained_model.summary()</t>
  </si>
  <si>
    <r>
      <t>pretrained_model.</t>
    </r>
    <r>
      <rPr>
        <sz val="8"/>
        <color rgb="FF795E26"/>
        <rFont val="Courier New"/>
        <family val="3"/>
      </rPr>
      <t>compile</t>
    </r>
    <r>
      <rPr>
        <sz val="8"/>
        <color rgb="FF000000"/>
        <rFont val="Courier New"/>
        <family val="3"/>
      </rPr>
      <t>(optimizer=tf.keras.optimizers.Adam(learning_rate=</t>
    </r>
    <r>
      <rPr>
        <sz val="8"/>
        <color rgb="FF116644"/>
        <rFont val="Courier New"/>
        <family val="3"/>
      </rPr>
      <t>0.000001</t>
    </r>
    <r>
      <rPr>
        <sz val="8"/>
        <color rgb="FF000000"/>
        <rFont val="Courier New"/>
        <family val="3"/>
      </rPr>
      <t>),</t>
    </r>
  </si>
  <si>
    <t>                                loss=tf.keras.losses.SparseCategoricalCrossentropy(),</t>
  </si>
  <si>
    <r>
      <t>                                metrics=[</t>
    </r>
    <r>
      <rPr>
        <sz val="8"/>
        <color rgb="FFA31515"/>
        <rFont val="Courier New"/>
        <family val="3"/>
      </rPr>
      <t>'sparse_categorical_accuracy'</t>
    </r>
    <r>
      <rPr>
        <sz val="8"/>
        <color rgb="FF000000"/>
        <rFont val="Courier New"/>
        <family val="3"/>
      </rPr>
      <t>])</t>
    </r>
  </si>
  <si>
    <t>pretrained_model_history = pretrained_model.fit(train_data,</t>
  </si>
  <si>
    <t>                                            validation_data=val_data,</t>
  </si>
  <si>
    <r>
      <t>                                            epochs=</t>
    </r>
    <r>
      <rPr>
        <sz val="8"/>
        <color rgb="FF116644"/>
        <rFont val="Courier New"/>
        <family val="3"/>
      </rPr>
      <t>5</t>
    </r>
    <r>
      <rPr>
        <sz val="8"/>
        <color rgb="FF000000"/>
        <rFont val="Courier New"/>
        <family val="3"/>
      </rPr>
      <t>,</t>
    </r>
  </si>
  <si>
    <r>
      <t>                                            verbose=</t>
    </r>
    <r>
      <rPr>
        <sz val="8"/>
        <color rgb="FF116644"/>
        <rFont val="Courier New"/>
        <family val="3"/>
      </rPr>
      <t>2</t>
    </r>
    <r>
      <rPr>
        <sz val="8"/>
        <color rgb="FF000000"/>
        <rFont val="Courier New"/>
        <family val="3"/>
      </rPr>
      <t>,</t>
    </r>
  </si>
  <si>
    <t>                                            )</t>
  </si>
  <si>
    <t>                                                                                   </t>
  </si>
  <si>
    <t># Giving call back for accuracy</t>
  </si>
  <si>
    <t># Giving call back for EarlyStopping</t>
  </si>
  <si>
    <t xml:space="preserve">      </t>
  </si>
  <si>
    <t># Logging the losses and metrics data</t>
  </si>
  <si>
    <t># Changing Learning Rate with a Scheduler function</t>
  </si>
  <si>
    <t># Saving the best model and its weights to given path</t>
  </si>
  <si>
    <r>
      <t>class</t>
    </r>
    <r>
      <rPr>
        <b/>
        <sz val="12"/>
        <color rgb="FF9E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CustomCallback</t>
    </r>
    <r>
      <rPr>
        <b/>
        <sz val="12"/>
        <color rgb="FFE1EFFF"/>
        <rFont val="Consolas"/>
        <family val="3"/>
      </rPr>
      <t>(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callbacks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Callback</t>
    </r>
    <r>
      <rPr>
        <b/>
        <sz val="12"/>
        <color rgb="FFE1EFFF"/>
        <rFont val="Consolas"/>
        <family val="3"/>
      </rPr>
      <t>):</t>
    </r>
  </si>
  <si>
    <r>
      <t xml:space="preserve">    </t>
    </r>
    <r>
      <rPr>
        <b/>
        <sz val="12"/>
        <color rgb="FFFF9D00"/>
        <rFont val="Consolas"/>
        <family val="3"/>
      </rPr>
      <t>def</t>
    </r>
    <r>
      <rPr>
        <b/>
        <sz val="12"/>
        <color rgb="FF9E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on_epoch_end</t>
    </r>
    <r>
      <rPr>
        <b/>
        <sz val="12"/>
        <color rgb="FFFFEE80"/>
        <rFont val="Consolas"/>
        <family val="3"/>
      </rPr>
      <t>(</t>
    </r>
    <r>
      <rPr>
        <b/>
        <sz val="12"/>
        <color rgb="FF9EFFFF"/>
        <rFont val="Consolas"/>
        <family val="3"/>
      </rPr>
      <t>self</t>
    </r>
    <r>
      <rPr>
        <b/>
        <sz val="12"/>
        <color rgb="FFE1EFFF"/>
        <rFont val="Consolas"/>
        <family val="3"/>
      </rPr>
      <t>,epoch,logs</t>
    </r>
    <r>
      <rPr>
        <b/>
        <sz val="12"/>
        <color rgb="FFFF9D00"/>
        <rFont val="Consolas"/>
        <family val="3"/>
      </rPr>
      <t>=</t>
    </r>
    <r>
      <rPr>
        <b/>
        <sz val="12"/>
        <color rgb="FFE1EFFF"/>
        <rFont val="Consolas"/>
        <family val="3"/>
      </rPr>
      <t>{}</t>
    </r>
    <r>
      <rPr>
        <b/>
        <sz val="12"/>
        <color rgb="FFFFEE80"/>
        <rFont val="Consolas"/>
        <family val="3"/>
      </rPr>
      <t>)</t>
    </r>
    <r>
      <rPr>
        <b/>
        <sz val="12"/>
        <color rgb="FFE1EFFF"/>
        <rFont val="Consolas"/>
        <family val="3"/>
      </rPr>
      <t>:</t>
    </r>
  </si>
  <si>
    <r>
      <t xml:space="preserve">        </t>
    </r>
    <r>
      <rPr>
        <b/>
        <sz val="12"/>
        <color rgb="FFFF9D00"/>
        <rFont val="Consolas"/>
        <family val="3"/>
      </rPr>
      <t>if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(logs.</t>
    </r>
    <r>
      <rPr>
        <b/>
        <sz val="12"/>
        <color rgb="FF9EFFFF"/>
        <rFont val="Consolas"/>
        <family val="3"/>
      </rPr>
      <t>get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val_sparse_categorical_accuracy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)</t>
    </r>
    <r>
      <rPr>
        <b/>
        <sz val="12"/>
        <color rgb="FFFF9D00"/>
        <rFont val="Consolas"/>
        <family val="3"/>
      </rPr>
      <t>&gt;=</t>
    </r>
    <r>
      <rPr>
        <b/>
        <sz val="12"/>
        <color rgb="FFFF628C"/>
        <rFont val="Consolas"/>
        <family val="3"/>
      </rPr>
      <t>0.992</t>
    </r>
    <r>
      <rPr>
        <b/>
        <sz val="12"/>
        <color rgb="FFE1EFFF"/>
        <rFont val="Consolas"/>
        <family val="3"/>
      </rPr>
      <t>):</t>
    </r>
  </si>
  <si>
    <r>
      <t xml:space="preserve">            </t>
    </r>
    <r>
      <rPr>
        <b/>
        <sz val="12"/>
        <color rgb="FFFFC600"/>
        <rFont val="Consolas"/>
        <family val="3"/>
      </rP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99.5% Accuracy is reached .......Hence Stopping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</t>
    </r>
  </si>
  <si>
    <r>
      <t xml:space="preserve">            </t>
    </r>
    <r>
      <rPr>
        <b/>
        <sz val="12"/>
        <color rgb="FF9EFFFF"/>
        <rFont val="Consolas"/>
        <family val="3"/>
      </rPr>
      <t>self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model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stop_training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True</t>
    </r>
    <r>
      <rPr>
        <b/>
        <sz val="12"/>
        <color rgb="FFFFFFFF"/>
        <rFont val="Consolas"/>
        <family val="3"/>
      </rPr>
      <t xml:space="preserve">  </t>
    </r>
  </si>
  <si>
    <r>
      <t xml:space="preserve">callbacks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CustomCallback</t>
    </r>
    <r>
      <rPr>
        <b/>
        <sz val="12"/>
        <color rgb="FFE1EFFF"/>
        <rFont val="Consolas"/>
        <family val="3"/>
      </rPr>
      <t>()</t>
    </r>
    <r>
      <rPr>
        <b/>
        <sz val="12"/>
        <color rgb="FFFFFFFF"/>
        <rFont val="Consolas"/>
        <family val="3"/>
      </rPr>
      <t xml:space="preserve"> </t>
    </r>
  </si>
  <si>
    <r>
      <t xml:space="preserve">early_stopping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9EFFFF"/>
        <rFont val="Consolas"/>
        <family val="3"/>
      </rPr>
      <t>EarlyStopping</t>
    </r>
    <r>
      <rPr>
        <b/>
        <sz val="12"/>
        <color rgb="FFE1EFFF"/>
        <rFont val="Consolas"/>
        <family val="3"/>
      </rPr>
      <t>(</t>
    </r>
  </si>
  <si>
    <r>
      <t xml:space="preserve">    </t>
    </r>
    <r>
      <rPr>
        <b/>
        <sz val="12"/>
        <color rgb="FFE1EFFF"/>
        <rFont val="Consolas"/>
        <family val="3"/>
      </rPr>
      <t>monitor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val_loss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</si>
  <si>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min_delta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0.0001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</si>
  <si>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patience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15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</si>
  <si>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verbose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1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</si>
  <si>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mode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auto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</si>
  <si>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baseline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None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</si>
  <si>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restore_best_weights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True</t>
    </r>
  </si>
  <si>
    <r>
      <t xml:space="preserve">filename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log.csv</t>
    </r>
    <r>
      <rPr>
        <b/>
        <sz val="12"/>
        <color rgb="FF92FC79"/>
        <rFont val="Consolas"/>
        <family val="3"/>
      </rPr>
      <t>'</t>
    </r>
  </si>
  <si>
    <r>
      <t xml:space="preserve">csv_logger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callbacks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CSVLogger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filename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separator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,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append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False</t>
    </r>
    <r>
      <rPr>
        <b/>
        <sz val="12"/>
        <color rgb="FFE1EFFF"/>
        <rFont val="Consolas"/>
        <family val="3"/>
      </rPr>
      <t>)</t>
    </r>
  </si>
  <si>
    <r>
      <t>def</t>
    </r>
    <r>
      <rPr>
        <b/>
        <sz val="12"/>
        <color rgb="FF9E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schedule_func</t>
    </r>
    <r>
      <rPr>
        <b/>
        <sz val="12"/>
        <color rgb="FFFFEE80"/>
        <rFont val="Consolas"/>
        <family val="3"/>
      </rPr>
      <t>(</t>
    </r>
    <r>
      <rPr>
        <b/>
        <sz val="12"/>
        <color rgb="FFE1EFFF"/>
        <rFont val="Consolas"/>
        <family val="3"/>
      </rPr>
      <t>epoch,</t>
    </r>
    <r>
      <rPr>
        <b/>
        <sz val="12"/>
        <color rgb="FF9EFF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lr</t>
    </r>
    <r>
      <rPr>
        <b/>
        <sz val="12"/>
        <color rgb="FFFFEE80"/>
        <rFont val="Consolas"/>
        <family val="3"/>
      </rPr>
      <t>)</t>
    </r>
    <r>
      <rPr>
        <b/>
        <sz val="12"/>
        <color rgb="FFE1EFFF"/>
        <rFont val="Consolas"/>
        <family val="3"/>
      </rPr>
      <t>:</t>
    </r>
  </si>
  <si>
    <r>
      <t xml:space="preserve">    </t>
    </r>
    <r>
      <rPr>
        <b/>
        <sz val="12"/>
        <color rgb="FFFF9D00"/>
        <rFont val="Consolas"/>
        <family val="3"/>
      </rPr>
      <t>if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epoch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9D00"/>
        <rFont val="Consolas"/>
        <family val="3"/>
      </rPr>
      <t>&lt;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</t>
    </r>
    <r>
      <rPr>
        <b/>
        <sz val="12"/>
        <color rgb="FFE1EFFF"/>
        <rFont val="Consolas"/>
        <family val="3"/>
      </rPr>
      <t>:</t>
    </r>
  </si>
  <si>
    <r>
      <t xml:space="preserve">        </t>
    </r>
    <r>
      <rPr>
        <b/>
        <sz val="12"/>
        <color rgb="FFFF9D00"/>
        <rFont val="Consolas"/>
        <family val="3"/>
      </rPr>
      <t>return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lr</t>
    </r>
  </si>
  <si>
    <r>
      <t xml:space="preserve">    </t>
    </r>
    <r>
      <rPr>
        <b/>
        <sz val="12"/>
        <color rgb="FFFF9D00"/>
        <rFont val="Consolas"/>
        <family val="3"/>
      </rPr>
      <t>else</t>
    </r>
    <r>
      <rPr>
        <b/>
        <sz val="12"/>
        <color rgb="FFE1EFFF"/>
        <rFont val="Consolas"/>
        <family val="3"/>
      </rPr>
      <t>:</t>
    </r>
  </si>
  <si>
    <r>
      <t xml:space="preserve">        </t>
    </r>
    <r>
      <rPr>
        <b/>
        <sz val="12"/>
        <color rgb="FFFF9D00"/>
        <rFont val="Consolas"/>
        <family val="3"/>
      </rPr>
      <t>return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lr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9D00"/>
        <rFont val="Consolas"/>
        <family val="3"/>
      </rPr>
      <t>*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math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exp</t>
    </r>
    <r>
      <rPr>
        <b/>
        <sz val="12"/>
        <color rgb="FFE1EFFF"/>
        <rFont val="Consolas"/>
        <family val="3"/>
      </rPr>
      <t>(</t>
    </r>
    <r>
      <rPr>
        <b/>
        <sz val="12"/>
        <color rgb="FFFF9D00"/>
        <rFont val="Consolas"/>
        <family val="3"/>
      </rPr>
      <t>-</t>
    </r>
    <r>
      <rPr>
        <b/>
        <sz val="12"/>
        <color rgb="FFFF628C"/>
        <rFont val="Consolas"/>
        <family val="3"/>
      </rPr>
      <t>0.1</t>
    </r>
    <r>
      <rPr>
        <b/>
        <sz val="12"/>
        <color rgb="FFE1EFFF"/>
        <rFont val="Consolas"/>
        <family val="3"/>
      </rPr>
      <t>)</t>
    </r>
  </si>
  <si>
    <r>
      <t xml:space="preserve">lr_scheduler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callbacks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LearningRateScheduler</t>
    </r>
    <r>
      <rPr>
        <b/>
        <sz val="12"/>
        <color rgb="FFE1EFFF"/>
        <rFont val="Consolas"/>
        <family val="3"/>
      </rPr>
      <t>(</t>
    </r>
    <r>
      <rPr>
        <b/>
        <sz val="12"/>
        <color rgb="FFFFC600"/>
        <rFont val="Consolas"/>
        <family val="3"/>
      </rPr>
      <t>schedule_func</t>
    </r>
    <r>
      <rPr>
        <b/>
        <sz val="12"/>
        <color rgb="FFE1EFFF"/>
        <rFont val="Consolas"/>
        <family val="3"/>
      </rPr>
      <t>)</t>
    </r>
  </si>
  <si>
    <r>
      <t xml:space="preserve">lr_scheduler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callbacks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ReduceLROnPlateau</t>
    </r>
    <r>
      <rPr>
        <b/>
        <sz val="12"/>
        <color rgb="FFE1EFFF"/>
        <rFont val="Consolas"/>
        <family val="3"/>
      </rPr>
      <t>(</t>
    </r>
  </si>
  <si>
    <r>
      <t xml:space="preserve">    </t>
    </r>
    <r>
      <rPr>
        <b/>
        <sz val="12"/>
        <color rgb="FFE1EFFF"/>
        <rFont val="Consolas"/>
        <family val="3"/>
      </rPr>
      <t>monitor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val_sparse_categorical_accuracy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</si>
  <si>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</t>
    </r>
    <r>
      <rPr>
        <b/>
        <sz val="12"/>
        <color rgb="FFE1EFFF"/>
        <rFont val="Consolas"/>
        <family val="3"/>
      </rPr>
      <t>factor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0.1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</si>
  <si>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</t>
    </r>
    <r>
      <rPr>
        <b/>
        <sz val="12"/>
        <color rgb="FFE1EFFF"/>
        <rFont val="Consolas"/>
        <family val="3"/>
      </rPr>
      <t>patience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2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</si>
  <si>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</t>
    </r>
    <r>
      <rPr>
        <b/>
        <sz val="12"/>
        <color rgb="FFE1EFFF"/>
        <rFont val="Consolas"/>
        <family val="3"/>
      </rPr>
      <t>verbose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1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</si>
  <si>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</t>
    </r>
    <r>
      <rPr>
        <b/>
        <sz val="12"/>
        <color rgb="FFE1EFFF"/>
        <rFont val="Consolas"/>
        <family val="3"/>
      </rPr>
      <t>mode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auto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</si>
  <si>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</t>
    </r>
    <r>
      <rPr>
        <b/>
        <sz val="12"/>
        <color rgb="FFE1EFFF"/>
        <rFont val="Consolas"/>
        <family val="3"/>
      </rPr>
      <t>min_delta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0.0001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</si>
  <si>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</t>
    </r>
    <r>
      <rPr>
        <b/>
        <sz val="12"/>
        <color rgb="FFE1EFFF"/>
        <rFont val="Consolas"/>
        <family val="3"/>
      </rPr>
      <t>min_lr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0.0000001</t>
    </r>
  </si>
  <si>
    <r>
      <t xml:space="preserve">                                                </t>
    </r>
    <r>
      <rPr>
        <b/>
        <sz val="12"/>
        <color rgb="FFE1EFFF"/>
        <rFont val="Consolas"/>
        <family val="3"/>
      </rPr>
      <t>)</t>
    </r>
  </si>
  <si>
    <r>
      <t xml:space="preserve">checkpoint_filepath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weights/tmp/checkpoint</t>
    </r>
    <r>
      <rPr>
        <b/>
        <sz val="12"/>
        <color rgb="FF92FC79"/>
        <rFont val="Consolas"/>
        <family val="3"/>
      </rPr>
      <t>'</t>
    </r>
  </si>
  <si>
    <r>
      <t xml:space="preserve">model_checkpoint_callback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callbacks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ModelCheckpoint</t>
    </r>
    <r>
      <rPr>
        <b/>
        <sz val="12"/>
        <color rgb="FFE1EFFF"/>
        <rFont val="Consolas"/>
        <family val="3"/>
      </rPr>
      <t>(</t>
    </r>
  </si>
  <si>
    <r>
      <t xml:space="preserve">                                                                    </t>
    </r>
    <r>
      <rPr>
        <b/>
        <sz val="12"/>
        <color rgb="FFE1EFFF"/>
        <rFont val="Consolas"/>
        <family val="3"/>
      </rPr>
      <t>filepath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>checkpoint_filepath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</si>
  <si>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                </t>
    </r>
    <r>
      <rPr>
        <b/>
        <sz val="12"/>
        <color rgb="FFE1EFFF"/>
        <rFont val="Consolas"/>
        <family val="3"/>
      </rPr>
      <t>verbose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9D00"/>
        <rFont val="Consolas"/>
        <family val="3"/>
      </rPr>
      <t>=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</si>
  <si>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                </t>
    </r>
    <r>
      <rPr>
        <b/>
        <sz val="12"/>
        <color rgb="FFE1EFFF"/>
        <rFont val="Consolas"/>
        <family val="3"/>
      </rPr>
      <t>save_weights_only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True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</si>
  <si>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                </t>
    </r>
    <r>
      <rPr>
        <b/>
        <sz val="12"/>
        <color rgb="FFE1EFFF"/>
        <rFont val="Consolas"/>
        <family val="3"/>
      </rPr>
      <t>save_best_only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True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</si>
  <si>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                </t>
    </r>
    <r>
      <rPr>
        <b/>
        <sz val="12"/>
        <color rgb="FFE1EFFF"/>
        <rFont val="Consolas"/>
        <family val="3"/>
      </rPr>
      <t>monitor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val_loss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</si>
  <si>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                        </t>
    </r>
    <r>
      <rPr>
        <b/>
        <sz val="12"/>
        <color rgb="FFE1EFFF"/>
        <rFont val="Consolas"/>
        <family val="3"/>
      </rPr>
      <t>mode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auto</t>
    </r>
    <r>
      <rPr>
        <b/>
        <sz val="12"/>
        <color rgb="FF92FC79"/>
        <rFont val="Consolas"/>
        <family val="3"/>
      </rPr>
      <t>'</t>
    </r>
  </si>
  <si>
    <r>
      <t xml:space="preserve">                                                                    </t>
    </r>
    <r>
      <rPr>
        <b/>
        <sz val="12"/>
        <color rgb="FFE1EFFF"/>
        <rFont val="Consolas"/>
        <family val="3"/>
      </rPr>
      <t>)</t>
    </r>
  </si>
  <si>
    <r>
      <t>lenet_model_sub_classed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compile</t>
    </r>
    <r>
      <rPr>
        <b/>
        <sz val="12"/>
        <color rgb="FFE1EFFF"/>
        <rFont val="Consolas"/>
        <family val="3"/>
      </rPr>
      <t>(optimizer</t>
    </r>
    <r>
      <rPr>
        <b/>
        <sz val="12"/>
        <color rgb="FFFF9D00"/>
        <rFont val="Consolas"/>
        <family val="3"/>
      </rPr>
      <t>=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optimizers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Adam</t>
    </r>
    <r>
      <rPr>
        <b/>
        <sz val="12"/>
        <color rgb="FFE1EFFF"/>
        <rFont val="Consolas"/>
        <family val="3"/>
      </rPr>
      <t>(learning_rate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0.01</t>
    </r>
    <r>
      <rPr>
        <b/>
        <sz val="12"/>
        <color rgb="FFE1EFFF"/>
        <rFont val="Consolas"/>
        <family val="3"/>
      </rPr>
      <t>),</t>
    </r>
  </si>
  <si>
    <r>
      <t xml:space="preserve">                                </t>
    </r>
    <r>
      <rPr>
        <b/>
        <sz val="12"/>
        <color rgb="FFE1EFFF"/>
        <rFont val="Consolas"/>
        <family val="3"/>
      </rPr>
      <t>loss</t>
    </r>
    <r>
      <rPr>
        <b/>
        <sz val="12"/>
        <color rgb="FFFF9D00"/>
        <rFont val="Consolas"/>
        <family val="3"/>
      </rPr>
      <t>=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losses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SparseCategoricalCrossentropy</t>
    </r>
    <r>
      <rPr>
        <b/>
        <sz val="12"/>
        <color rgb="FFE1EFFF"/>
        <rFont val="Consolas"/>
        <family val="3"/>
      </rPr>
      <t>(),</t>
    </r>
  </si>
  <si>
    <r>
      <t xml:space="preserve">                                </t>
    </r>
    <r>
      <rPr>
        <b/>
        <sz val="12"/>
        <color rgb="FFE1EFFF"/>
        <rFont val="Consolas"/>
        <family val="3"/>
      </rPr>
      <t>metrics</t>
    </r>
    <r>
      <rPr>
        <b/>
        <sz val="12"/>
        <color rgb="FFFF9D00"/>
        <rFont val="Consolas"/>
        <family val="3"/>
      </rPr>
      <t>=</t>
    </r>
    <r>
      <rPr>
        <b/>
        <sz val="12"/>
        <color rgb="FFE1EFFF"/>
        <rFont val="Consolas"/>
        <family val="3"/>
      </rPr>
      <t>[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sparse_categorical_accuracy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])</t>
    </r>
  </si>
  <si>
    <r>
      <t xml:space="preserve">lenet_history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lenet_model_sub_classed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fit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full_train_data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</si>
  <si>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</t>
    </r>
    <r>
      <rPr>
        <b/>
        <sz val="12"/>
        <color rgb="FFE1EFFF"/>
        <rFont val="Consolas"/>
        <family val="3"/>
      </rPr>
      <t>validation_data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>full_val_data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</si>
  <si>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</t>
    </r>
    <r>
      <rPr>
        <b/>
        <sz val="12"/>
        <color rgb="FFE1EFFF"/>
        <rFont val="Consolas"/>
        <family val="3"/>
      </rPr>
      <t>epochs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50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</si>
  <si>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</t>
    </r>
    <r>
      <rPr>
        <b/>
        <sz val="12"/>
        <color rgb="FFE1EFFF"/>
        <rFont val="Consolas"/>
        <family val="3"/>
      </rPr>
      <t>verbose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2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</si>
  <si>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    </t>
    </r>
    <r>
      <rPr>
        <b/>
        <sz val="12"/>
        <color rgb="FFE1EFFF"/>
        <rFont val="Consolas"/>
        <family val="3"/>
      </rPr>
      <t>callbacks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9D00"/>
        <rFont val="Consolas"/>
        <family val="3"/>
      </rPr>
      <t>=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[</t>
    </r>
    <r>
      <rPr>
        <b/>
        <sz val="12"/>
        <color rgb="FFFFFFFF"/>
        <rFont val="Consolas"/>
        <family val="3"/>
      </rPr>
      <t>callbacks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</si>
  <si>
    <r>
      <t xml:space="preserve">                                                        </t>
    </r>
    <r>
      <rPr>
        <b/>
        <sz val="12"/>
        <color rgb="FFFFFFFF"/>
        <rFont val="Consolas"/>
        <family val="3"/>
      </rPr>
      <t>early_stopping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</si>
  <si>
    <r>
      <t xml:space="preserve">                                                        </t>
    </r>
    <r>
      <rPr>
        <b/>
        <sz val="12"/>
        <color rgb="FFFFFFFF"/>
        <rFont val="Consolas"/>
        <family val="3"/>
      </rPr>
      <t>csv_logger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</si>
  <si>
    <r>
      <t xml:space="preserve">                                                        </t>
    </r>
    <r>
      <rPr>
        <b/>
        <sz val="12"/>
        <color rgb="FFFFFFFF"/>
        <rFont val="Consolas"/>
        <family val="3"/>
      </rPr>
      <t>lr_scheduler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</si>
  <si>
    <r>
      <t xml:space="preserve">                                                        </t>
    </r>
    <r>
      <rPr>
        <b/>
        <sz val="12"/>
        <color rgb="FFFFFFFF"/>
        <rFont val="Consolas"/>
        <family val="3"/>
      </rPr>
      <t>model_checkpoint_callback</t>
    </r>
    <r>
      <rPr>
        <b/>
        <sz val="12"/>
        <color rgb="FFE1EFFF"/>
        <rFont val="Consolas"/>
        <family val="3"/>
      </rPr>
      <t>])</t>
    </r>
  </si>
  <si>
    <t># All images will be rescaled by 1./255</t>
  </si>
  <si>
    <t># Flow training images in batches of 20 using train_datagen generator</t>
  </si>
  <si>
    <t># Flow validation images in batches of 20 using test_datagen generator</t>
  </si>
  <si>
    <r>
      <t>from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tensorflow</t>
    </r>
    <r>
      <rPr>
        <b/>
        <sz val="12"/>
        <color rgb="FFE1EFFF"/>
        <rFont val="Consolas"/>
        <family val="3"/>
      </rPr>
      <t>.</t>
    </r>
    <r>
      <rPr>
        <b/>
        <sz val="12"/>
        <color rgb="FFFF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FFFFFF"/>
        <rFont val="Consolas"/>
        <family val="3"/>
      </rPr>
      <t>preprocessing</t>
    </r>
    <r>
      <rPr>
        <b/>
        <sz val="12"/>
        <color rgb="FFE1EFFF"/>
        <rFont val="Consolas"/>
        <family val="3"/>
      </rPr>
      <t>.</t>
    </r>
    <r>
      <rPr>
        <b/>
        <sz val="12"/>
        <color rgb="FFFFFFFF"/>
        <rFont val="Consolas"/>
        <family val="3"/>
      </rPr>
      <t xml:space="preserve">image </t>
    </r>
    <r>
      <rPr>
        <b/>
        <sz val="12"/>
        <color rgb="FFFF9D00"/>
        <rFont val="Consolas"/>
        <family val="3"/>
      </rPr>
      <t>import</t>
    </r>
    <r>
      <rPr>
        <b/>
        <sz val="12"/>
        <color rgb="FFFFFFFF"/>
        <rFont val="Consolas"/>
        <family val="3"/>
      </rPr>
      <t xml:space="preserve"> ImageDataGenerator</t>
    </r>
  </si>
  <si>
    <r>
      <t xml:space="preserve">train_datagen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9EFFFF"/>
        <rFont val="Consolas"/>
        <family val="3"/>
      </rPr>
      <t>ImageDataGenerator</t>
    </r>
    <r>
      <rPr>
        <b/>
        <sz val="12"/>
        <color rgb="FFE1EFFF"/>
        <rFont val="Consolas"/>
        <family val="3"/>
      </rPr>
      <t>(</t>
    </r>
  </si>
  <si>
    <r>
      <t xml:space="preserve">                                        </t>
    </r>
    <r>
      <rPr>
        <b/>
        <sz val="12"/>
        <color rgb="FFE1EFFF"/>
        <rFont val="Consolas"/>
        <family val="3"/>
      </rPr>
      <t>rotation_range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40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</si>
  <si>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</t>
    </r>
    <r>
      <rPr>
        <b/>
        <sz val="12"/>
        <color rgb="FFE1EFFF"/>
        <rFont val="Consolas"/>
        <family val="3"/>
      </rPr>
      <t>width_shift_range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0.2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</si>
  <si>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</t>
    </r>
    <r>
      <rPr>
        <b/>
        <sz val="12"/>
        <color rgb="FFE1EFFF"/>
        <rFont val="Consolas"/>
        <family val="3"/>
      </rPr>
      <t>height_shift_range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0.2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</si>
  <si>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</t>
    </r>
    <r>
      <rPr>
        <b/>
        <sz val="12"/>
        <color rgb="FFE1EFFF"/>
        <rFont val="Consolas"/>
        <family val="3"/>
      </rPr>
      <t>shear_range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0.2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</si>
  <si>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</t>
    </r>
    <r>
      <rPr>
        <b/>
        <sz val="12"/>
        <color rgb="FFE1EFFF"/>
        <rFont val="Consolas"/>
        <family val="3"/>
      </rPr>
      <t>zoom_range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0.2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</si>
  <si>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</t>
    </r>
    <r>
      <rPr>
        <b/>
        <sz val="12"/>
        <color rgb="FFE1EFFF"/>
        <rFont val="Consolas"/>
        <family val="3"/>
      </rPr>
      <t>horizontal_flip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True</t>
    </r>
    <r>
      <rPr>
        <b/>
        <sz val="12"/>
        <color rgb="FFE1EFFF"/>
        <rFont val="Consolas"/>
        <family val="3"/>
      </rPr>
      <t>,</t>
    </r>
  </si>
  <si>
    <r>
      <t xml:space="preserve">                                        </t>
    </r>
    <r>
      <rPr>
        <b/>
        <sz val="12"/>
        <color rgb="FFE1EFFF"/>
        <rFont val="Consolas"/>
        <family val="3"/>
      </rPr>
      <t>fill_mode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nearest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)</t>
    </r>
  </si>
  <si>
    <r>
      <t xml:space="preserve">test_datagen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9EFFFF"/>
        <rFont val="Consolas"/>
        <family val="3"/>
      </rPr>
      <t>ImageDataGenerator</t>
    </r>
    <r>
      <rPr>
        <b/>
        <sz val="12"/>
        <color rgb="FFE1EFFF"/>
        <rFont val="Consolas"/>
        <family val="3"/>
      </rPr>
      <t>()</t>
    </r>
  </si>
  <si>
    <r>
      <t xml:space="preserve">train_generator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train_datagen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flow_from_directory</t>
    </r>
    <r>
      <rPr>
        <b/>
        <sz val="12"/>
        <color rgb="FFE1EFFF"/>
        <rFont val="Consolas"/>
        <family val="3"/>
      </rPr>
      <t>(</t>
    </r>
  </si>
  <si>
    <r>
      <t xml:space="preserve">        </t>
    </r>
    <r>
      <rPr>
        <b/>
        <sz val="12"/>
        <color rgb="FFFFFFFF"/>
        <rFont val="Consolas"/>
        <family val="3"/>
      </rPr>
      <t>train_dir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 </t>
    </r>
    <r>
      <rPr>
        <b/>
        <i/>
        <sz val="12"/>
        <color rgb="FF0088FF"/>
        <rFont val="Consolas"/>
        <family val="3"/>
      </rPr>
      <t># This is the source directory for training images</t>
    </r>
  </si>
  <si>
    <r>
      <t xml:space="preserve">        </t>
    </r>
    <r>
      <rPr>
        <b/>
        <sz val="12"/>
        <color rgb="FFE1EFFF"/>
        <rFont val="Consolas"/>
        <family val="3"/>
      </rPr>
      <t>target_size</t>
    </r>
    <r>
      <rPr>
        <b/>
        <sz val="12"/>
        <color rgb="FFFF9D00"/>
        <rFont val="Consolas"/>
        <family val="3"/>
      </rPr>
      <t>=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150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150</t>
    </r>
    <r>
      <rPr>
        <b/>
        <sz val="12"/>
        <color rgb="FFE1EFFF"/>
        <rFont val="Consolas"/>
        <family val="3"/>
      </rPr>
      <t>),</t>
    </r>
    <r>
      <rPr>
        <b/>
        <sz val="12"/>
        <color rgb="FFFB94FF"/>
        <rFont val="Consolas"/>
        <family val="3"/>
      </rPr>
      <t xml:space="preserve">  </t>
    </r>
    <r>
      <rPr>
        <b/>
        <i/>
        <sz val="12"/>
        <color rgb="FF0088FF"/>
        <rFont val="Consolas"/>
        <family val="3"/>
      </rPr>
      <t># All images will be resized to 150x150</t>
    </r>
  </si>
  <si>
    <r>
      <t xml:space="preserve">        </t>
    </r>
    <r>
      <rPr>
        <b/>
        <sz val="12"/>
        <color rgb="FFE1EFFF"/>
        <rFont val="Consolas"/>
        <family val="3"/>
      </rPr>
      <t>batch_size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,</t>
    </r>
  </si>
  <si>
    <r>
      <t xml:space="preserve">        </t>
    </r>
    <r>
      <rPr>
        <b/>
        <i/>
        <sz val="12"/>
        <color rgb="FF0088FF"/>
        <rFont val="Consolas"/>
        <family val="3"/>
      </rPr>
      <t># Since we use binary_crossentropy loss, we need binary labels</t>
    </r>
  </si>
  <si>
    <r>
      <t xml:space="preserve">        </t>
    </r>
    <r>
      <rPr>
        <b/>
        <sz val="12"/>
        <color rgb="FFE1EFFF"/>
        <rFont val="Consolas"/>
        <family val="3"/>
      </rPr>
      <t>class_mode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binary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)</t>
    </r>
  </si>
  <si>
    <r>
      <t xml:space="preserve">validation_generator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test_datagen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flow_from_directory</t>
    </r>
    <r>
      <rPr>
        <b/>
        <sz val="12"/>
        <color rgb="FFE1EFFF"/>
        <rFont val="Consolas"/>
        <family val="3"/>
      </rPr>
      <t>(</t>
    </r>
  </si>
  <si>
    <r>
      <t xml:space="preserve">        </t>
    </r>
    <r>
      <rPr>
        <b/>
        <sz val="12"/>
        <color rgb="FFFFFFFF"/>
        <rFont val="Consolas"/>
        <family val="3"/>
      </rPr>
      <t>validation_dir</t>
    </r>
    <r>
      <rPr>
        <b/>
        <sz val="12"/>
        <color rgb="FFE1EFFF"/>
        <rFont val="Consolas"/>
        <family val="3"/>
      </rPr>
      <t>,</t>
    </r>
  </si>
  <si>
    <r>
      <t xml:space="preserve">        </t>
    </r>
    <r>
      <rPr>
        <b/>
        <sz val="12"/>
        <color rgb="FFE1EFFF"/>
        <rFont val="Consolas"/>
        <family val="3"/>
      </rPr>
      <t>target_size</t>
    </r>
    <r>
      <rPr>
        <b/>
        <sz val="12"/>
        <color rgb="FFFF9D00"/>
        <rFont val="Consolas"/>
        <family val="3"/>
      </rPr>
      <t>=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150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150</t>
    </r>
    <r>
      <rPr>
        <b/>
        <sz val="12"/>
        <color rgb="FFE1EFFF"/>
        <rFont val="Consolas"/>
        <family val="3"/>
      </rPr>
      <t>),</t>
    </r>
  </si>
  <si>
    <r>
      <t xml:space="preserve">train_dataset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utils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image_dataset_from_directory</t>
    </r>
    <r>
      <rPr>
        <b/>
        <sz val="12"/>
        <color rgb="FFE1EFFF"/>
        <rFont val="Consolas"/>
        <family val="3"/>
      </rPr>
      <t>(</t>
    </r>
  </si>
  <si>
    <r>
      <t xml:space="preserve">    </t>
    </r>
    <r>
      <rPr>
        <b/>
        <sz val="12"/>
        <color rgb="FFFFFFFF"/>
        <rFont val="Consolas"/>
        <family val="3"/>
      </rPr>
      <t>train_dir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</si>
  <si>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batch_size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</si>
  <si>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image_size</t>
    </r>
    <r>
      <rPr>
        <b/>
        <sz val="12"/>
        <color rgb="FFFF9D00"/>
        <rFont val="Consolas"/>
        <family val="3"/>
      </rPr>
      <t>=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150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150</t>
    </r>
    <r>
      <rPr>
        <b/>
        <sz val="12"/>
        <color rgb="FFE1EFFF"/>
        <rFont val="Consolas"/>
        <family val="3"/>
      </rPr>
      <t>),</t>
    </r>
  </si>
  <si>
    <r>
      <t xml:space="preserve">    </t>
    </r>
    <r>
      <rPr>
        <b/>
        <sz val="12"/>
        <color rgb="FFE1EFFF"/>
        <rFont val="Consolas"/>
        <family val="3"/>
      </rPr>
      <t>shuffle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True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</si>
  <si>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seed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99</t>
    </r>
    <r>
      <rPr>
        <b/>
        <sz val="12"/>
        <color rgb="FFE1EFFF"/>
        <rFont val="Consolas"/>
        <family val="3"/>
      </rPr>
      <t>,</t>
    </r>
  </si>
  <si>
    <r>
      <t xml:space="preserve">val_dataset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utils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image_dataset_from_directory</t>
    </r>
    <r>
      <rPr>
        <b/>
        <sz val="12"/>
        <color rgb="FFE1EFFF"/>
        <rFont val="Consolas"/>
        <family val="3"/>
      </rPr>
      <t>(</t>
    </r>
  </si>
  <si>
    <r>
      <t xml:space="preserve">    </t>
    </r>
    <r>
      <rPr>
        <b/>
        <sz val="12"/>
        <color rgb="FFFFFFFF"/>
        <rFont val="Consolas"/>
        <family val="3"/>
      </rPr>
      <t>validation_dir</t>
    </r>
    <r>
      <rPr>
        <b/>
        <sz val="12"/>
        <color rgb="FFE1EFFF"/>
        <rFont val="Consolas"/>
        <family val="3"/>
      </rPr>
      <t>,</t>
    </r>
  </si>
  <si>
    <r>
      <t xml:space="preserve">    </t>
    </r>
    <r>
      <rPr>
        <b/>
        <sz val="12"/>
        <color rgb="FFE1EFFF"/>
        <rFont val="Consolas"/>
        <family val="3"/>
      </rPr>
      <t>batch_size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 </t>
    </r>
    <r>
      <rPr>
        <b/>
        <i/>
        <sz val="12"/>
        <color rgb="FF0088FF"/>
        <rFont val="Consolas"/>
        <family val="3"/>
      </rPr>
      <t># CONFIGURATION["BATCH_SIZE"],</t>
    </r>
  </si>
  <si>
    <r>
      <t xml:space="preserve">train_data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train_dataset</t>
    </r>
  </si>
  <si>
    <r>
      <t xml:space="preserve">              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cache</t>
    </r>
    <r>
      <rPr>
        <b/>
        <sz val="12"/>
        <color rgb="FFE1EFFF"/>
        <rFont val="Consolas"/>
        <family val="3"/>
      </rPr>
      <t>()</t>
    </r>
  </si>
  <si>
    <r>
      <t xml:space="preserve">              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shuffle</t>
    </r>
    <r>
      <rPr>
        <b/>
        <sz val="12"/>
        <color rgb="FFE1EFFF"/>
        <rFont val="Consolas"/>
        <family val="3"/>
      </rPr>
      <t>(buffer_size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512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reshuffle_each_iteration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True</t>
    </r>
    <r>
      <rPr>
        <b/>
        <sz val="12"/>
        <color rgb="FFE1EFFF"/>
        <rFont val="Consolas"/>
        <family val="3"/>
      </rPr>
      <t>)</t>
    </r>
  </si>
  <si>
    <r>
      <t xml:space="preserve">              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prefetch</t>
    </r>
    <r>
      <rPr>
        <b/>
        <sz val="12"/>
        <color rgb="FFE1EFFF"/>
        <rFont val="Consolas"/>
        <family val="3"/>
      </rPr>
      <t>(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data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AUTOTUNE</t>
    </r>
    <r>
      <rPr>
        <b/>
        <sz val="12"/>
        <color rgb="FFE1EFFF"/>
        <rFont val="Consolas"/>
        <family val="3"/>
      </rPr>
      <t>))</t>
    </r>
  </si>
  <si>
    <r>
      <t xml:space="preserve">val_data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val_dataset</t>
    </r>
  </si>
  <si>
    <r>
      <t>import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tensorflow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9D00"/>
        <rFont val="Consolas"/>
        <family val="3"/>
      </rPr>
      <t>as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tf</t>
    </r>
  </si>
  <si>
    <r>
      <t>from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tensorflow</t>
    </r>
    <r>
      <rPr>
        <b/>
        <sz val="12"/>
        <color rgb="FFE1EFFF"/>
        <rFont val="Consolas"/>
        <family val="3"/>
      </rPr>
      <t>.</t>
    </r>
    <r>
      <rPr>
        <b/>
        <sz val="12"/>
        <color rgb="FFFF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FFFFFF"/>
        <rFont val="Consolas"/>
        <family val="3"/>
      </rPr>
      <t xml:space="preserve">optimizers </t>
    </r>
    <r>
      <rPr>
        <b/>
        <sz val="12"/>
        <color rgb="FFFF9D00"/>
        <rFont val="Consolas"/>
        <family val="3"/>
      </rPr>
      <t>import</t>
    </r>
    <r>
      <rPr>
        <b/>
        <sz val="12"/>
        <color rgb="FFFFFFFF"/>
        <rFont val="Consolas"/>
        <family val="3"/>
      </rPr>
      <t xml:space="preserve"> RMSprop</t>
    </r>
  </si>
  <si>
    <r>
      <t>from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tensorflow</t>
    </r>
    <r>
      <rPr>
        <b/>
        <sz val="12"/>
        <color rgb="FFE1EFFF"/>
        <rFont val="Consolas"/>
        <family val="3"/>
      </rPr>
      <t>.</t>
    </r>
    <r>
      <rPr>
        <b/>
        <sz val="12"/>
        <color rgb="FFFF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FFFFFF"/>
        <rFont val="Consolas"/>
        <family val="3"/>
      </rPr>
      <t xml:space="preserve">layers </t>
    </r>
    <r>
      <rPr>
        <b/>
        <sz val="12"/>
        <color rgb="FFFF9D00"/>
        <rFont val="Consolas"/>
        <family val="3"/>
      </rPr>
      <t>import</t>
    </r>
    <r>
      <rPr>
        <b/>
        <sz val="12"/>
        <color rgb="FFFFFFFF"/>
        <rFont val="Consolas"/>
        <family val="3"/>
      </rPr>
      <t xml:space="preserve"> Rescaling</t>
    </r>
  </si>
  <si>
    <r>
      <t>def</t>
    </r>
    <r>
      <rPr>
        <b/>
        <sz val="12"/>
        <color rgb="FF9E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create_model</t>
    </r>
    <r>
      <rPr>
        <b/>
        <sz val="12"/>
        <color rgb="FFFFEE80"/>
        <rFont val="Consolas"/>
        <family val="3"/>
      </rPr>
      <t>()</t>
    </r>
    <r>
      <rPr>
        <b/>
        <sz val="12"/>
        <color rgb="FFE1EFFF"/>
        <rFont val="Consolas"/>
        <family val="3"/>
      </rPr>
      <t>:</t>
    </r>
  </si>
  <si>
    <r>
      <t xml:space="preserve">    </t>
    </r>
    <r>
      <rPr>
        <b/>
        <sz val="12"/>
        <color rgb="FF92FC79"/>
        <rFont val="Consolas"/>
        <family val="3"/>
      </rPr>
      <t>'''</t>
    </r>
    <r>
      <rPr>
        <b/>
        <sz val="12"/>
        <color rgb="FFA5FF90"/>
        <rFont val="Consolas"/>
        <family val="3"/>
      </rPr>
      <t>Creates a CNN with 4 convolutional layers</t>
    </r>
    <r>
      <rPr>
        <b/>
        <sz val="12"/>
        <color rgb="FF92FC79"/>
        <rFont val="Consolas"/>
        <family val="3"/>
      </rPr>
      <t>'''</t>
    </r>
  </si>
  <si>
    <r>
      <t xml:space="preserve">    model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models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Sequential</t>
    </r>
    <r>
      <rPr>
        <b/>
        <sz val="12"/>
        <color rgb="FFE1EFFF"/>
        <rFont val="Consolas"/>
        <family val="3"/>
      </rPr>
      <t>([</t>
    </r>
  </si>
  <si>
    <r>
      <t xml:space="preserve">        </t>
    </r>
    <r>
      <rPr>
        <b/>
        <sz val="12"/>
        <color rgb="FF9EFFFF"/>
        <rFont val="Consolas"/>
        <family val="3"/>
      </rPr>
      <t>Rescaling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</t>
    </r>
    <r>
      <rPr>
        <b/>
        <sz val="12"/>
        <color rgb="FFE1EFFF"/>
        <rFont val="Consolas"/>
        <family val="3"/>
      </rPr>
      <t>.</t>
    </r>
    <r>
      <rPr>
        <b/>
        <sz val="12"/>
        <color rgb="FFFF9D00"/>
        <rFont val="Consolas"/>
        <family val="3"/>
      </rPr>
      <t>/</t>
    </r>
    <r>
      <rPr>
        <b/>
        <sz val="12"/>
        <color rgb="FFFF628C"/>
        <rFont val="Consolas"/>
        <family val="3"/>
      </rPr>
      <t>255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input_shape</t>
    </r>
    <r>
      <rPr>
        <b/>
        <sz val="12"/>
        <color rgb="FFFF9D00"/>
        <rFont val="Consolas"/>
        <family val="3"/>
      </rPr>
      <t>=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150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</t>
    </r>
    <r>
      <rPr>
        <b/>
        <sz val="12"/>
        <color rgb="FFE1EFFF"/>
        <rFont val="Consolas"/>
        <family val="3"/>
      </rPr>
      <t>)),</t>
    </r>
  </si>
  <si>
    <r>
      <t xml:space="preserve">       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layers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Conv2D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32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3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</t>
    </r>
    <r>
      <rPr>
        <b/>
        <sz val="12"/>
        <color rgb="FFE1EFFF"/>
        <rFont val="Consolas"/>
        <family val="3"/>
      </rPr>
      <t>),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activation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relu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),</t>
    </r>
  </si>
  <si>
    <r>
      <t xml:space="preserve">       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layers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MaxPooling2D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2</t>
    </r>
    <r>
      <rPr>
        <b/>
        <sz val="12"/>
        <color rgb="FFE1EFFF"/>
        <rFont val="Consolas"/>
        <family val="3"/>
      </rPr>
      <t>),</t>
    </r>
  </si>
  <si>
    <r>
      <t xml:space="preserve">       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layers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Conv2D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64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3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</t>
    </r>
    <r>
      <rPr>
        <b/>
        <sz val="12"/>
        <color rgb="FFE1EFFF"/>
        <rFont val="Consolas"/>
        <family val="3"/>
      </rPr>
      <t>),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activation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relu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),</t>
    </r>
  </si>
  <si>
    <r>
      <t xml:space="preserve">       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layers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Conv2D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128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3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</t>
    </r>
    <r>
      <rPr>
        <b/>
        <sz val="12"/>
        <color rgb="FFE1EFFF"/>
        <rFont val="Consolas"/>
        <family val="3"/>
      </rPr>
      <t>),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activation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relu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),</t>
    </r>
  </si>
  <si>
    <r>
      <t xml:space="preserve">       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layers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Flatten</t>
    </r>
    <r>
      <rPr>
        <b/>
        <sz val="12"/>
        <color rgb="FFE1EFFF"/>
        <rFont val="Consolas"/>
        <family val="3"/>
      </rPr>
      <t>(),</t>
    </r>
  </si>
  <si>
    <r>
      <t xml:space="preserve">       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layers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Dense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512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activation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relu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),</t>
    </r>
  </si>
  <si>
    <r>
      <t xml:space="preserve">        </t>
    </r>
    <r>
      <rPr>
        <b/>
        <i/>
        <sz val="12"/>
        <color rgb="FF0088FF"/>
        <rFont val="Consolas"/>
        <family val="3"/>
      </rPr>
      <t># Use softmax activation for categorical labels</t>
    </r>
  </si>
  <si>
    <r>
      <t xml:space="preserve">        </t>
    </r>
    <r>
      <rPr>
        <b/>
        <sz val="12"/>
        <color rgb="FFFFC600"/>
        <rFont val="Consolas"/>
        <family val="3"/>
      </rPr>
      <t>tf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keras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layers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Dense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activation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sigmoid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)</t>
    </r>
  </si>
  <si>
    <r>
      <t xml:space="preserve">    </t>
    </r>
    <r>
      <rPr>
        <b/>
        <sz val="12"/>
        <color rgb="FFE1EFFF"/>
        <rFont val="Consolas"/>
        <family val="3"/>
      </rPr>
      <t>])</t>
    </r>
  </si>
  <si>
    <r>
      <t>    model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compile</t>
    </r>
    <r>
      <rPr>
        <b/>
        <sz val="12"/>
        <color rgb="FFE1EFFF"/>
        <rFont val="Consolas"/>
        <family val="3"/>
      </rPr>
      <t>(loss</t>
    </r>
    <r>
      <rPr>
        <b/>
        <sz val="12"/>
        <color rgb="FFFF9D00"/>
        <rFont val="Consolas"/>
        <family val="3"/>
      </rPr>
      <t>=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binary_crossentropy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,</t>
    </r>
  </si>
  <si>
    <r>
      <t xml:space="preserve">                  </t>
    </r>
    <r>
      <rPr>
        <b/>
        <sz val="12"/>
        <color rgb="FFE1EFFF"/>
        <rFont val="Consolas"/>
        <family val="3"/>
      </rPr>
      <t>optimizer</t>
    </r>
    <r>
      <rPr>
        <b/>
        <sz val="12"/>
        <color rgb="FFFF9D00"/>
        <rFont val="Consolas"/>
        <family val="3"/>
      </rPr>
      <t>=</t>
    </r>
    <r>
      <rPr>
        <b/>
        <sz val="12"/>
        <color rgb="FF9EFFFF"/>
        <rFont val="Consolas"/>
        <family val="3"/>
      </rPr>
      <t>RMSprop</t>
    </r>
    <r>
      <rPr>
        <b/>
        <sz val="12"/>
        <color rgb="FFE1EFFF"/>
        <rFont val="Consolas"/>
        <family val="3"/>
      </rPr>
      <t>(learning_rate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1e-4</t>
    </r>
    <r>
      <rPr>
        <b/>
        <sz val="12"/>
        <color rgb="FFE1EFFF"/>
        <rFont val="Consolas"/>
        <family val="3"/>
      </rPr>
      <t>),</t>
    </r>
  </si>
  <si>
    <r>
      <t xml:space="preserve">                  </t>
    </r>
    <r>
      <rPr>
        <b/>
        <sz val="12"/>
        <color rgb="FFE1EFFF"/>
        <rFont val="Consolas"/>
        <family val="3"/>
      </rPr>
      <t>metrics</t>
    </r>
    <r>
      <rPr>
        <b/>
        <sz val="12"/>
        <color rgb="FFFF9D00"/>
        <rFont val="Consolas"/>
        <family val="3"/>
      </rPr>
      <t>=</t>
    </r>
    <r>
      <rPr>
        <b/>
        <sz val="12"/>
        <color rgb="FFE1EFFF"/>
        <rFont val="Consolas"/>
        <family val="3"/>
      </rPr>
      <t>[</t>
    </r>
    <r>
      <rPr>
        <b/>
        <sz val="12"/>
        <color rgb="FF92FC79"/>
        <rFont val="Consolas"/>
        <family val="3"/>
      </rPr>
      <t>'</t>
    </r>
    <r>
      <rPr>
        <b/>
        <sz val="12"/>
        <color rgb="FFA5FF90"/>
        <rFont val="Consolas"/>
        <family val="3"/>
      </rPr>
      <t>binary_accuracy</t>
    </r>
    <r>
      <rPr>
        <b/>
        <sz val="12"/>
        <color rgb="FF92FC79"/>
        <rFont val="Consolas"/>
        <family val="3"/>
      </rPr>
      <t>'</t>
    </r>
    <r>
      <rPr>
        <b/>
        <sz val="12"/>
        <color rgb="FFE1EFFF"/>
        <rFont val="Consolas"/>
        <family val="3"/>
      </rPr>
      <t>])</t>
    </r>
  </si>
  <si>
    <r>
      <t xml:space="preserve">    </t>
    </r>
    <r>
      <rPr>
        <b/>
        <sz val="12"/>
        <color rgb="FFFF9D00"/>
        <rFont val="Consolas"/>
        <family val="3"/>
      </rPr>
      <t>return</t>
    </r>
    <r>
      <rPr>
        <b/>
        <sz val="12"/>
        <color rgb="FFFFFFFF"/>
        <rFont val="Consolas"/>
        <family val="3"/>
      </rPr>
      <t xml:space="preserve"> model</t>
    </r>
  </si>
  <si>
    <t>Model</t>
  </si>
  <si>
    <t>Size (MB)</t>
  </si>
  <si>
    <t>Top-1 Accuracy</t>
  </si>
  <si>
    <t>Top-5 Accuracy</t>
  </si>
  <si>
    <t>Parameters</t>
  </si>
  <si>
    <t>Depth</t>
  </si>
  <si>
    <t>Time (ms) per inference step (CPU)</t>
  </si>
  <si>
    <t>Time (ms) per inference step (GPU)</t>
  </si>
  <si>
    <t>Xception</t>
  </si>
  <si>
    <t>22.9M</t>
  </si>
  <si>
    <t>VGG16</t>
  </si>
  <si>
    <t>138.4M</t>
  </si>
  <si>
    <t>VGG19</t>
  </si>
  <si>
    <t>143.7M</t>
  </si>
  <si>
    <t>ResNet50</t>
  </si>
  <si>
    <t>25.6M</t>
  </si>
  <si>
    <t>ResNet50V2</t>
  </si>
  <si>
    <t>ResNet101</t>
  </si>
  <si>
    <t>44.7M</t>
  </si>
  <si>
    <t>ResNet101V2</t>
  </si>
  <si>
    <t>ResNet152</t>
  </si>
  <si>
    <t>60.4M</t>
  </si>
  <si>
    <t>ResNet152V2</t>
  </si>
  <si>
    <t>InceptionV3</t>
  </si>
  <si>
    <t>23.9M</t>
  </si>
  <si>
    <t>InceptionResNetV2</t>
  </si>
  <si>
    <t>55.9M</t>
  </si>
  <si>
    <t>MobileNet</t>
  </si>
  <si>
    <t>4.3M</t>
  </si>
  <si>
    <t>MobileNetV2</t>
  </si>
  <si>
    <t>3.5M</t>
  </si>
  <si>
    <t>DenseNet121</t>
  </si>
  <si>
    <t>8.1M</t>
  </si>
  <si>
    <t>DenseNet169</t>
  </si>
  <si>
    <t>14.3M</t>
  </si>
  <si>
    <t>DenseNet201</t>
  </si>
  <si>
    <t>20.2M</t>
  </si>
  <si>
    <t>NASNetMobile</t>
  </si>
  <si>
    <t>5.3M</t>
  </si>
  <si>
    <t>NASNetLarge</t>
  </si>
  <si>
    <t>88.9M</t>
  </si>
  <si>
    <t>EfficientNetB0</t>
  </si>
  <si>
    <t>EfficientNetB1</t>
  </si>
  <si>
    <t>7.9M</t>
  </si>
  <si>
    <t>EfficientNetB2</t>
  </si>
  <si>
    <t>9.2M</t>
  </si>
  <si>
    <t>EfficientNetB3</t>
  </si>
  <si>
    <t>12.3M</t>
  </si>
  <si>
    <t>EfficientNetB4</t>
  </si>
  <si>
    <t>19.5M</t>
  </si>
  <si>
    <t>EfficientNetB5</t>
  </si>
  <si>
    <t>30.6M</t>
  </si>
  <si>
    <t>EfficientNetB6</t>
  </si>
  <si>
    <t>43.3M</t>
  </si>
  <si>
    <t>EfficientNetB7</t>
  </si>
  <si>
    <t>66.7M</t>
  </si>
  <si>
    <t>EfficientNetV2B0</t>
  </si>
  <si>
    <t>7.2M</t>
  </si>
  <si>
    <t>-</t>
  </si>
  <si>
    <t>EfficientNetV2B1</t>
  </si>
  <si>
    <t>8.2M</t>
  </si>
  <si>
    <t>EfficientNetV2B2</t>
  </si>
  <si>
    <t>10.2M</t>
  </si>
  <si>
    <t>EfficientNetV2B3</t>
  </si>
  <si>
    <t>14.5M</t>
  </si>
  <si>
    <t>EfficientNetV2S</t>
  </si>
  <si>
    <t>21.6M</t>
  </si>
  <si>
    <t>EfficientNetV2M</t>
  </si>
  <si>
    <t>54.4M</t>
  </si>
  <si>
    <t>EfficientNetV2L</t>
  </si>
  <si>
    <t>119.0M</t>
  </si>
  <si>
    <t>ConvNeXtTiny</t>
  </si>
  <si>
    <t>28.6M</t>
  </si>
  <si>
    <t>ConvNeXtSmall</t>
  </si>
  <si>
    <t>50.2M</t>
  </si>
  <si>
    <t>ConvNeXtBase</t>
  </si>
  <si>
    <t>88.5M</t>
  </si>
  <si>
    <t>ConvNeXtLarge</t>
  </si>
  <si>
    <t>197.7M</t>
  </si>
  <si>
    <t>ConvNeXtXLarge</t>
  </si>
  <si>
    <t>350.1M</t>
  </si>
  <si>
    <t>The top-1 and top-5 accuracy refers to the model's performance on the ImageNet validation dataset.</t>
  </si>
  <si>
    <t>Depth refers to the topological depth of the network. This includes activation layers, batch normalization layers etc.</t>
  </si>
  <si>
    <t>Time per inference step is the average of 30 batches and 10 repetitions.</t>
  </si>
  <si>
    <t>CPU: AMD EPYC Processor (with IBPB) (92 core)</t>
  </si>
  <si>
    <t>RAM: 1.7T</t>
  </si>
  <si>
    <t>GPU: Tesla A100</t>
  </si>
  <si>
    <t>Batch size: 32</t>
  </si>
  <si>
    <t>Depth counts the number of layers with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</si>
</sst>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sz val="24"/>
      <color theme="1"/>
      <name val="Arial"/>
      <family val="2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vertAlign val="subscript"/>
      <sz val="24"/>
      <color theme="1"/>
      <name val="Calibri"/>
      <family val="2"/>
      <scheme val="minor"/>
    </font>
    <font>
      <vertAlign val="superscript"/>
      <sz val="2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8"/>
      <name val="Calibri"/>
      <family val="2"/>
      <scheme val="minor"/>
    </font>
    <font>
      <sz val="24"/>
      <color rgb="FF0070C0"/>
      <name val="Calibri"/>
      <family val="2"/>
      <scheme val="minor"/>
    </font>
    <font>
      <sz val="24"/>
      <color rgb="FFC00000"/>
      <name val="Calibri"/>
      <family val="2"/>
      <scheme val="minor"/>
    </font>
    <font>
      <sz val="24"/>
      <color rgb="FF00B05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B0F0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vertAlign val="subscript"/>
      <sz val="24"/>
      <color rgb="FF7030A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vertAlign val="subscript"/>
      <sz val="2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vertAlign val="subscript"/>
      <sz val="16"/>
      <color rgb="FF00B05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6"/>
      <color rgb="FFC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vertAlign val="subscript"/>
      <sz val="16"/>
      <color rgb="FF7030A0"/>
      <name val="Calibri"/>
      <family val="2"/>
      <scheme val="minor"/>
    </font>
    <font>
      <b/>
      <vertAlign val="subscript"/>
      <sz val="16"/>
      <color rgb="FFC0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u/>
      <sz val="16"/>
      <color theme="1"/>
      <name val="Arial"/>
      <family val="2"/>
    </font>
    <font>
      <u/>
      <vertAlign val="superscript"/>
      <sz val="16"/>
      <color theme="1"/>
      <name val="Calibri"/>
      <family val="2"/>
      <scheme val="minor"/>
    </font>
    <font>
      <sz val="16"/>
      <color theme="1"/>
      <name val="Bookman Old Style"/>
      <family val="1"/>
    </font>
    <font>
      <vertAlign val="superscript"/>
      <sz val="16"/>
      <color theme="1"/>
      <name val="Calibri"/>
      <family val="2"/>
    </font>
    <font>
      <vertAlign val="subscript"/>
      <sz val="16"/>
      <color theme="1"/>
      <name val="Bookman Old Style"/>
      <family val="1"/>
    </font>
    <font>
      <vertAlign val="subscript"/>
      <sz val="16"/>
      <color theme="1"/>
      <name val="Calibri"/>
      <family val="2"/>
    </font>
    <font>
      <b/>
      <sz val="16"/>
      <color theme="1"/>
      <name val="Bookman Old Style"/>
      <family val="1"/>
    </font>
    <font>
      <b/>
      <vertAlign val="subscript"/>
      <sz val="16"/>
      <color theme="1"/>
      <name val="Bookman Old Style"/>
      <family val="1"/>
    </font>
    <font>
      <vertAlign val="superscript"/>
      <sz val="16"/>
      <color theme="1"/>
      <name val="Bookman Old Style"/>
      <family val="1"/>
    </font>
    <font>
      <sz val="10"/>
      <color theme="1"/>
      <name val="Calibri"/>
      <family val="2"/>
      <scheme val="minor"/>
    </font>
    <font>
      <sz val="16"/>
      <color rgb="FFFF9D00"/>
      <name val="Consolas"/>
      <family val="3"/>
    </font>
    <font>
      <sz val="16"/>
      <color rgb="FFFFFFFF"/>
      <name val="Consolas"/>
      <family val="3"/>
    </font>
    <font>
      <sz val="16"/>
      <color rgb="FFFFC600"/>
      <name val="Consolas"/>
      <family val="3"/>
    </font>
    <font>
      <sz val="16"/>
      <color rgb="FFE1EFFF"/>
      <name val="Consolas"/>
      <family val="3"/>
    </font>
    <font>
      <sz val="16"/>
      <color rgb="FFFF628C"/>
      <name val="Consolas"/>
      <family val="3"/>
    </font>
    <font>
      <sz val="8"/>
      <color rgb="FF000000"/>
      <name val="Courier New"/>
      <family val="3"/>
    </font>
    <font>
      <sz val="8"/>
      <color rgb="FFA31515"/>
      <name val="Courier New"/>
      <family val="3"/>
    </font>
    <font>
      <sz val="8"/>
      <color rgb="FF116644"/>
      <name val="Courier New"/>
      <family val="3"/>
    </font>
    <font>
      <sz val="8"/>
      <color rgb="FF0000FF"/>
      <name val="Courier New"/>
      <family val="3"/>
    </font>
    <font>
      <sz val="8"/>
      <color rgb="FF257693"/>
      <name val="Courier New"/>
      <family val="3"/>
    </font>
    <font>
      <sz val="8"/>
      <color rgb="FF795E26"/>
      <name val="Courier New"/>
      <family val="3"/>
    </font>
    <font>
      <sz val="8"/>
      <color rgb="FF001080"/>
      <name val="Courier New"/>
      <family val="3"/>
    </font>
    <font>
      <sz val="8"/>
      <color rgb="FFAF00DB"/>
      <name val="Courier New"/>
      <family val="3"/>
    </font>
    <font>
      <sz val="8"/>
      <color rgb="FF008000"/>
      <name val="Courier New"/>
      <family val="3"/>
    </font>
    <font>
      <sz val="11"/>
      <color rgb="FFE1EFFF"/>
      <name val="Consolas"/>
      <family val="3"/>
    </font>
    <font>
      <b/>
      <sz val="12"/>
      <color rgb="FFFF9D00"/>
      <name val="Consolas"/>
      <family val="3"/>
    </font>
    <font>
      <b/>
      <sz val="12"/>
      <color rgb="FF9EFFFF"/>
      <name val="Consolas"/>
      <family val="3"/>
    </font>
    <font>
      <b/>
      <sz val="12"/>
      <color rgb="FFFFC600"/>
      <name val="Consolas"/>
      <family val="3"/>
    </font>
    <font>
      <b/>
      <sz val="12"/>
      <color rgb="FFE1EFFF"/>
      <name val="Consolas"/>
      <family val="3"/>
    </font>
    <font>
      <b/>
      <sz val="12"/>
      <color rgb="FFFFEE80"/>
      <name val="Consolas"/>
      <family val="3"/>
    </font>
    <font>
      <b/>
      <sz val="12"/>
      <color rgb="FFFFFFFF"/>
      <name val="Consolas"/>
      <family val="3"/>
    </font>
    <font>
      <b/>
      <sz val="12"/>
      <color rgb="FF92FC79"/>
      <name val="Consolas"/>
      <family val="3"/>
    </font>
    <font>
      <b/>
      <sz val="12"/>
      <color rgb="FFA5FF90"/>
      <name val="Consolas"/>
      <family val="3"/>
    </font>
    <font>
      <b/>
      <sz val="12"/>
      <color rgb="FFFF628C"/>
      <name val="Consolas"/>
      <family val="3"/>
    </font>
    <font>
      <b/>
      <i/>
      <sz val="12"/>
      <color rgb="FF0088FF"/>
      <name val="Consolas"/>
      <family val="3"/>
    </font>
    <font>
      <b/>
      <sz val="12"/>
      <color rgb="FFFB94FF"/>
      <name val="Consolas"/>
      <family val="3"/>
    </font>
    <font>
      <b/>
      <sz val="10"/>
      <color rgb="FF212529"/>
      <name val="Open Sans"/>
      <family val="2"/>
    </font>
    <font>
      <sz val="10"/>
      <color rgb="FF212529"/>
      <name val="Open Sans"/>
      <family val="2"/>
    </font>
    <font>
      <sz val="9"/>
      <color rgb="FF212529"/>
      <name val="Open Sans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0" fontId="86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quotePrefix="1" applyFont="1"/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9" fillId="0" borderId="0" xfId="0" applyFont="1" applyAlignment="1">
      <alignment horizontal="center" vertical="center"/>
    </xf>
    <xf numFmtId="0" fontId="18" fillId="0" borderId="0" xfId="0" applyFont="1"/>
    <xf numFmtId="0" fontId="10" fillId="0" borderId="0" xfId="0" quotePrefix="1" applyFont="1"/>
    <xf numFmtId="0" fontId="24" fillId="0" borderId="0" xfId="0" applyFont="1"/>
    <xf numFmtId="0" fontId="3" fillId="0" borderId="1" xfId="0" applyFont="1" applyBorder="1"/>
    <xf numFmtId="0" fontId="29" fillId="0" borderId="0" xfId="0" applyFont="1"/>
    <xf numFmtId="0" fontId="25" fillId="0" borderId="1" xfId="0" applyFont="1" applyBorder="1"/>
    <xf numFmtId="0" fontId="30" fillId="0" borderId="0" xfId="0" applyFont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5" xfId="0" quotePrefix="1" applyFont="1" applyBorder="1"/>
    <xf numFmtId="0" fontId="3" fillId="0" borderId="11" xfId="0" applyFont="1" applyBorder="1"/>
    <xf numFmtId="0" fontId="33" fillId="0" borderId="0" xfId="0" applyFont="1"/>
    <xf numFmtId="0" fontId="3" fillId="0" borderId="0" xfId="0" applyFont="1" applyAlignment="1">
      <alignment vertical="center"/>
    </xf>
    <xf numFmtId="0" fontId="30" fillId="0" borderId="0" xfId="0" applyFont="1"/>
    <xf numFmtId="0" fontId="30" fillId="0" borderId="1" xfId="0" applyFont="1" applyBorder="1" applyAlignment="1">
      <alignment horizontal="left"/>
    </xf>
    <xf numFmtId="0" fontId="3" fillId="0" borderId="12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0" fillId="0" borderId="1" xfId="0" applyFont="1" applyBorder="1"/>
    <xf numFmtId="0" fontId="38" fillId="0" borderId="0" xfId="0" applyFont="1"/>
    <xf numFmtId="0" fontId="24" fillId="0" borderId="0" xfId="0" applyFont="1" applyAlignment="1">
      <alignment horizontal="left"/>
    </xf>
    <xf numFmtId="0" fontId="41" fillId="0" borderId="0" xfId="0" applyFont="1"/>
    <xf numFmtId="0" fontId="24" fillId="2" borderId="0" xfId="0" applyFont="1" applyFill="1"/>
    <xf numFmtId="0" fontId="3" fillId="2" borderId="0" xfId="0" applyFont="1" applyFill="1"/>
    <xf numFmtId="0" fontId="37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7" fillId="0" borderId="0" xfId="0" applyFont="1"/>
    <xf numFmtId="0" fontId="34" fillId="0" borderId="0" xfId="0" applyFont="1"/>
    <xf numFmtId="0" fontId="49" fillId="0" borderId="0" xfId="0" applyFont="1"/>
    <xf numFmtId="0" fontId="3" fillId="0" borderId="13" xfId="0" applyFont="1" applyBorder="1"/>
    <xf numFmtId="0" fontId="56" fillId="0" borderId="0" xfId="0" applyFont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24" fillId="0" borderId="17" xfId="0" applyFont="1" applyBorder="1"/>
    <xf numFmtId="0" fontId="57" fillId="3" borderId="0" xfId="0" applyFont="1" applyFill="1" applyAlignment="1">
      <alignment vertical="center"/>
    </xf>
    <xf numFmtId="0" fontId="0" fillId="3" borderId="0" xfId="0" applyFill="1"/>
    <xf numFmtId="0" fontId="3" fillId="3" borderId="0" xfId="0" applyFont="1" applyFill="1" applyAlignment="1">
      <alignment vertical="center"/>
    </xf>
    <xf numFmtId="0" fontId="62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5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29" fillId="3" borderId="0" xfId="0" applyFont="1" applyFill="1"/>
    <xf numFmtId="0" fontId="72" fillId="3" borderId="0" xfId="0" applyFont="1" applyFill="1" applyAlignment="1">
      <alignment vertical="center"/>
    </xf>
    <xf numFmtId="0" fontId="30" fillId="3" borderId="0" xfId="0" applyFont="1" applyFill="1"/>
    <xf numFmtId="0" fontId="73" fillId="3" borderId="0" xfId="0" applyFont="1" applyFill="1" applyAlignment="1">
      <alignment vertical="center"/>
    </xf>
    <xf numFmtId="0" fontId="77" fillId="3" borderId="0" xfId="0" applyFont="1" applyFill="1" applyAlignment="1">
      <alignment vertical="center"/>
    </xf>
    <xf numFmtId="0" fontId="81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82" fillId="3" borderId="0" xfId="0" applyFont="1" applyFill="1" applyAlignment="1">
      <alignment vertical="center"/>
    </xf>
    <xf numFmtId="0" fontId="75" fillId="3" borderId="0" xfId="0" applyFont="1" applyFill="1" applyAlignment="1">
      <alignment vertical="center"/>
    </xf>
    <xf numFmtId="0" fontId="24" fillId="2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4" fillId="2" borderId="18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4" fillId="0" borderId="5" xfId="0" quotePrefix="1" applyFont="1" applyBorder="1" applyAlignment="1">
      <alignment horizontal="center" vertical="center"/>
    </xf>
    <xf numFmtId="0" fontId="24" fillId="0" borderId="11" xfId="0" quotePrefix="1" applyFont="1" applyBorder="1" applyAlignment="1">
      <alignment horizontal="center" vertical="center"/>
    </xf>
    <xf numFmtId="0" fontId="24" fillId="0" borderId="9" xfId="0" quotePrefix="1" applyFont="1" applyBorder="1" applyAlignment="1">
      <alignment horizontal="center" vertical="center"/>
    </xf>
    <xf numFmtId="0" fontId="24" fillId="0" borderId="10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83" fillId="5" borderId="21" xfId="0" applyFont="1" applyFill="1" applyBorder="1" applyAlignment="1">
      <alignment horizontal="center" vertical="center" wrapText="1"/>
    </xf>
    <xf numFmtId="0" fontId="83" fillId="5" borderId="21" xfId="0" applyFont="1" applyFill="1" applyBorder="1" applyAlignment="1">
      <alignment horizontal="right" vertical="center" wrapText="1"/>
    </xf>
    <xf numFmtId="0" fontId="86" fillId="5" borderId="21" xfId="1" applyFill="1" applyBorder="1" applyAlignment="1">
      <alignment vertical="center" wrapText="1"/>
    </xf>
    <xf numFmtId="0" fontId="84" fillId="5" borderId="21" xfId="0" applyFont="1" applyFill="1" applyBorder="1" applyAlignment="1">
      <alignment horizontal="right" vertical="center" wrapText="1"/>
    </xf>
    <xf numFmtId="10" fontId="84" fillId="5" borderId="21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85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83820</xdr:rowOff>
    </xdr:from>
    <xdr:to>
      <xdr:col>4</xdr:col>
      <xdr:colOff>269858</xdr:colOff>
      <xdr:row>11</xdr:row>
      <xdr:rowOff>16920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573E11-5EE6-1754-6E7B-EA294E4E7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50620"/>
          <a:ext cx="2708257" cy="1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91441</xdr:colOff>
      <xdr:row>4</xdr:row>
      <xdr:rowOff>76200</xdr:rowOff>
    </xdr:from>
    <xdr:to>
      <xdr:col>13</xdr:col>
      <xdr:colOff>12503</xdr:colOff>
      <xdr:row>11</xdr:row>
      <xdr:rowOff>9300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CC00DC-6C93-4AF5-EEC3-ECBC2FDAB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9441" y="1143000"/>
          <a:ext cx="5347827" cy="18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281940</xdr:colOff>
      <xdr:row>4</xdr:row>
      <xdr:rowOff>30480</xdr:rowOff>
    </xdr:from>
    <xdr:to>
      <xdr:col>22</xdr:col>
      <xdr:colOff>559975</xdr:colOff>
      <xdr:row>15</xdr:row>
      <xdr:rowOff>114256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8B4AEA-EF32-081C-ED16-1B80B1F2B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16340" y="1097280"/>
          <a:ext cx="5400000" cy="3017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101379</xdr:rowOff>
    </xdr:from>
    <xdr:to>
      <xdr:col>7</xdr:col>
      <xdr:colOff>1132800</xdr:colOff>
      <xdr:row>26</xdr:row>
      <xdr:rowOff>31616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3E91EF-5071-63D2-89DD-F2F970B3F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42075"/>
          <a:ext cx="5400000" cy="2580671"/>
        </a:xfrm>
        <a:prstGeom prst="rect">
          <a:avLst/>
        </a:prstGeom>
      </xdr:spPr>
    </xdr:pic>
    <xdr:clientData/>
  </xdr:twoCellAnchor>
  <xdr:twoCellAnchor editAs="oneCell">
    <xdr:from>
      <xdr:col>9</xdr:col>
      <xdr:colOff>6626</xdr:colOff>
      <xdr:row>16</xdr:row>
      <xdr:rowOff>79513</xdr:rowOff>
    </xdr:from>
    <xdr:to>
      <xdr:col>17</xdr:col>
      <xdr:colOff>529826</xdr:colOff>
      <xdr:row>28</xdr:row>
      <xdr:rowOff>26964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21DAD2-CB53-00B3-4265-5CD274D44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3026" y="4320209"/>
          <a:ext cx="5400000" cy="3127972"/>
        </a:xfrm>
        <a:prstGeom prst="rect">
          <a:avLst/>
        </a:prstGeom>
      </xdr:spPr>
    </xdr:pic>
    <xdr:clientData/>
  </xdr:twoCellAnchor>
  <xdr:twoCellAnchor editAs="oneCell">
    <xdr:from>
      <xdr:col>8</xdr:col>
      <xdr:colOff>212034</xdr:colOff>
      <xdr:row>34</xdr:row>
      <xdr:rowOff>39757</xdr:rowOff>
    </xdr:from>
    <xdr:to>
      <xdr:col>17</xdr:col>
      <xdr:colOff>125634</xdr:colOff>
      <xdr:row>43</xdr:row>
      <xdr:rowOff>21000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72EFBB7-7F6B-CC4A-4219-0FDEC6FE0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8834" y="9051235"/>
          <a:ext cx="5400000" cy="2366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19879</xdr:rowOff>
    </xdr:from>
    <xdr:to>
      <xdr:col>7</xdr:col>
      <xdr:colOff>1132800</xdr:colOff>
      <xdr:row>71</xdr:row>
      <xdr:rowOff>140705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6C6352-347B-1526-73A5-73A780B7E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187531"/>
          <a:ext cx="5400000" cy="27712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85878</xdr:colOff>
      <xdr:row>10</xdr:row>
      <xdr:rowOff>188830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D52467-BBD3-8CF4-AA33-A845AC2A1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30088"/>
          <a:ext cx="5400000" cy="230917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11</xdr:col>
      <xdr:colOff>427417</xdr:colOff>
      <xdr:row>51</xdr:row>
      <xdr:rowOff>147125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53A28EB-368B-1E3C-381F-666CABF45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9581322"/>
          <a:ext cx="8047417" cy="41227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5</xdr:row>
      <xdr:rowOff>7620</xdr:rowOff>
    </xdr:from>
    <xdr:to>
      <xdr:col>6</xdr:col>
      <xdr:colOff>297180</xdr:colOff>
      <xdr:row>6</xdr:row>
      <xdr:rowOff>236220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797CF04-9AFD-360E-6707-8318AC971B0A}"/>
            </a:ext>
          </a:extLst>
        </xdr:cNvPr>
        <xdr:cNvCxnSpPr/>
      </xdr:nvCxnSpPr>
      <xdr:spPr>
        <a:xfrm>
          <a:off x="3916680" y="1341120"/>
          <a:ext cx="381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8</xdr:row>
      <xdr:rowOff>38100</xdr:rowOff>
    </xdr:from>
    <xdr:to>
      <xdr:col>8</xdr:col>
      <xdr:colOff>114300</xdr:colOff>
      <xdr:row>12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7D2CF7-ADDD-4085-B302-721E14731329}"/>
            </a:ext>
          </a:extLst>
        </xdr:cNvPr>
        <xdr:cNvCxnSpPr/>
      </xdr:nvCxnSpPr>
      <xdr:spPr>
        <a:xfrm flipH="1">
          <a:off x="4686300" y="2171700"/>
          <a:ext cx="304800" cy="1219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17</xdr:row>
      <xdr:rowOff>220980</xdr:rowOff>
    </xdr:from>
    <xdr:to>
      <xdr:col>14</xdr:col>
      <xdr:colOff>45720</xdr:colOff>
      <xdr:row>27</xdr:row>
      <xdr:rowOff>167640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C7C503D-C5AF-C854-0BB4-50EBDFAAB256}"/>
            </a:ext>
          </a:extLst>
        </xdr:cNvPr>
        <xdr:cNvSpPr/>
      </xdr:nvSpPr>
      <xdr:spPr>
        <a:xfrm>
          <a:off x="3566160" y="4876800"/>
          <a:ext cx="5013960" cy="2857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563880</xdr:colOff>
      <xdr:row>20</xdr:row>
      <xdr:rowOff>236220</xdr:rowOff>
    </xdr:from>
    <xdr:to>
      <xdr:col>23</xdr:col>
      <xdr:colOff>190500</xdr:colOff>
      <xdr:row>22</xdr:row>
      <xdr:rowOff>220980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E9F2EA-12F6-433E-8C02-59A43936F879}"/>
            </a:ext>
          </a:extLst>
        </xdr:cNvPr>
        <xdr:cNvSpPr/>
      </xdr:nvSpPr>
      <xdr:spPr>
        <a:xfrm>
          <a:off x="11536680" y="5814060"/>
          <a:ext cx="2674620" cy="632460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45720</xdr:colOff>
      <xdr:row>21</xdr:row>
      <xdr:rowOff>285750</xdr:rowOff>
    </xdr:from>
    <xdr:to>
      <xdr:col>18</xdr:col>
      <xdr:colOff>563880</xdr:colOff>
      <xdr:row>22</xdr:row>
      <xdr:rowOff>137160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C215056-B688-8C4D-AEA5-CBA386292988}"/>
            </a:ext>
          </a:extLst>
        </xdr:cNvPr>
        <xdr:cNvCxnSpPr>
          <a:stCxn id="9" idx="3"/>
          <a:endCxn id="10" idx="1"/>
        </xdr:cNvCxnSpPr>
      </xdr:nvCxnSpPr>
      <xdr:spPr>
        <a:xfrm flipV="1">
          <a:off x="8580120" y="6130290"/>
          <a:ext cx="2956560" cy="2324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4</xdr:row>
      <xdr:rowOff>114300</xdr:rowOff>
    </xdr:from>
    <xdr:to>
      <xdr:col>3</xdr:col>
      <xdr:colOff>22860</xdr:colOff>
      <xdr:row>6</xdr:row>
      <xdr:rowOff>243840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8898185-2BF5-1377-2861-7E4CC8C4C621}"/>
            </a:ext>
          </a:extLst>
        </xdr:cNvPr>
        <xdr:cNvCxnSpPr/>
      </xdr:nvCxnSpPr>
      <xdr:spPr>
        <a:xfrm flipV="1">
          <a:off x="1051560" y="1790700"/>
          <a:ext cx="2377440" cy="922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449580</xdr:colOff>
      <xdr:row>4</xdr:row>
      <xdr:rowOff>121920</xdr:rowOff>
    </xdr:from>
    <xdr:to>
      <xdr:col>2</xdr:col>
      <xdr:colOff>1729740</xdr:colOff>
      <xdr:row>5</xdr:row>
      <xdr:rowOff>198120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94C51C7-5DC9-433D-B399-B0FBC9FCC1BC}"/>
            </a:ext>
          </a:extLst>
        </xdr:cNvPr>
        <xdr:cNvCxnSpPr/>
      </xdr:nvCxnSpPr>
      <xdr:spPr>
        <a:xfrm flipV="1">
          <a:off x="1059180" y="1706880"/>
          <a:ext cx="2331720" cy="4724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4</xdr:row>
      <xdr:rowOff>91440</xdr:rowOff>
    </xdr:from>
    <xdr:to>
      <xdr:col>3</xdr:col>
      <xdr:colOff>15240</xdr:colOff>
      <xdr:row>4</xdr:row>
      <xdr:rowOff>137160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F2496C2-FF87-4F7F-9162-E2852B02B483}"/>
            </a:ext>
          </a:extLst>
        </xdr:cNvPr>
        <xdr:cNvCxnSpPr/>
      </xdr:nvCxnSpPr>
      <xdr:spPr>
        <a:xfrm>
          <a:off x="838200" y="822960"/>
          <a:ext cx="100584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434340</xdr:colOff>
      <xdr:row>3</xdr:row>
      <xdr:rowOff>175260</xdr:rowOff>
    </xdr:from>
    <xdr:to>
      <xdr:col>3</xdr:col>
      <xdr:colOff>0</xdr:colOff>
      <xdr:row>4</xdr:row>
      <xdr:rowOff>106680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2A77F0A-3083-4687-BB5C-724E98ABC878}"/>
            </a:ext>
          </a:extLst>
        </xdr:cNvPr>
        <xdr:cNvCxnSpPr/>
      </xdr:nvCxnSpPr>
      <xdr:spPr>
        <a:xfrm>
          <a:off x="1043940" y="1363980"/>
          <a:ext cx="2362200" cy="32766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556260</xdr:colOff>
      <xdr:row>5</xdr:row>
      <xdr:rowOff>99060</xdr:rowOff>
    </xdr:from>
    <xdr:to>
      <xdr:col>5</xdr:col>
      <xdr:colOff>45720</xdr:colOff>
      <xdr:row>6</xdr:row>
      <xdr:rowOff>213360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C238A52-1B31-47AC-980F-5ABB37E38C71}"/>
            </a:ext>
          </a:extLst>
        </xdr:cNvPr>
        <xdr:cNvCxnSpPr/>
      </xdr:nvCxnSpPr>
      <xdr:spPr>
        <a:xfrm flipV="1">
          <a:off x="3962400" y="2080260"/>
          <a:ext cx="2026920" cy="510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510540</xdr:colOff>
      <xdr:row>5</xdr:row>
      <xdr:rowOff>99060</xdr:rowOff>
    </xdr:from>
    <xdr:to>
      <xdr:col>5</xdr:col>
      <xdr:colOff>0</xdr:colOff>
      <xdr:row>5</xdr:row>
      <xdr:rowOff>198120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3639969-52C9-4190-ADB8-4750C18C5C30}"/>
            </a:ext>
          </a:extLst>
        </xdr:cNvPr>
        <xdr:cNvCxnSpPr/>
      </xdr:nvCxnSpPr>
      <xdr:spPr>
        <a:xfrm flipV="1">
          <a:off x="3916680" y="2080260"/>
          <a:ext cx="2026920" cy="99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518160</xdr:colOff>
      <xdr:row>4</xdr:row>
      <xdr:rowOff>220980</xdr:rowOff>
    </xdr:from>
    <xdr:to>
      <xdr:col>5</xdr:col>
      <xdr:colOff>30480</xdr:colOff>
      <xdr:row>5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54AB6A58-102E-41EE-BC87-FDB9845FC5C6}"/>
            </a:ext>
          </a:extLst>
        </xdr:cNvPr>
        <xdr:cNvCxnSpPr/>
      </xdr:nvCxnSpPr>
      <xdr:spPr>
        <a:xfrm>
          <a:off x="3924300" y="1805940"/>
          <a:ext cx="2049780" cy="289560"/>
        </a:xfrm>
        <a:prstGeom prst="line">
          <a:avLst/>
        </a:prstGeom>
        <a:ln w="28575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144780</xdr:colOff>
      <xdr:row>2</xdr:row>
      <xdr:rowOff>426720</xdr:rowOff>
    </xdr:from>
    <xdr:to>
      <xdr:col>2</xdr:col>
      <xdr:colOff>259080</xdr:colOff>
      <xdr:row>3</xdr:row>
      <xdr:rowOff>281940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1E15DAC-CA43-3E17-6857-BEBC096EE919}"/>
            </a:ext>
          </a:extLst>
        </xdr:cNvPr>
        <xdr:cNvCxnSpPr/>
      </xdr:nvCxnSpPr>
      <xdr:spPr>
        <a:xfrm>
          <a:off x="1805940" y="1219200"/>
          <a:ext cx="114300" cy="342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441960</xdr:colOff>
      <xdr:row>5</xdr:row>
      <xdr:rowOff>167640</xdr:rowOff>
    </xdr:from>
    <xdr:to>
      <xdr:col>3</xdr:col>
      <xdr:colOff>53340</xdr:colOff>
      <xdr:row>6</xdr:row>
      <xdr:rowOff>251460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55975626-3E8F-446C-8AD2-B42FB420B985}"/>
            </a:ext>
          </a:extLst>
        </xdr:cNvPr>
        <xdr:cNvCxnSpPr/>
      </xdr:nvCxnSpPr>
      <xdr:spPr>
        <a:xfrm flipV="1">
          <a:off x="1051560" y="2240280"/>
          <a:ext cx="2407920" cy="48006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236220</xdr:colOff>
      <xdr:row>6</xdr:row>
      <xdr:rowOff>99060</xdr:rowOff>
    </xdr:from>
    <xdr:to>
      <xdr:col>2</xdr:col>
      <xdr:colOff>495300</xdr:colOff>
      <xdr:row>6</xdr:row>
      <xdr:rowOff>259080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BC5948F-39D6-4452-9B3D-B082489BEC76}"/>
            </a:ext>
          </a:extLst>
        </xdr:cNvPr>
        <xdr:cNvCxnSpPr/>
      </xdr:nvCxnSpPr>
      <xdr:spPr>
        <a:xfrm>
          <a:off x="1897380" y="2567940"/>
          <a:ext cx="259080" cy="1600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167640</xdr:colOff>
      <xdr:row>2</xdr:row>
      <xdr:rowOff>0</xdr:rowOff>
    </xdr:from>
    <xdr:to>
      <xdr:col>2</xdr:col>
      <xdr:colOff>487680</xdr:colOff>
      <xdr:row>2</xdr:row>
      <xdr:rowOff>274320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6BA72A98-70A3-C634-7733-038147A207A4}"/>
            </a:ext>
          </a:extLst>
        </xdr:cNvPr>
        <xdr:cNvSpPr/>
      </xdr:nvSpPr>
      <xdr:spPr>
        <a:xfrm>
          <a:off x="1828800" y="792480"/>
          <a:ext cx="320040" cy="27432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441960</xdr:colOff>
      <xdr:row>2</xdr:row>
      <xdr:rowOff>60960</xdr:rowOff>
    </xdr:from>
    <xdr:to>
      <xdr:col>3</xdr:col>
      <xdr:colOff>1653540</xdr:colOff>
      <xdr:row>2</xdr:row>
      <xdr:rowOff>114300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A0C1E3AE-D084-47B5-B9B3-762215890396}"/>
            </a:ext>
          </a:extLst>
        </xdr:cNvPr>
        <xdr:cNvCxnSpPr/>
      </xdr:nvCxnSpPr>
      <xdr:spPr>
        <a:xfrm flipH="1" flipV="1">
          <a:off x="2103120" y="853440"/>
          <a:ext cx="2956560" cy="5334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1615440</xdr:colOff>
      <xdr:row>2</xdr:row>
      <xdr:rowOff>129540</xdr:rowOff>
    </xdr:from>
    <xdr:to>
      <xdr:col>4</xdr:col>
      <xdr:colOff>7620</xdr:colOff>
      <xdr:row>2</xdr:row>
      <xdr:rowOff>403860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8BB528B4-3F10-45A7-8832-0C237FB379BA}"/>
            </a:ext>
          </a:extLst>
        </xdr:cNvPr>
        <xdr:cNvSpPr/>
      </xdr:nvSpPr>
      <xdr:spPr>
        <a:xfrm>
          <a:off x="5021580" y="922020"/>
          <a:ext cx="320040" cy="274320"/>
        </a:xfrm>
        <a:prstGeom prst="ellipse">
          <a:avLst/>
        </a:prstGeom>
        <a:noFill/>
        <a:ln w="127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243840</xdr:colOff>
      <xdr:row>6</xdr:row>
      <xdr:rowOff>175260</xdr:rowOff>
    </xdr:from>
    <xdr:to>
      <xdr:col>1</xdr:col>
      <xdr:colOff>464820</xdr:colOff>
      <xdr:row>6</xdr:row>
      <xdr:rowOff>403860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8055912E-B145-4308-AA01-91761BFED3E6}"/>
            </a:ext>
          </a:extLst>
        </xdr:cNvPr>
        <xdr:cNvSpPr/>
      </xdr:nvSpPr>
      <xdr:spPr>
        <a:xfrm>
          <a:off x="853440" y="2644140"/>
          <a:ext cx="220980" cy="228600"/>
        </a:xfrm>
        <a:prstGeom prst="ellipse">
          <a:avLst/>
        </a:prstGeom>
        <a:noFill/>
        <a:ln w="2857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1028700</xdr:colOff>
      <xdr:row>6</xdr:row>
      <xdr:rowOff>274320</xdr:rowOff>
    </xdr:from>
    <xdr:to>
      <xdr:col>2</xdr:col>
      <xdr:colOff>1219200</xdr:colOff>
      <xdr:row>6</xdr:row>
      <xdr:rowOff>480060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8205385E-81CA-4E46-BC01-424D743590A2}"/>
            </a:ext>
          </a:extLst>
        </xdr:cNvPr>
        <xdr:cNvSpPr/>
      </xdr:nvSpPr>
      <xdr:spPr>
        <a:xfrm>
          <a:off x="2689860" y="2743200"/>
          <a:ext cx="190500" cy="205740"/>
        </a:xfrm>
        <a:prstGeom prst="ellipse">
          <a:avLst/>
        </a:prstGeom>
        <a:noFill/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320040</xdr:colOff>
      <xdr:row>5</xdr:row>
      <xdr:rowOff>91440</xdr:rowOff>
    </xdr:from>
    <xdr:to>
      <xdr:col>3</xdr:col>
      <xdr:colOff>563880</xdr:colOff>
      <xdr:row>5</xdr:row>
      <xdr:rowOff>388620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4599E539-B7CC-45C0-AA74-1CBC49386597}"/>
            </a:ext>
          </a:extLst>
        </xdr:cNvPr>
        <xdr:cNvSpPr/>
      </xdr:nvSpPr>
      <xdr:spPr>
        <a:xfrm>
          <a:off x="3726180" y="2164080"/>
          <a:ext cx="243840" cy="297180"/>
        </a:xfrm>
        <a:prstGeom prst="ellipse">
          <a:avLst/>
        </a:prstGeom>
        <a:noFill/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853440</xdr:colOff>
      <xdr:row>6</xdr:row>
      <xdr:rowOff>274320</xdr:rowOff>
    </xdr:from>
    <xdr:to>
      <xdr:col>2</xdr:col>
      <xdr:colOff>1074420</xdr:colOff>
      <xdr:row>7</xdr:row>
      <xdr:rowOff>15240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E188A32-78C5-4D26-9134-5DF273866A52}"/>
            </a:ext>
          </a:extLst>
        </xdr:cNvPr>
        <xdr:cNvSpPr/>
      </xdr:nvSpPr>
      <xdr:spPr>
        <a:xfrm>
          <a:off x="2514600" y="2743200"/>
          <a:ext cx="220980" cy="228600"/>
        </a:xfrm>
        <a:prstGeom prst="ellipse">
          <a:avLst/>
        </a:prstGeom>
        <a:noFill/>
        <a:ln w="2857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167640</xdr:colOff>
      <xdr:row>3</xdr:row>
      <xdr:rowOff>53340</xdr:rowOff>
    </xdr:from>
    <xdr:to>
      <xdr:col>7</xdr:col>
      <xdr:colOff>487680</xdr:colOff>
      <xdr:row>3</xdr:row>
      <xdr:rowOff>327660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BF2D9C15-80D2-4CB2-81F9-B769A392D2B7}"/>
            </a:ext>
          </a:extLst>
        </xdr:cNvPr>
        <xdr:cNvSpPr/>
      </xdr:nvSpPr>
      <xdr:spPr>
        <a:xfrm>
          <a:off x="8648700" y="1333500"/>
          <a:ext cx="320040" cy="27432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198120</xdr:colOff>
      <xdr:row>4</xdr:row>
      <xdr:rowOff>68580</xdr:rowOff>
    </xdr:from>
    <xdr:to>
      <xdr:col>7</xdr:col>
      <xdr:colOff>419100</xdr:colOff>
      <xdr:row>4</xdr:row>
      <xdr:rowOff>297180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D5838C4F-7311-44A5-8067-866ADBFB3B2F}"/>
            </a:ext>
          </a:extLst>
        </xdr:cNvPr>
        <xdr:cNvSpPr/>
      </xdr:nvSpPr>
      <xdr:spPr>
        <a:xfrm>
          <a:off x="8679180" y="1744980"/>
          <a:ext cx="220980" cy="228600"/>
        </a:xfrm>
        <a:prstGeom prst="ellipse">
          <a:avLst/>
        </a:prstGeom>
        <a:noFill/>
        <a:ln w="28575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205740</xdr:colOff>
      <xdr:row>5</xdr:row>
      <xdr:rowOff>91440</xdr:rowOff>
    </xdr:from>
    <xdr:to>
      <xdr:col>7</xdr:col>
      <xdr:colOff>396240</xdr:colOff>
      <xdr:row>5</xdr:row>
      <xdr:rowOff>297180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B454384-914E-4F1E-9B9C-5E628923D59A}"/>
            </a:ext>
          </a:extLst>
        </xdr:cNvPr>
        <xdr:cNvSpPr/>
      </xdr:nvSpPr>
      <xdr:spPr>
        <a:xfrm>
          <a:off x="8686800" y="2164080"/>
          <a:ext cx="190500" cy="205740"/>
        </a:xfrm>
        <a:prstGeom prst="ellipse">
          <a:avLst/>
        </a:prstGeom>
        <a:noFill/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114300</xdr:colOff>
      <xdr:row>4</xdr:row>
      <xdr:rowOff>53340</xdr:rowOff>
    </xdr:from>
    <xdr:to>
      <xdr:col>4</xdr:col>
      <xdr:colOff>342900</xdr:colOff>
      <xdr:row>4</xdr:row>
      <xdr:rowOff>342900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608908B4-E731-49D5-9EF3-92E2903C5B81}"/>
            </a:ext>
          </a:extLst>
        </xdr:cNvPr>
        <xdr:cNvCxnSpPr/>
      </xdr:nvCxnSpPr>
      <xdr:spPr>
        <a:xfrm flipH="1">
          <a:off x="5448300" y="1821180"/>
          <a:ext cx="228600" cy="2895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6</xdr:row>
      <xdr:rowOff>274320</xdr:rowOff>
    </xdr:from>
    <xdr:to>
      <xdr:col>5</xdr:col>
      <xdr:colOff>60960</xdr:colOff>
      <xdr:row>6</xdr:row>
      <xdr:rowOff>304800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3845EB94-8BEC-4880-A912-71A4017FB0CD}"/>
            </a:ext>
          </a:extLst>
        </xdr:cNvPr>
        <xdr:cNvCxnSpPr/>
      </xdr:nvCxnSpPr>
      <xdr:spPr>
        <a:xfrm>
          <a:off x="3931920" y="2834640"/>
          <a:ext cx="3253740" cy="304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1417320</xdr:colOff>
      <xdr:row>6</xdr:row>
      <xdr:rowOff>281940</xdr:rowOff>
    </xdr:from>
    <xdr:to>
      <xdr:col>4</xdr:col>
      <xdr:colOff>45720</xdr:colOff>
      <xdr:row>7</xdr:row>
      <xdr:rowOff>320040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1061A38-D2EC-4858-9895-36E795343210}"/>
            </a:ext>
          </a:extLst>
        </xdr:cNvPr>
        <xdr:cNvCxnSpPr/>
      </xdr:nvCxnSpPr>
      <xdr:spPr>
        <a:xfrm>
          <a:off x="4823460" y="2842260"/>
          <a:ext cx="556260" cy="5257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1470660</xdr:colOff>
      <xdr:row>7</xdr:row>
      <xdr:rowOff>60960</xdr:rowOff>
    </xdr:from>
    <xdr:to>
      <xdr:col>6</xdr:col>
      <xdr:colOff>15240</xdr:colOff>
      <xdr:row>7</xdr:row>
      <xdr:rowOff>236220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99F05326-8087-4526-B350-5499617B7E46}"/>
            </a:ext>
          </a:extLst>
        </xdr:cNvPr>
        <xdr:cNvCxnSpPr/>
      </xdr:nvCxnSpPr>
      <xdr:spPr>
        <a:xfrm>
          <a:off x="8595360" y="3108960"/>
          <a:ext cx="472440" cy="1752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6</xdr:row>
      <xdr:rowOff>266700</xdr:rowOff>
    </xdr:from>
    <xdr:to>
      <xdr:col>6</xdr:col>
      <xdr:colOff>952500</xdr:colOff>
      <xdr:row>6</xdr:row>
      <xdr:rowOff>312420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CFA163B9-0ACF-4F72-8222-AE36106C43DC}"/>
            </a:ext>
          </a:extLst>
        </xdr:cNvPr>
        <xdr:cNvCxnSpPr/>
      </xdr:nvCxnSpPr>
      <xdr:spPr>
        <a:xfrm>
          <a:off x="7658100" y="2827020"/>
          <a:ext cx="2346960" cy="4572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3</xdr:row>
      <xdr:rowOff>259080</xdr:rowOff>
    </xdr:from>
    <xdr:to>
      <xdr:col>17</xdr:col>
      <xdr:colOff>45720</xdr:colOff>
      <xdr:row>3</xdr:row>
      <xdr:rowOff>266700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FFA26D8-4D0D-458A-B628-AD86107D8FDD}"/>
            </a:ext>
          </a:extLst>
        </xdr:cNvPr>
        <xdr:cNvCxnSpPr/>
      </xdr:nvCxnSpPr>
      <xdr:spPr>
        <a:xfrm flipV="1">
          <a:off x="9593580" y="1059180"/>
          <a:ext cx="815340" cy="7620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426720</xdr:colOff>
      <xdr:row>3</xdr:row>
      <xdr:rowOff>228600</xdr:rowOff>
    </xdr:from>
    <xdr:to>
      <xdr:col>17</xdr:col>
      <xdr:colOff>60960</xdr:colOff>
      <xdr:row>5</xdr:row>
      <xdr:rowOff>243840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91DD7B9-5573-4EAA-8194-03EEA8FEAF94}"/>
            </a:ext>
          </a:extLst>
        </xdr:cNvPr>
        <xdr:cNvCxnSpPr/>
      </xdr:nvCxnSpPr>
      <xdr:spPr>
        <a:xfrm flipV="1">
          <a:off x="9570720" y="1028700"/>
          <a:ext cx="853440" cy="746760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457200</xdr:colOff>
      <xdr:row>3</xdr:row>
      <xdr:rowOff>274320</xdr:rowOff>
    </xdr:from>
    <xdr:to>
      <xdr:col>17</xdr:col>
      <xdr:colOff>7620</xdr:colOff>
      <xdr:row>5</xdr:row>
      <xdr:rowOff>220980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47FB2E6-D480-421E-A21B-42A9B016F603}"/>
            </a:ext>
          </a:extLst>
        </xdr:cNvPr>
        <xdr:cNvCxnSpPr/>
      </xdr:nvCxnSpPr>
      <xdr:spPr>
        <a:xfrm>
          <a:off x="9601200" y="1074420"/>
          <a:ext cx="769620" cy="73914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449580</xdr:colOff>
      <xdr:row>5</xdr:row>
      <xdr:rowOff>228600</xdr:rowOff>
    </xdr:from>
    <xdr:to>
      <xdr:col>17</xdr:col>
      <xdr:colOff>30480</xdr:colOff>
      <xdr:row>5</xdr:row>
      <xdr:rowOff>251460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72223C1-5D22-4D92-803B-622D97C5092F}"/>
            </a:ext>
          </a:extLst>
        </xdr:cNvPr>
        <xdr:cNvCxnSpPr/>
      </xdr:nvCxnSpPr>
      <xdr:spPr>
        <a:xfrm flipV="1">
          <a:off x="9593580" y="1760220"/>
          <a:ext cx="800100" cy="2286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735106</xdr:colOff>
      <xdr:row>3</xdr:row>
      <xdr:rowOff>313764</xdr:rowOff>
    </xdr:from>
    <xdr:to>
      <xdr:col>19</xdr:col>
      <xdr:colOff>7620</xdr:colOff>
      <xdr:row>4</xdr:row>
      <xdr:rowOff>190500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43545EE-F069-47F3-AEE5-EAFA4EB03211}"/>
            </a:ext>
          </a:extLst>
        </xdr:cNvPr>
        <xdr:cNvCxnSpPr/>
      </xdr:nvCxnSpPr>
      <xdr:spPr>
        <a:xfrm>
          <a:off x="11098306" y="1174376"/>
          <a:ext cx="1280608" cy="271183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753035</xdr:colOff>
      <xdr:row>4</xdr:row>
      <xdr:rowOff>213360</xdr:rowOff>
    </xdr:from>
    <xdr:to>
      <xdr:col>19</xdr:col>
      <xdr:colOff>0</xdr:colOff>
      <xdr:row>5</xdr:row>
      <xdr:rowOff>98612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49FBD032-8A78-427E-8A35-185F29C44CC9}"/>
            </a:ext>
          </a:extLst>
        </xdr:cNvPr>
        <xdr:cNvCxnSpPr/>
      </xdr:nvCxnSpPr>
      <xdr:spPr>
        <a:xfrm flipV="1">
          <a:off x="11116235" y="1468419"/>
          <a:ext cx="1255059" cy="279699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449580</xdr:colOff>
      <xdr:row>26</xdr:row>
      <xdr:rowOff>259080</xdr:rowOff>
    </xdr:from>
    <xdr:to>
      <xdr:col>16</xdr:col>
      <xdr:colOff>45720</xdr:colOff>
      <xdr:row>26</xdr:row>
      <xdr:rowOff>266700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2B8B9C2-9039-4F01-90A1-966CB5354A68}"/>
            </a:ext>
          </a:extLst>
        </xdr:cNvPr>
        <xdr:cNvCxnSpPr/>
      </xdr:nvCxnSpPr>
      <xdr:spPr>
        <a:xfrm flipV="1">
          <a:off x="9593580" y="1112520"/>
          <a:ext cx="815340" cy="7620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426720</xdr:colOff>
      <xdr:row>26</xdr:row>
      <xdr:rowOff>228600</xdr:rowOff>
    </xdr:from>
    <xdr:to>
      <xdr:col>16</xdr:col>
      <xdr:colOff>60960</xdr:colOff>
      <xdr:row>28</xdr:row>
      <xdr:rowOff>243840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618F34-158C-460F-978C-4ED01B6265CA}"/>
            </a:ext>
          </a:extLst>
        </xdr:cNvPr>
        <xdr:cNvCxnSpPr/>
      </xdr:nvCxnSpPr>
      <xdr:spPr>
        <a:xfrm flipV="1">
          <a:off x="9570720" y="1082040"/>
          <a:ext cx="853440" cy="807720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26</xdr:row>
      <xdr:rowOff>274320</xdr:rowOff>
    </xdr:from>
    <xdr:to>
      <xdr:col>16</xdr:col>
      <xdr:colOff>7620</xdr:colOff>
      <xdr:row>28</xdr:row>
      <xdr:rowOff>220980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8DCCA0-2203-468B-A53A-191913F8CCC9}"/>
            </a:ext>
          </a:extLst>
        </xdr:cNvPr>
        <xdr:cNvCxnSpPr/>
      </xdr:nvCxnSpPr>
      <xdr:spPr>
        <a:xfrm>
          <a:off x="9601200" y="1127760"/>
          <a:ext cx="769620" cy="73914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449580</xdr:colOff>
      <xdr:row>28</xdr:row>
      <xdr:rowOff>228600</xdr:rowOff>
    </xdr:from>
    <xdr:to>
      <xdr:col>16</xdr:col>
      <xdr:colOff>30480</xdr:colOff>
      <xdr:row>28</xdr:row>
      <xdr:rowOff>251460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355E073-21D4-47FD-8AE1-CFC2ACC93522}"/>
            </a:ext>
          </a:extLst>
        </xdr:cNvPr>
        <xdr:cNvCxnSpPr/>
      </xdr:nvCxnSpPr>
      <xdr:spPr>
        <a:xfrm flipV="1">
          <a:off x="9593580" y="1874520"/>
          <a:ext cx="800100" cy="2286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735106</xdr:colOff>
      <xdr:row>26</xdr:row>
      <xdr:rowOff>313764</xdr:rowOff>
    </xdr:from>
    <xdr:to>
      <xdr:col>18</xdr:col>
      <xdr:colOff>7620</xdr:colOff>
      <xdr:row>27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FA9196D-0323-4712-96F9-D3A9D284661D}"/>
            </a:ext>
          </a:extLst>
        </xdr:cNvPr>
        <xdr:cNvCxnSpPr/>
      </xdr:nvCxnSpPr>
      <xdr:spPr>
        <a:xfrm>
          <a:off x="11098306" y="1167204"/>
          <a:ext cx="1276574" cy="272976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753035</xdr:colOff>
      <xdr:row>27</xdr:row>
      <xdr:rowOff>213360</xdr:rowOff>
    </xdr:from>
    <xdr:to>
      <xdr:col>18</xdr:col>
      <xdr:colOff>0</xdr:colOff>
      <xdr:row>28</xdr:row>
      <xdr:rowOff>98612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5A09AA0-4698-46F4-923E-D44EE8AE7E56}"/>
            </a:ext>
          </a:extLst>
        </xdr:cNvPr>
        <xdr:cNvCxnSpPr/>
      </xdr:nvCxnSpPr>
      <xdr:spPr>
        <a:xfrm flipV="1">
          <a:off x="11116235" y="1463040"/>
          <a:ext cx="1251025" cy="281492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198120</xdr:colOff>
      <xdr:row>5</xdr:row>
      <xdr:rowOff>175260</xdr:rowOff>
    </xdr:from>
    <xdr:to>
      <xdr:col>26</xdr:col>
      <xdr:colOff>556925</xdr:colOff>
      <xdr:row>17</xdr:row>
      <xdr:rowOff>23129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F7FC92-B747-506F-6A34-AD952D39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2520" y="1508760"/>
          <a:ext cx="7674005" cy="31092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3</xdr:col>
      <xdr:colOff>580800</xdr:colOff>
      <xdr:row>37</xdr:row>
      <xdr:rowOff>231382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5D4532-91E2-0AA7-B30C-9FF82E0C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862060"/>
          <a:ext cx="1800000" cy="1298182"/>
        </a:xfrm>
        <a:prstGeom prst="rect">
          <a:avLst/>
        </a:prstGeom>
      </xdr:spPr>
    </xdr:pic>
    <xdr:clientData/>
  </xdr:twoCellAnchor>
  <xdr:twoCellAnchor editAs="oneCell">
    <xdr:from>
      <xdr:col>8</xdr:col>
      <xdr:colOff>251460</xdr:colOff>
      <xdr:row>32</xdr:row>
      <xdr:rowOff>259080</xdr:rowOff>
    </xdr:from>
    <xdr:to>
      <xdr:col>11</xdr:col>
      <xdr:colOff>222660</xdr:colOff>
      <xdr:row>37</xdr:row>
      <xdr:rowOff>122030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EBC5C0-F036-8B4D-88BA-F16D90B98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28260" y="8854440"/>
          <a:ext cx="1800000" cy="1196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3</xdr:col>
      <xdr:colOff>580800</xdr:colOff>
      <xdr:row>46</xdr:row>
      <xdr:rowOff>103817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BAB395-1FA6-E110-05A7-01D5C3BA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62360"/>
          <a:ext cx="1800000" cy="1201097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41</xdr:row>
      <xdr:rowOff>160020</xdr:rowOff>
    </xdr:from>
    <xdr:to>
      <xdr:col>11</xdr:col>
      <xdr:colOff>16920</xdr:colOff>
      <xdr:row>46</xdr:row>
      <xdr:rowOff>137723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7BB73D-0C5E-456B-52AE-79E16B881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2520" y="11155680"/>
          <a:ext cx="1800000" cy="13721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427338</xdr:colOff>
      <xdr:row>11</xdr:row>
      <xdr:rowOff>91778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0ADE8C-BC8E-DDEF-9D9C-F957EE3FC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32938" cy="390177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99333</xdr:colOff>
      <xdr:row>9</xdr:row>
      <xdr:rowOff>228885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04EC07-E213-6F4E-CB48-6F8D99DFF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0"/>
          <a:ext cx="3147333" cy="329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keras.io/api/applications/mobilenet/" TargetMode="External"/><Relationship Id="rId18" Type="http://schemas.openxmlformats.org/officeDocument/2006/relationships/hyperlink" Target="https://keras.io/api/applications/nasnet/" TargetMode="External"/><Relationship Id="rId26" Type="http://schemas.openxmlformats.org/officeDocument/2006/relationships/hyperlink" Target="https://keras.io/api/applications/efficientnet/" TargetMode="External"/><Relationship Id="rId39" Type="http://schemas.openxmlformats.org/officeDocument/2006/relationships/drawing" Target="../drawings/drawing8.xml"/><Relationship Id="rId21" Type="http://schemas.openxmlformats.org/officeDocument/2006/relationships/hyperlink" Target="https://keras.io/api/applications/efficientnet/" TargetMode="External"/><Relationship Id="rId34" Type="http://schemas.openxmlformats.org/officeDocument/2006/relationships/hyperlink" Target="https://keras.io/api/applications/convnext/" TargetMode="External"/><Relationship Id="rId7" Type="http://schemas.openxmlformats.org/officeDocument/2006/relationships/hyperlink" Target="https://keras.io/api/applications/resnet/" TargetMode="External"/><Relationship Id="rId12" Type="http://schemas.openxmlformats.org/officeDocument/2006/relationships/hyperlink" Target="https://keras.io/api/applications/mobilenet" TargetMode="External"/><Relationship Id="rId17" Type="http://schemas.openxmlformats.org/officeDocument/2006/relationships/hyperlink" Target="https://keras.io/api/applications/nasnet/" TargetMode="External"/><Relationship Id="rId25" Type="http://schemas.openxmlformats.org/officeDocument/2006/relationships/hyperlink" Target="https://keras.io/api/applications/efficientnet/" TargetMode="External"/><Relationship Id="rId33" Type="http://schemas.openxmlformats.org/officeDocument/2006/relationships/hyperlink" Target="https://keras.io/api/applications/efficientnet_v2/" TargetMode="External"/><Relationship Id="rId38" Type="http://schemas.openxmlformats.org/officeDocument/2006/relationships/hyperlink" Target="https://keras.io/api/applications/convnext/" TargetMode="External"/><Relationship Id="rId2" Type="http://schemas.openxmlformats.org/officeDocument/2006/relationships/hyperlink" Target="https://keras.io/api/applications/vgg/" TargetMode="External"/><Relationship Id="rId16" Type="http://schemas.openxmlformats.org/officeDocument/2006/relationships/hyperlink" Target="https://keras.io/api/applications/densenet/" TargetMode="External"/><Relationship Id="rId20" Type="http://schemas.openxmlformats.org/officeDocument/2006/relationships/hyperlink" Target="https://keras.io/api/applications/efficientnet/" TargetMode="External"/><Relationship Id="rId29" Type="http://schemas.openxmlformats.org/officeDocument/2006/relationships/hyperlink" Target="https://keras.io/api/applications/efficientnet_v2/" TargetMode="External"/><Relationship Id="rId1" Type="http://schemas.openxmlformats.org/officeDocument/2006/relationships/hyperlink" Target="https://keras.io/api/applications/xception" TargetMode="External"/><Relationship Id="rId6" Type="http://schemas.openxmlformats.org/officeDocument/2006/relationships/hyperlink" Target="https://keras.io/api/applications/resnet/" TargetMode="External"/><Relationship Id="rId11" Type="http://schemas.openxmlformats.org/officeDocument/2006/relationships/hyperlink" Target="https://keras.io/api/applications/inceptionresnetv2" TargetMode="External"/><Relationship Id="rId24" Type="http://schemas.openxmlformats.org/officeDocument/2006/relationships/hyperlink" Target="https://keras.io/api/applications/efficientnet/" TargetMode="External"/><Relationship Id="rId32" Type="http://schemas.openxmlformats.org/officeDocument/2006/relationships/hyperlink" Target="https://keras.io/api/applications/efficientnet_v2/" TargetMode="External"/><Relationship Id="rId37" Type="http://schemas.openxmlformats.org/officeDocument/2006/relationships/hyperlink" Target="https://keras.io/api/applications/convnext/" TargetMode="External"/><Relationship Id="rId5" Type="http://schemas.openxmlformats.org/officeDocument/2006/relationships/hyperlink" Target="https://keras.io/api/applications/resnet/" TargetMode="External"/><Relationship Id="rId15" Type="http://schemas.openxmlformats.org/officeDocument/2006/relationships/hyperlink" Target="https://keras.io/api/applications/densenet/" TargetMode="External"/><Relationship Id="rId23" Type="http://schemas.openxmlformats.org/officeDocument/2006/relationships/hyperlink" Target="https://keras.io/api/applications/efficientnet/" TargetMode="External"/><Relationship Id="rId28" Type="http://schemas.openxmlformats.org/officeDocument/2006/relationships/hyperlink" Target="https://keras.io/api/applications/efficientnet_v2/" TargetMode="External"/><Relationship Id="rId36" Type="http://schemas.openxmlformats.org/officeDocument/2006/relationships/hyperlink" Target="https://keras.io/api/applications/convnext/" TargetMode="External"/><Relationship Id="rId10" Type="http://schemas.openxmlformats.org/officeDocument/2006/relationships/hyperlink" Target="https://keras.io/api/applications/inceptionv3" TargetMode="External"/><Relationship Id="rId19" Type="http://schemas.openxmlformats.org/officeDocument/2006/relationships/hyperlink" Target="https://keras.io/api/applications/efficientnet/" TargetMode="External"/><Relationship Id="rId31" Type="http://schemas.openxmlformats.org/officeDocument/2006/relationships/hyperlink" Target="https://keras.io/api/applications/efficientnet_v2/" TargetMode="External"/><Relationship Id="rId4" Type="http://schemas.openxmlformats.org/officeDocument/2006/relationships/hyperlink" Target="https://keras.io/api/applications/resnet/" TargetMode="External"/><Relationship Id="rId9" Type="http://schemas.openxmlformats.org/officeDocument/2006/relationships/hyperlink" Target="https://keras.io/api/applications/resnet/" TargetMode="External"/><Relationship Id="rId14" Type="http://schemas.openxmlformats.org/officeDocument/2006/relationships/hyperlink" Target="https://keras.io/api/applications/densenet/" TargetMode="External"/><Relationship Id="rId22" Type="http://schemas.openxmlformats.org/officeDocument/2006/relationships/hyperlink" Target="https://keras.io/api/applications/efficientnet/" TargetMode="External"/><Relationship Id="rId27" Type="http://schemas.openxmlformats.org/officeDocument/2006/relationships/hyperlink" Target="https://keras.io/api/applications/efficientnet_v2/" TargetMode="External"/><Relationship Id="rId30" Type="http://schemas.openxmlformats.org/officeDocument/2006/relationships/hyperlink" Target="https://keras.io/api/applications/efficientnet_v2/" TargetMode="External"/><Relationship Id="rId35" Type="http://schemas.openxmlformats.org/officeDocument/2006/relationships/hyperlink" Target="https://keras.io/api/applications/convnext/" TargetMode="External"/><Relationship Id="rId8" Type="http://schemas.openxmlformats.org/officeDocument/2006/relationships/hyperlink" Target="https://keras.io/api/applications/resnet/" TargetMode="External"/><Relationship Id="rId3" Type="http://schemas.openxmlformats.org/officeDocument/2006/relationships/hyperlink" Target="https://keras.io/api/applications/vg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CC38-455B-4326-A18E-60B6911EF080}">
  <dimension ref="A2:U77"/>
  <sheetViews>
    <sheetView topLeftCell="A65" zoomScale="115" zoomScaleNormal="115" workbookViewId="0">
      <selection activeCell="I76" sqref="I76"/>
    </sheetView>
  </sheetViews>
  <sheetFormatPr defaultRowHeight="21" x14ac:dyDescent="0.4"/>
  <cols>
    <col min="1" max="7" width="8.88671875" style="3"/>
    <col min="8" max="8" width="16.88671875" style="3" bestFit="1" customWidth="1"/>
    <col min="9" max="18" width="8.88671875" style="3"/>
    <col min="19" max="19" width="12.44140625" style="3" customWidth="1"/>
    <col min="20" max="16384" width="8.88671875" style="3"/>
  </cols>
  <sheetData>
    <row r="2" spans="1:9" x14ac:dyDescent="0.4">
      <c r="A2" s="2" t="s">
        <v>475</v>
      </c>
    </row>
    <row r="4" spans="1:9" x14ac:dyDescent="0.4">
      <c r="B4" s="3" t="s">
        <v>476</v>
      </c>
    </row>
    <row r="14" spans="1:9" x14ac:dyDescent="0.4">
      <c r="B14" s="16" t="s">
        <v>477</v>
      </c>
      <c r="C14" s="16"/>
      <c r="D14" s="16" t="s">
        <v>478</v>
      </c>
      <c r="E14" s="16"/>
      <c r="F14" s="16"/>
      <c r="G14" s="16" t="s">
        <v>479</v>
      </c>
      <c r="H14" s="16"/>
      <c r="I14" s="16"/>
    </row>
    <row r="30" spans="1:15" x14ac:dyDescent="0.4">
      <c r="K30" s="3" t="s">
        <v>487</v>
      </c>
      <c r="N30" s="3" t="s">
        <v>154</v>
      </c>
      <c r="O30" s="3" t="s">
        <v>481</v>
      </c>
    </row>
    <row r="32" spans="1:15" x14ac:dyDescent="0.4">
      <c r="A32" s="2" t="s">
        <v>482</v>
      </c>
    </row>
    <row r="34" spans="1:6" x14ac:dyDescent="0.4">
      <c r="B34" s="3" t="s">
        <v>483</v>
      </c>
    </row>
    <row r="35" spans="1:6" x14ac:dyDescent="0.4">
      <c r="B35" s="3" t="s">
        <v>491</v>
      </c>
    </row>
    <row r="37" spans="1:6" x14ac:dyDescent="0.4">
      <c r="B37" s="3" t="s">
        <v>484</v>
      </c>
      <c r="D37" s="3" t="s">
        <v>486</v>
      </c>
      <c r="F37" s="3" t="s">
        <v>479</v>
      </c>
    </row>
    <row r="38" spans="1:6" x14ac:dyDescent="0.4">
      <c r="B38" s="3" t="s">
        <v>485</v>
      </c>
      <c r="D38" s="3" t="s">
        <v>480</v>
      </c>
      <c r="F38" s="3" t="s">
        <v>488</v>
      </c>
    </row>
    <row r="40" spans="1:6" x14ac:dyDescent="0.4">
      <c r="B40" s="3" t="s">
        <v>489</v>
      </c>
    </row>
    <row r="41" spans="1:6" x14ac:dyDescent="0.4">
      <c r="C41" s="3" t="s">
        <v>490</v>
      </c>
    </row>
    <row r="43" spans="1:6" x14ac:dyDescent="0.4">
      <c r="B43" s="3" t="s">
        <v>492</v>
      </c>
    </row>
    <row r="45" spans="1:6" x14ac:dyDescent="0.4">
      <c r="B45" s="16" t="s">
        <v>506</v>
      </c>
    </row>
    <row r="47" spans="1:6" x14ac:dyDescent="0.4">
      <c r="A47" s="2" t="s">
        <v>493</v>
      </c>
    </row>
    <row r="49" spans="1:14" x14ac:dyDescent="0.4">
      <c r="B49" s="3" t="s">
        <v>494</v>
      </c>
    </row>
    <row r="50" spans="1:14" x14ac:dyDescent="0.4">
      <c r="B50" s="3" t="s">
        <v>495</v>
      </c>
    </row>
    <row r="53" spans="1:14" x14ac:dyDescent="0.4">
      <c r="A53" s="3" t="s">
        <v>496</v>
      </c>
    </row>
    <row r="55" spans="1:14" x14ac:dyDescent="0.4">
      <c r="C55" s="43" t="s">
        <v>497</v>
      </c>
      <c r="D55" s="6" t="s">
        <v>499</v>
      </c>
      <c r="F55" s="3" t="s">
        <v>86</v>
      </c>
      <c r="G55" s="3" t="s">
        <v>500</v>
      </c>
    </row>
    <row r="56" spans="1:14" x14ac:dyDescent="0.4">
      <c r="C56" s="5" t="s">
        <v>498</v>
      </c>
      <c r="F56" s="3" t="s">
        <v>501</v>
      </c>
      <c r="G56" s="3" t="s">
        <v>502</v>
      </c>
    </row>
    <row r="57" spans="1:14" x14ac:dyDescent="0.4">
      <c r="F57" s="3" t="s">
        <v>503</v>
      </c>
      <c r="G57" s="3" t="s">
        <v>504</v>
      </c>
    </row>
    <row r="58" spans="1:14" x14ac:dyDescent="0.4">
      <c r="F58" s="3" t="s">
        <v>498</v>
      </c>
      <c r="G58" s="3" t="s">
        <v>505</v>
      </c>
    </row>
    <row r="61" spans="1:14" x14ac:dyDescent="0.4">
      <c r="A61" s="3" t="s">
        <v>507</v>
      </c>
      <c r="K61" s="16" t="s">
        <v>508</v>
      </c>
    </row>
    <row r="63" spans="1:14" x14ac:dyDescent="0.4">
      <c r="K63" s="16" t="s">
        <v>371</v>
      </c>
      <c r="M63" s="41" t="s">
        <v>509</v>
      </c>
    </row>
    <row r="64" spans="1:14" x14ac:dyDescent="0.4">
      <c r="N64" s="16" t="s">
        <v>510</v>
      </c>
    </row>
    <row r="65" spans="3:21" x14ac:dyDescent="0.4">
      <c r="O65" s="16" t="s">
        <v>511</v>
      </c>
    </row>
    <row r="67" spans="3:21" x14ac:dyDescent="0.4">
      <c r="K67" s="16" t="s">
        <v>512</v>
      </c>
    </row>
    <row r="68" spans="3:21" x14ac:dyDescent="0.4">
      <c r="L68" s="34" t="s">
        <v>513</v>
      </c>
      <c r="M68" s="34"/>
      <c r="P68" s="41" t="s">
        <v>517</v>
      </c>
    </row>
    <row r="69" spans="3:21" x14ac:dyDescent="0.4">
      <c r="L69" s="34" t="s">
        <v>514</v>
      </c>
      <c r="Q69" s="16" t="s">
        <v>518</v>
      </c>
    </row>
    <row r="70" spans="3:21" x14ac:dyDescent="0.4">
      <c r="L70" s="34" t="s">
        <v>516</v>
      </c>
      <c r="Q70" s="3" t="s">
        <v>520</v>
      </c>
      <c r="T70" s="3" t="s">
        <v>519</v>
      </c>
    </row>
    <row r="71" spans="3:21" x14ac:dyDescent="0.4">
      <c r="L71" s="34" t="s">
        <v>515</v>
      </c>
      <c r="Q71" s="3" t="s">
        <v>521</v>
      </c>
      <c r="T71" s="3" t="s">
        <v>519</v>
      </c>
    </row>
    <row r="72" spans="3:21" ht="32.4" customHeight="1" x14ac:dyDescent="0.4">
      <c r="M72" s="77" t="s">
        <v>527</v>
      </c>
      <c r="N72" s="77"/>
      <c r="O72" s="77"/>
      <c r="Q72" s="3" t="s">
        <v>522</v>
      </c>
      <c r="T72" s="3" t="s">
        <v>523</v>
      </c>
    </row>
    <row r="73" spans="3:21" ht="37.799999999999997" customHeight="1" x14ac:dyDescent="0.4">
      <c r="M73" s="77" t="s">
        <v>528</v>
      </c>
      <c r="N73" s="77"/>
      <c r="O73" s="77"/>
      <c r="R73" s="76" t="s">
        <v>526</v>
      </c>
      <c r="S73" s="76"/>
      <c r="T73" s="76"/>
      <c r="U73" s="76"/>
    </row>
    <row r="74" spans="3:21" x14ac:dyDescent="0.4">
      <c r="F74" s="3">
        <v>20</v>
      </c>
      <c r="G74" s="3">
        <v>250</v>
      </c>
      <c r="H74" s="3">
        <v>19</v>
      </c>
      <c r="J74" s="3">
        <f>9*64+64</f>
        <v>640</v>
      </c>
      <c r="M74" s="53" t="s">
        <v>529</v>
      </c>
      <c r="R74" s="76"/>
      <c r="S74" s="76"/>
      <c r="T74" s="76"/>
      <c r="U74" s="76"/>
    </row>
    <row r="75" spans="3:21" x14ac:dyDescent="0.4">
      <c r="R75" s="76"/>
      <c r="S75" s="76"/>
      <c r="T75" s="76"/>
      <c r="U75" s="76"/>
    </row>
    <row r="76" spans="3:21" x14ac:dyDescent="0.4">
      <c r="C76" s="3">
        <v>100</v>
      </c>
      <c r="E76" s="3">
        <v>500</v>
      </c>
      <c r="H76" s="3">
        <f>F74*G74*H74</f>
        <v>95000</v>
      </c>
      <c r="M76" s="3" t="s">
        <v>524</v>
      </c>
    </row>
    <row r="77" spans="3:21" x14ac:dyDescent="0.4">
      <c r="C77" s="3">
        <v>1</v>
      </c>
      <c r="H77" s="3">
        <f>380*250</f>
        <v>95000</v>
      </c>
      <c r="M77" s="3" t="s">
        <v>525</v>
      </c>
    </row>
  </sheetData>
  <mergeCells count="3">
    <mergeCell ref="R73:U75"/>
    <mergeCell ref="M72:O72"/>
    <mergeCell ref="M73:O7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3419-3ABE-4C2F-B6F0-B811628566D1}">
  <dimension ref="B2:AC89"/>
  <sheetViews>
    <sheetView zoomScaleNormal="100" workbookViewId="0">
      <selection activeCell="G6" sqref="G6"/>
    </sheetView>
  </sheetViews>
  <sheetFormatPr defaultRowHeight="21" x14ac:dyDescent="0.4"/>
  <cols>
    <col min="1" max="4" width="8.88671875" style="3"/>
    <col min="5" max="5" width="11.77734375" style="3" customWidth="1"/>
    <col min="6" max="6" width="12" style="3" customWidth="1"/>
    <col min="7" max="7" width="11.5546875" style="3" customWidth="1"/>
    <col min="8" max="8" width="27.5546875" style="3" bestFit="1" customWidth="1"/>
    <col min="9" max="16384" width="8.88671875" style="3"/>
  </cols>
  <sheetData>
    <row r="2" spans="2:25" x14ac:dyDescent="0.4">
      <c r="B2" s="3" t="s">
        <v>313</v>
      </c>
    </row>
    <row r="3" spans="2:25" x14ac:dyDescent="0.4">
      <c r="B3" s="3" t="s">
        <v>314</v>
      </c>
    </row>
    <row r="4" spans="2:25" x14ac:dyDescent="0.4">
      <c r="B4" s="3" t="s">
        <v>315</v>
      </c>
    </row>
    <row r="5" spans="2:25" x14ac:dyDescent="0.4">
      <c r="B5" s="3" t="s">
        <v>48</v>
      </c>
    </row>
    <row r="6" spans="2:25" x14ac:dyDescent="0.4">
      <c r="B6" s="3" t="s">
        <v>316</v>
      </c>
    </row>
    <row r="7" spans="2:25" x14ac:dyDescent="0.4">
      <c r="B7" s="3" t="s">
        <v>317</v>
      </c>
    </row>
    <row r="8" spans="2:25" x14ac:dyDescent="0.4">
      <c r="B8" s="3" t="s">
        <v>318</v>
      </c>
    </row>
    <row r="10" spans="2:25" x14ac:dyDescent="0.4">
      <c r="C10" s="3" t="s">
        <v>319</v>
      </c>
    </row>
    <row r="12" spans="2:25" x14ac:dyDescent="0.4">
      <c r="C12" s="3" t="s">
        <v>305</v>
      </c>
      <c r="D12" s="3" t="s">
        <v>320</v>
      </c>
      <c r="H12" s="2" t="s">
        <v>334</v>
      </c>
      <c r="O12" s="2" t="s">
        <v>322</v>
      </c>
    </row>
    <row r="13" spans="2:25" x14ac:dyDescent="0.4">
      <c r="E13" s="3" t="s">
        <v>321</v>
      </c>
      <c r="H13" s="3" t="s">
        <v>332</v>
      </c>
      <c r="K13" s="3" t="s">
        <v>333</v>
      </c>
      <c r="Q13" s="3" t="s">
        <v>86</v>
      </c>
    </row>
    <row r="14" spans="2:25" ht="24.6" x14ac:dyDescent="0.55000000000000004">
      <c r="E14" s="3" t="s">
        <v>322</v>
      </c>
      <c r="H14" s="6" t="s">
        <v>335</v>
      </c>
      <c r="K14" s="6" t="s">
        <v>337</v>
      </c>
      <c r="O14" s="3" t="s">
        <v>340</v>
      </c>
      <c r="P14" s="47">
        <v>1</v>
      </c>
      <c r="Q14" s="3" t="s">
        <v>341</v>
      </c>
      <c r="R14" s="3" t="s">
        <v>342</v>
      </c>
    </row>
    <row r="15" spans="2:25" x14ac:dyDescent="0.4">
      <c r="E15" s="16" t="s">
        <v>323</v>
      </c>
      <c r="H15" s="6" t="s">
        <v>336</v>
      </c>
      <c r="K15" s="6" t="s">
        <v>338</v>
      </c>
      <c r="P15" s="5" t="s">
        <v>86</v>
      </c>
      <c r="Q15" s="3" t="s">
        <v>85</v>
      </c>
    </row>
    <row r="16" spans="2:25" ht="26.4" x14ac:dyDescent="0.55000000000000004">
      <c r="E16" s="16"/>
      <c r="H16" s="6"/>
      <c r="K16" s="6" t="s">
        <v>339</v>
      </c>
      <c r="Y16" s="3" t="s">
        <v>354</v>
      </c>
    </row>
    <row r="17" spans="3:29" x14ac:dyDescent="0.4">
      <c r="C17" s="3" t="s">
        <v>306</v>
      </c>
      <c r="D17" s="2" t="s">
        <v>324</v>
      </c>
      <c r="S17" s="3" t="s">
        <v>346</v>
      </c>
    </row>
    <row r="18" spans="3:29" ht="23.4" x14ac:dyDescent="0.4">
      <c r="E18" s="16" t="s">
        <v>325</v>
      </c>
      <c r="O18" s="3" t="s">
        <v>340</v>
      </c>
      <c r="P18" s="3" t="s">
        <v>343</v>
      </c>
      <c r="Q18" s="3" t="s">
        <v>145</v>
      </c>
      <c r="R18" s="48" t="s">
        <v>344</v>
      </c>
      <c r="S18" s="3" t="s">
        <v>341</v>
      </c>
      <c r="T18" s="3" t="s">
        <v>347</v>
      </c>
      <c r="V18" s="3" t="s">
        <v>348</v>
      </c>
      <c r="Y18" s="43" t="s">
        <v>351</v>
      </c>
      <c r="Z18" s="3" t="s">
        <v>154</v>
      </c>
      <c r="AA18" s="43" t="s">
        <v>352</v>
      </c>
      <c r="AB18" s="81" t="s">
        <v>145</v>
      </c>
      <c r="AC18" s="49" t="s">
        <v>353</v>
      </c>
    </row>
    <row r="19" spans="3:29" ht="24.6" x14ac:dyDescent="0.55000000000000004">
      <c r="E19" s="16" t="s">
        <v>302</v>
      </c>
      <c r="R19" s="5" t="s">
        <v>345</v>
      </c>
      <c r="S19" s="3" t="s">
        <v>85</v>
      </c>
      <c r="Y19" s="3" t="s">
        <v>350</v>
      </c>
      <c r="AA19" s="3" t="s">
        <v>350</v>
      </c>
      <c r="AB19" s="81"/>
    </row>
    <row r="20" spans="3:29" x14ac:dyDescent="0.4">
      <c r="F20" s="3" t="s">
        <v>418</v>
      </c>
      <c r="R20" s="5"/>
      <c r="AB20" s="5"/>
    </row>
    <row r="21" spans="3:29" x14ac:dyDescent="0.4">
      <c r="G21" s="3" t="s">
        <v>419</v>
      </c>
    </row>
    <row r="22" spans="3:29" ht="26.4" x14ac:dyDescent="0.55000000000000004">
      <c r="G22" s="3" t="s">
        <v>420</v>
      </c>
      <c r="S22" s="3" t="s">
        <v>346</v>
      </c>
      <c r="Y22" s="3" t="s">
        <v>355</v>
      </c>
    </row>
    <row r="23" spans="3:29" x14ac:dyDescent="0.4">
      <c r="F23" s="3" t="s">
        <v>421</v>
      </c>
      <c r="O23" s="3" t="s">
        <v>340</v>
      </c>
      <c r="P23" s="3" t="s">
        <v>343</v>
      </c>
      <c r="Q23" s="3" t="s">
        <v>145</v>
      </c>
      <c r="R23" s="48" t="s">
        <v>344</v>
      </c>
      <c r="S23" s="3" t="s">
        <v>341</v>
      </c>
      <c r="T23" s="3" t="s">
        <v>349</v>
      </c>
      <c r="V23" s="3" t="s">
        <v>348</v>
      </c>
    </row>
    <row r="24" spans="3:29" x14ac:dyDescent="0.4">
      <c r="G24" s="3" t="s">
        <v>422</v>
      </c>
      <c r="R24" s="5" t="s">
        <v>345</v>
      </c>
      <c r="S24" s="3" t="s">
        <v>85</v>
      </c>
    </row>
    <row r="25" spans="3:29" x14ac:dyDescent="0.4">
      <c r="R25" s="5"/>
    </row>
    <row r="26" spans="3:29" x14ac:dyDescent="0.4">
      <c r="E26" s="16" t="s">
        <v>326</v>
      </c>
    </row>
    <row r="27" spans="3:29" ht="31.2" x14ac:dyDescent="0.6">
      <c r="O27" s="8" t="s">
        <v>110</v>
      </c>
      <c r="P27" s="8"/>
      <c r="Q27" s="8" t="s">
        <v>260</v>
      </c>
      <c r="R27" s="3" t="s">
        <v>217</v>
      </c>
      <c r="S27" s="8"/>
    </row>
    <row r="28" spans="3:29" ht="31.2" x14ac:dyDescent="0.6">
      <c r="C28" s="3" t="s">
        <v>307</v>
      </c>
      <c r="D28" s="2" t="s">
        <v>327</v>
      </c>
      <c r="S28" s="8" t="s">
        <v>239</v>
      </c>
    </row>
    <row r="29" spans="3:29" ht="31.2" x14ac:dyDescent="0.6">
      <c r="E29" s="16" t="s">
        <v>328</v>
      </c>
      <c r="O29" s="8" t="s">
        <v>111</v>
      </c>
      <c r="P29" s="8"/>
      <c r="Q29" s="8" t="s">
        <v>261</v>
      </c>
      <c r="R29" s="3" t="s">
        <v>218</v>
      </c>
    </row>
    <row r="30" spans="3:29" x14ac:dyDescent="0.4">
      <c r="E30" s="16" t="s">
        <v>329</v>
      </c>
    </row>
    <row r="31" spans="3:29" x14ac:dyDescent="0.4">
      <c r="F31" s="3" t="s">
        <v>402</v>
      </c>
    </row>
    <row r="32" spans="3:29" x14ac:dyDescent="0.4">
      <c r="G32" s="46" t="s">
        <v>403</v>
      </c>
    </row>
    <row r="33" spans="3:19" x14ac:dyDescent="0.4">
      <c r="G33" s="46" t="s">
        <v>404</v>
      </c>
    </row>
    <row r="34" spans="3:19" x14ac:dyDescent="0.4">
      <c r="G34" s="46" t="s">
        <v>405</v>
      </c>
    </row>
    <row r="35" spans="3:19" x14ac:dyDescent="0.4">
      <c r="G35" s="46" t="s">
        <v>406</v>
      </c>
    </row>
    <row r="36" spans="3:19" x14ac:dyDescent="0.4">
      <c r="G36" s="46"/>
    </row>
    <row r="37" spans="3:19" x14ac:dyDescent="0.4">
      <c r="F37" s="16" t="s">
        <v>371</v>
      </c>
      <c r="G37" s="46"/>
    </row>
    <row r="38" spans="3:19" x14ac:dyDescent="0.4">
      <c r="G38" s="50" t="s">
        <v>407</v>
      </c>
      <c r="J38" s="16" t="s">
        <v>411</v>
      </c>
    </row>
    <row r="39" spans="3:19" x14ac:dyDescent="0.4">
      <c r="G39" s="46"/>
      <c r="H39" s="3" t="s">
        <v>408</v>
      </c>
      <c r="I39" s="3" t="s">
        <v>413</v>
      </c>
      <c r="K39" s="6" t="s">
        <v>414</v>
      </c>
    </row>
    <row r="40" spans="3:19" x14ac:dyDescent="0.4">
      <c r="G40" s="46"/>
      <c r="K40" s="6"/>
    </row>
    <row r="41" spans="3:19" x14ac:dyDescent="0.4">
      <c r="G41" s="46"/>
      <c r="H41" s="3" t="s">
        <v>409</v>
      </c>
      <c r="I41" s="3" t="s">
        <v>416</v>
      </c>
    </row>
    <row r="42" spans="3:19" x14ac:dyDescent="0.4">
      <c r="G42" s="46"/>
    </row>
    <row r="43" spans="3:19" x14ac:dyDescent="0.4">
      <c r="G43" s="50" t="s">
        <v>410</v>
      </c>
      <c r="J43" s="16" t="s">
        <v>412</v>
      </c>
    </row>
    <row r="44" spans="3:19" x14ac:dyDescent="0.4">
      <c r="G44" s="46"/>
      <c r="H44" s="3" t="s">
        <v>408</v>
      </c>
      <c r="I44" s="3" t="s">
        <v>415</v>
      </c>
    </row>
    <row r="45" spans="3:19" x14ac:dyDescent="0.4">
      <c r="G45" s="46"/>
      <c r="H45" s="3" t="s">
        <v>409</v>
      </c>
      <c r="I45" s="3" t="s">
        <v>417</v>
      </c>
    </row>
    <row r="47" spans="3:19" x14ac:dyDescent="0.4">
      <c r="C47" s="3" t="s">
        <v>308</v>
      </c>
      <c r="D47" s="2" t="s">
        <v>330</v>
      </c>
      <c r="I47" s="3">
        <v>0.6</v>
      </c>
      <c r="J47" s="3" t="s">
        <v>467</v>
      </c>
    </row>
    <row r="48" spans="3:19" x14ac:dyDescent="0.4">
      <c r="I48" s="3" t="s">
        <v>469</v>
      </c>
      <c r="J48" s="3" t="s">
        <v>470</v>
      </c>
      <c r="L48" s="3" t="s">
        <v>468</v>
      </c>
      <c r="M48" s="3" t="s">
        <v>472</v>
      </c>
      <c r="N48" s="3" t="s">
        <v>471</v>
      </c>
      <c r="O48" s="3" t="s">
        <v>473</v>
      </c>
      <c r="S48" s="3" t="s">
        <v>474</v>
      </c>
    </row>
    <row r="49" spans="3:19" x14ac:dyDescent="0.4">
      <c r="C49" s="3" t="s">
        <v>309</v>
      </c>
      <c r="D49" s="2" t="s">
        <v>331</v>
      </c>
      <c r="I49" s="3">
        <v>40</v>
      </c>
      <c r="J49" s="3">
        <f>I49/I47</f>
        <v>66.666666666666671</v>
      </c>
      <c r="L49" s="3">
        <v>2</v>
      </c>
      <c r="M49" s="3">
        <f>L49*40</f>
        <v>80</v>
      </c>
      <c r="N49" s="3">
        <f>20*L49</f>
        <v>40</v>
      </c>
      <c r="O49" s="3">
        <f>20*M49</f>
        <v>1600</v>
      </c>
      <c r="Q49" s="3">
        <f>I49*105</f>
        <v>4200</v>
      </c>
      <c r="S49" s="3">
        <f>Q49/O49</f>
        <v>2.625</v>
      </c>
    </row>
    <row r="50" spans="3:19" x14ac:dyDescent="0.4">
      <c r="E50" s="3" t="s">
        <v>423</v>
      </c>
    </row>
    <row r="51" spans="3:19" x14ac:dyDescent="0.4">
      <c r="F51" s="46" t="s">
        <v>424</v>
      </c>
      <c r="I51" s="3">
        <v>40</v>
      </c>
      <c r="J51" s="3">
        <v>16</v>
      </c>
      <c r="O51" s="3">
        <f>I51*J51</f>
        <v>640</v>
      </c>
      <c r="S51" s="3">
        <f>Q49/O51</f>
        <v>6.5625</v>
      </c>
    </row>
    <row r="52" spans="3:19" x14ac:dyDescent="0.4">
      <c r="F52" s="46" t="s">
        <v>425</v>
      </c>
    </row>
    <row r="53" spans="3:19" x14ac:dyDescent="0.4">
      <c r="F53" s="46" t="s">
        <v>426</v>
      </c>
    </row>
    <row r="54" spans="3:19" x14ac:dyDescent="0.4">
      <c r="F54" s="46" t="s">
        <v>427</v>
      </c>
    </row>
    <row r="55" spans="3:19" x14ac:dyDescent="0.4">
      <c r="F55" s="46" t="s">
        <v>428</v>
      </c>
    </row>
    <row r="57" spans="3:19" x14ac:dyDescent="0.4">
      <c r="E57" s="3" t="s">
        <v>429</v>
      </c>
    </row>
    <row r="58" spans="3:19" ht="24.6" x14ac:dyDescent="0.55000000000000004">
      <c r="F58" s="2" t="s">
        <v>430</v>
      </c>
      <c r="H58" s="3" t="s">
        <v>450</v>
      </c>
      <c r="L58" s="3" t="s">
        <v>466</v>
      </c>
    </row>
    <row r="59" spans="3:19" x14ac:dyDescent="0.4">
      <c r="F59" s="2" t="s">
        <v>431</v>
      </c>
    </row>
    <row r="60" spans="3:19" x14ac:dyDescent="0.4">
      <c r="G60" s="3" t="s">
        <v>457</v>
      </c>
    </row>
    <row r="61" spans="3:19" x14ac:dyDescent="0.4">
      <c r="G61" s="41" t="s">
        <v>458</v>
      </c>
    </row>
    <row r="62" spans="3:19" ht="24.6" x14ac:dyDescent="0.55000000000000004">
      <c r="G62" s="41"/>
      <c r="H62" s="3" t="s">
        <v>459</v>
      </c>
      <c r="J62" s="3" t="s">
        <v>460</v>
      </c>
    </row>
    <row r="63" spans="3:19" x14ac:dyDescent="0.4">
      <c r="G63" s="41"/>
    </row>
    <row r="64" spans="3:19" ht="24" x14ac:dyDescent="0.5">
      <c r="F64" s="2" t="s">
        <v>432</v>
      </c>
      <c r="H64" s="3" t="s">
        <v>451</v>
      </c>
    </row>
    <row r="65" spans="5:9" x14ac:dyDescent="0.4">
      <c r="H65" s="3" t="s">
        <v>452</v>
      </c>
    </row>
    <row r="66" spans="5:9" ht="24.6" x14ac:dyDescent="0.55000000000000004">
      <c r="H66" s="3" t="s">
        <v>453</v>
      </c>
    </row>
    <row r="67" spans="5:9" ht="24.6" x14ac:dyDescent="0.55000000000000004">
      <c r="H67" s="3" t="s">
        <v>454</v>
      </c>
      <c r="I67" s="3" t="s">
        <v>456</v>
      </c>
    </row>
    <row r="68" spans="5:9" ht="24.6" x14ac:dyDescent="0.55000000000000004">
      <c r="H68" s="3" t="s">
        <v>455</v>
      </c>
    </row>
    <row r="69" spans="5:9" x14ac:dyDescent="0.4">
      <c r="F69" s="2" t="s">
        <v>433</v>
      </c>
    </row>
    <row r="70" spans="5:9" x14ac:dyDescent="0.4">
      <c r="G70" s="3" t="s">
        <v>461</v>
      </c>
    </row>
    <row r="71" spans="5:9" ht="24.6" x14ac:dyDescent="0.55000000000000004">
      <c r="H71" s="3" t="s">
        <v>459</v>
      </c>
    </row>
    <row r="72" spans="5:9" ht="24.6" x14ac:dyDescent="0.55000000000000004">
      <c r="H72" s="3" t="s">
        <v>462</v>
      </c>
    </row>
    <row r="73" spans="5:9" x14ac:dyDescent="0.4">
      <c r="F73" s="2" t="s">
        <v>434</v>
      </c>
    </row>
    <row r="74" spans="5:9" ht="24.6" x14ac:dyDescent="0.55000000000000004">
      <c r="H74" s="3" t="s">
        <v>463</v>
      </c>
    </row>
    <row r="75" spans="5:9" ht="25.2" x14ac:dyDescent="0.55000000000000004">
      <c r="H75" s="3" t="s">
        <v>465</v>
      </c>
    </row>
    <row r="76" spans="5:9" ht="25.2" x14ac:dyDescent="0.55000000000000004">
      <c r="H76" s="3" t="s">
        <v>464</v>
      </c>
    </row>
    <row r="79" spans="5:9" x14ac:dyDescent="0.4">
      <c r="E79" s="16" t="s">
        <v>435</v>
      </c>
    </row>
    <row r="80" spans="5:9" ht="24.6" x14ac:dyDescent="0.55000000000000004">
      <c r="F80" s="3" t="s">
        <v>447</v>
      </c>
    </row>
    <row r="81" spans="3:8" x14ac:dyDescent="0.4">
      <c r="G81" s="3" t="s">
        <v>436</v>
      </c>
    </row>
    <row r="82" spans="3:8" x14ac:dyDescent="0.4">
      <c r="G82" s="16" t="s">
        <v>448</v>
      </c>
    </row>
    <row r="83" spans="3:8" x14ac:dyDescent="0.4">
      <c r="D83" s="2" t="s">
        <v>437</v>
      </c>
      <c r="H83" s="16" t="s">
        <v>449</v>
      </c>
    </row>
    <row r="84" spans="3:8" ht="21.6" thickBot="1" x14ac:dyDescent="0.45">
      <c r="E84" s="16" t="s">
        <v>438</v>
      </c>
      <c r="F84" s="16" t="s">
        <v>439</v>
      </c>
    </row>
    <row r="85" spans="3:8" ht="24.6" x14ac:dyDescent="0.55000000000000004">
      <c r="C85" s="52" t="s">
        <v>446</v>
      </c>
      <c r="D85" s="31">
        <v>0</v>
      </c>
      <c r="E85" s="3" t="s">
        <v>440</v>
      </c>
      <c r="F85" s="3">
        <v>25</v>
      </c>
    </row>
    <row r="86" spans="3:8" ht="21.6" thickBot="1" x14ac:dyDescent="0.45">
      <c r="C86" s="26" t="s">
        <v>445</v>
      </c>
      <c r="D86" s="29">
        <v>0.9</v>
      </c>
      <c r="E86" s="3" t="s">
        <v>441</v>
      </c>
      <c r="F86" s="3">
        <v>13</v>
      </c>
      <c r="G86" s="3">
        <f>$D$86*$D$85+(1-$D$86)*F86</f>
        <v>1.2999999999999998</v>
      </c>
    </row>
    <row r="87" spans="3:8" x14ac:dyDescent="0.4">
      <c r="E87" s="3" t="s">
        <v>442</v>
      </c>
      <c r="F87" s="3">
        <v>17</v>
      </c>
      <c r="G87" s="3">
        <f>$D$86*G86+(1-$D$86)*F86</f>
        <v>2.4699999999999998</v>
      </c>
    </row>
    <row r="88" spans="3:8" x14ac:dyDescent="0.4">
      <c r="E88" s="3" t="s">
        <v>443</v>
      </c>
      <c r="F88" s="3">
        <v>31</v>
      </c>
      <c r="G88" s="3">
        <f>$D$86*G87+(1-$D$86)*F87</f>
        <v>3.9229999999999996</v>
      </c>
    </row>
    <row r="89" spans="3:8" x14ac:dyDescent="0.4">
      <c r="E89" s="3" t="s">
        <v>444</v>
      </c>
      <c r="F89" s="3">
        <v>43</v>
      </c>
      <c r="G89" s="3">
        <f>$D$86*G88+(1-$D$86)*F88</f>
        <v>6.6306999999999992</v>
      </c>
    </row>
  </sheetData>
  <mergeCells count="1">
    <mergeCell ref="AB18:AB19"/>
  </mergeCells>
  <phoneticPr fontId="1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2065-C494-48A5-B545-3F72D60BEF5F}">
  <dimension ref="B2:R47"/>
  <sheetViews>
    <sheetView topLeftCell="A34" workbookViewId="0">
      <selection activeCell="T50" sqref="T50"/>
    </sheetView>
  </sheetViews>
  <sheetFormatPr defaultRowHeight="21" x14ac:dyDescent="0.4"/>
  <cols>
    <col min="1" max="16384" width="8.88671875" style="3"/>
  </cols>
  <sheetData>
    <row r="2" spans="2:8" x14ac:dyDescent="0.4">
      <c r="B2" s="16" t="s">
        <v>291</v>
      </c>
    </row>
    <row r="3" spans="2:8" x14ac:dyDescent="0.4">
      <c r="D3" s="3" t="s">
        <v>356</v>
      </c>
    </row>
    <row r="4" spans="2:8" x14ac:dyDescent="0.4">
      <c r="G4" s="46" t="s">
        <v>285</v>
      </c>
    </row>
    <row r="5" spans="2:8" x14ac:dyDescent="0.4">
      <c r="B5" s="3" t="s">
        <v>363</v>
      </c>
      <c r="D5" s="3" t="s">
        <v>357</v>
      </c>
      <c r="G5" s="46" t="s">
        <v>367</v>
      </c>
    </row>
    <row r="6" spans="2:8" x14ac:dyDescent="0.4">
      <c r="G6" s="46"/>
    </row>
    <row r="7" spans="2:8" x14ac:dyDescent="0.4">
      <c r="B7" s="16" t="s">
        <v>360</v>
      </c>
    </row>
    <row r="8" spans="2:8" ht="23.4" x14ac:dyDescent="0.4">
      <c r="D8" s="3" t="s">
        <v>358</v>
      </c>
      <c r="G8" s="3" t="s">
        <v>154</v>
      </c>
      <c r="H8" s="43" t="s">
        <v>365</v>
      </c>
    </row>
    <row r="9" spans="2:8" ht="23.4" x14ac:dyDescent="0.4">
      <c r="H9" s="3" t="s">
        <v>364</v>
      </c>
    </row>
    <row r="10" spans="2:8" x14ac:dyDescent="0.4">
      <c r="D10" s="3" t="s">
        <v>359</v>
      </c>
      <c r="G10" s="50" t="s">
        <v>369</v>
      </c>
    </row>
    <row r="11" spans="2:8" x14ac:dyDescent="0.4">
      <c r="G11" s="46" t="s">
        <v>368</v>
      </c>
    </row>
    <row r="13" spans="2:8" x14ac:dyDescent="0.4">
      <c r="B13" s="16" t="s">
        <v>362</v>
      </c>
    </row>
    <row r="14" spans="2:8" x14ac:dyDescent="0.4">
      <c r="D14" s="3" t="s">
        <v>361</v>
      </c>
    </row>
    <row r="16" spans="2:8" x14ac:dyDescent="0.4">
      <c r="F16" s="3" t="s">
        <v>366</v>
      </c>
    </row>
    <row r="17" spans="2:9" x14ac:dyDescent="0.4">
      <c r="F17" s="46" t="s">
        <v>370</v>
      </c>
    </row>
    <row r="18" spans="2:9" x14ac:dyDescent="0.4">
      <c r="G18" s="3" t="s">
        <v>371</v>
      </c>
    </row>
    <row r="19" spans="2:9" x14ac:dyDescent="0.4">
      <c r="H19" s="3" t="s">
        <v>372</v>
      </c>
    </row>
    <row r="20" spans="2:9" x14ac:dyDescent="0.4">
      <c r="H20" s="3" t="s">
        <v>373</v>
      </c>
    </row>
    <row r="21" spans="2:9" x14ac:dyDescent="0.4">
      <c r="H21" s="3" t="s">
        <v>374</v>
      </c>
    </row>
    <row r="23" spans="2:9" x14ac:dyDescent="0.4">
      <c r="G23" s="3" t="s">
        <v>375</v>
      </c>
    </row>
    <row r="24" spans="2:9" x14ac:dyDescent="0.4">
      <c r="H24" s="3" t="s">
        <v>376</v>
      </c>
    </row>
    <row r="25" spans="2:9" x14ac:dyDescent="0.4">
      <c r="I25" s="3" t="s">
        <v>377</v>
      </c>
    </row>
    <row r="26" spans="2:9" x14ac:dyDescent="0.4">
      <c r="I26" s="3" t="s">
        <v>378</v>
      </c>
    </row>
    <row r="28" spans="2:9" x14ac:dyDescent="0.4">
      <c r="H28" s="3" t="s">
        <v>379</v>
      </c>
    </row>
    <row r="29" spans="2:9" x14ac:dyDescent="0.4">
      <c r="I29" s="3" t="s">
        <v>380</v>
      </c>
    </row>
    <row r="30" spans="2:9" x14ac:dyDescent="0.4">
      <c r="I30" s="3" t="s">
        <v>381</v>
      </c>
    </row>
    <row r="32" spans="2:9" x14ac:dyDescent="0.4">
      <c r="B32" s="16" t="s">
        <v>377</v>
      </c>
      <c r="I32" s="16" t="s">
        <v>386</v>
      </c>
    </row>
    <row r="33" spans="2:18" x14ac:dyDescent="0.4">
      <c r="E33" s="3" t="s">
        <v>382</v>
      </c>
      <c r="F33" s="3" t="s">
        <v>383</v>
      </c>
      <c r="M33" s="3" t="s">
        <v>382</v>
      </c>
      <c r="N33" s="3" t="s">
        <v>387</v>
      </c>
    </row>
    <row r="34" spans="2:18" x14ac:dyDescent="0.4">
      <c r="F34" s="3" t="s">
        <v>384</v>
      </c>
      <c r="N34" s="3" t="s">
        <v>384</v>
      </c>
    </row>
    <row r="35" spans="2:18" x14ac:dyDescent="0.4">
      <c r="F35" s="3" t="s">
        <v>385</v>
      </c>
      <c r="N35" s="3" t="s">
        <v>388</v>
      </c>
    </row>
    <row r="37" spans="2:18" x14ac:dyDescent="0.4">
      <c r="N37" s="3" t="s">
        <v>389</v>
      </c>
    </row>
    <row r="41" spans="2:18" x14ac:dyDescent="0.4">
      <c r="B41" s="16" t="s">
        <v>390</v>
      </c>
      <c r="I41" s="16" t="s">
        <v>392</v>
      </c>
    </row>
    <row r="42" spans="2:18" ht="23.4" x14ac:dyDescent="0.4">
      <c r="E42" s="3" t="s">
        <v>382</v>
      </c>
      <c r="F42" s="3" t="s">
        <v>401</v>
      </c>
      <c r="M42" s="3" t="s">
        <v>382</v>
      </c>
      <c r="N42" s="3" t="s">
        <v>400</v>
      </c>
    </row>
    <row r="43" spans="2:18" x14ac:dyDescent="0.4">
      <c r="F43" s="3" t="s">
        <v>384</v>
      </c>
      <c r="N43" s="3" t="s">
        <v>393</v>
      </c>
    </row>
    <row r="44" spans="2:18" ht="23.4" x14ac:dyDescent="0.4">
      <c r="F44" s="3" t="s">
        <v>391</v>
      </c>
      <c r="N44" s="3" t="s">
        <v>394</v>
      </c>
    </row>
    <row r="46" spans="2:18" x14ac:dyDescent="0.4">
      <c r="N46" s="3" t="s">
        <v>395</v>
      </c>
      <c r="O46" s="3" t="s">
        <v>397</v>
      </c>
      <c r="Q46" s="81" t="s">
        <v>399</v>
      </c>
      <c r="R46" s="81"/>
    </row>
    <row r="47" spans="2:18" x14ac:dyDescent="0.4">
      <c r="N47" s="51" t="s">
        <v>396</v>
      </c>
      <c r="O47" s="3" t="s">
        <v>398</v>
      </c>
      <c r="Q47" s="81"/>
      <c r="R47" s="81"/>
    </row>
  </sheetData>
  <mergeCells count="1">
    <mergeCell ref="Q46:R4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94D0-3835-49C6-8729-43475FCEA5F2}">
  <dimension ref="B3:AD43"/>
  <sheetViews>
    <sheetView workbookViewId="0">
      <selection activeCell="A43" sqref="A43:XFD43"/>
    </sheetView>
  </sheetViews>
  <sheetFormatPr defaultRowHeight="14.4" x14ac:dyDescent="0.3"/>
  <sheetData>
    <row r="3" spans="2:30" ht="21" x14ac:dyDescent="0.3">
      <c r="B3" s="58" t="s">
        <v>568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4" spans="2:30" ht="21" x14ac:dyDescent="0.3">
      <c r="B4" s="58" t="s">
        <v>569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</row>
    <row r="5" spans="2:30" ht="21" x14ac:dyDescent="0.3">
      <c r="B5" s="58" t="s">
        <v>570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</row>
    <row r="6" spans="2:30" ht="21" x14ac:dyDescent="0.3">
      <c r="B6" s="60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</row>
    <row r="7" spans="2:30" ht="21" x14ac:dyDescent="0.3">
      <c r="B7" s="58" t="s">
        <v>571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</row>
    <row r="8" spans="2:30" ht="21" x14ac:dyDescent="0.3">
      <c r="B8" s="58" t="s">
        <v>572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</row>
    <row r="9" spans="2:30" ht="21" x14ac:dyDescent="0.3">
      <c r="B9" s="60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</row>
    <row r="10" spans="2:30" ht="21" x14ac:dyDescent="0.3">
      <c r="B10" s="58" t="s">
        <v>573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</row>
    <row r="11" spans="2:30" ht="21" x14ac:dyDescent="0.3">
      <c r="B11" s="58" t="s">
        <v>574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</row>
    <row r="12" spans="2:30" ht="21" x14ac:dyDescent="0.3">
      <c r="B12" s="60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</row>
    <row r="13" spans="2:30" ht="21" x14ac:dyDescent="0.3">
      <c r="B13" s="58" t="s">
        <v>575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</row>
    <row r="14" spans="2:30" ht="21" x14ac:dyDescent="0.3">
      <c r="B14" s="58" t="s">
        <v>576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</row>
    <row r="15" spans="2:30" ht="21" x14ac:dyDescent="0.3">
      <c r="B15" s="60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</row>
    <row r="16" spans="2:30" ht="21" x14ac:dyDescent="0.3">
      <c r="B16" s="58" t="s">
        <v>577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</row>
    <row r="17" spans="2:30" ht="21" x14ac:dyDescent="0.3">
      <c r="B17" s="60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</row>
    <row r="18" spans="2:30" ht="21" x14ac:dyDescent="0.3">
      <c r="B18" s="58" t="s">
        <v>578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</row>
    <row r="19" spans="2:30" ht="21" x14ac:dyDescent="0.3">
      <c r="B19" s="60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</row>
    <row r="20" spans="2:30" ht="21" x14ac:dyDescent="0.3">
      <c r="B20" s="58" t="s">
        <v>579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</row>
    <row r="21" spans="2:30" ht="21" x14ac:dyDescent="0.3">
      <c r="B21" s="58" t="s">
        <v>580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</row>
    <row r="22" spans="2:30" ht="21" x14ac:dyDescent="0.3">
      <c r="B22" s="60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</row>
    <row r="23" spans="2:30" ht="21" x14ac:dyDescent="0.3">
      <c r="B23" s="58" t="s">
        <v>581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</row>
    <row r="24" spans="2:30" ht="21" x14ac:dyDescent="0.3">
      <c r="B24" s="58" t="s">
        <v>582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</row>
    <row r="25" spans="2:30" ht="21" x14ac:dyDescent="0.3">
      <c r="B25" s="60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</row>
    <row r="26" spans="2:30" ht="21" x14ac:dyDescent="0.3">
      <c r="B26" s="58" t="s">
        <v>583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</row>
    <row r="27" spans="2:30" ht="21" x14ac:dyDescent="0.3">
      <c r="B27" s="58" t="s">
        <v>584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</row>
    <row r="28" spans="2:30" ht="21" x14ac:dyDescent="0.3">
      <c r="B28" s="60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</row>
    <row r="29" spans="2:30" ht="21" x14ac:dyDescent="0.3">
      <c r="B29" s="58" t="s">
        <v>585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</row>
    <row r="30" spans="2:30" ht="21" x14ac:dyDescent="0.3">
      <c r="B30" s="58" t="s">
        <v>586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</row>
    <row r="31" spans="2:30" ht="21" x14ac:dyDescent="0.3">
      <c r="B31" s="58" t="s">
        <v>587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</row>
    <row r="32" spans="2:30" ht="21" x14ac:dyDescent="0.3">
      <c r="B32" s="60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</row>
    <row r="33" spans="2:30" ht="21" x14ac:dyDescent="0.3">
      <c r="B33" s="58" t="s">
        <v>588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</row>
    <row r="34" spans="2:30" ht="21" x14ac:dyDescent="0.3">
      <c r="B34" s="58" t="s">
        <v>589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</row>
    <row r="35" spans="2:30" ht="21" x14ac:dyDescent="0.3">
      <c r="B35" s="58" t="s">
        <v>590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</row>
    <row r="36" spans="2:30" ht="21" x14ac:dyDescent="0.3">
      <c r="B36" s="60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</row>
    <row r="37" spans="2:30" ht="21" x14ac:dyDescent="0.3">
      <c r="B37" s="58" t="s">
        <v>591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</row>
    <row r="38" spans="2:30" ht="21" x14ac:dyDescent="0.3">
      <c r="B38" s="58" t="s">
        <v>592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</row>
    <row r="39" spans="2:30" ht="21" x14ac:dyDescent="0.3">
      <c r="B39" s="58" t="s">
        <v>593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</row>
    <row r="40" spans="2:30" ht="21" x14ac:dyDescent="0.3">
      <c r="B40" s="60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</row>
    <row r="41" spans="2:30" ht="21" x14ac:dyDescent="0.3">
      <c r="B41" s="58" t="s">
        <v>594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</row>
    <row r="42" spans="2:30" ht="21" x14ac:dyDescent="0.3">
      <c r="B42" s="60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</row>
    <row r="43" spans="2:30" x14ac:dyDescent="0.3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7A13-9325-465E-A03E-BC2B255E3DD0}">
  <dimension ref="A2:AC49"/>
  <sheetViews>
    <sheetView topLeftCell="A10" workbookViewId="0">
      <selection activeCell="AC30" sqref="AC30:AC45"/>
    </sheetView>
  </sheetViews>
  <sheetFormatPr defaultRowHeight="14.4" x14ac:dyDescent="0.3"/>
  <sheetData>
    <row r="2" spans="1:29" x14ac:dyDescent="0.3">
      <c r="A2" t="s">
        <v>619</v>
      </c>
      <c r="O2" t="s">
        <v>628</v>
      </c>
      <c r="AC2" t="s">
        <v>645</v>
      </c>
    </row>
    <row r="3" spans="1:29" x14ac:dyDescent="0.3">
      <c r="A3" s="61" t="s">
        <v>595</v>
      </c>
      <c r="O3" s="61" t="s">
        <v>620</v>
      </c>
    </row>
    <row r="4" spans="1:29" x14ac:dyDescent="0.3">
      <c r="A4" s="61" t="s">
        <v>596</v>
      </c>
      <c r="O4" s="62"/>
      <c r="AC4" s="63" t="s">
        <v>646</v>
      </c>
    </row>
    <row r="5" spans="1:29" x14ac:dyDescent="0.3">
      <c r="A5" s="61" t="s">
        <v>597</v>
      </c>
      <c r="O5" s="61" t="s">
        <v>621</v>
      </c>
      <c r="AC5" s="61" t="s">
        <v>647</v>
      </c>
    </row>
    <row r="6" spans="1:29" x14ac:dyDescent="0.3">
      <c r="A6" s="61" t="s">
        <v>598</v>
      </c>
      <c r="O6" s="61" t="s">
        <v>622</v>
      </c>
      <c r="AC6" s="61" t="s">
        <v>648</v>
      </c>
    </row>
    <row r="7" spans="1:29" x14ac:dyDescent="0.3">
      <c r="A7" s="61" t="s">
        <v>599</v>
      </c>
      <c r="O7" s="61" t="s">
        <v>623</v>
      </c>
      <c r="AC7" s="62"/>
    </row>
    <row r="8" spans="1:29" x14ac:dyDescent="0.3">
      <c r="A8" s="61" t="s">
        <v>600</v>
      </c>
      <c r="O8" s="62"/>
      <c r="AC8" s="61" t="s">
        <v>649</v>
      </c>
    </row>
    <row r="9" spans="1:29" x14ac:dyDescent="0.3">
      <c r="A9" s="61" t="s">
        <v>601</v>
      </c>
      <c r="O9" s="61" t="s">
        <v>624</v>
      </c>
      <c r="AC9" s="61" t="s">
        <v>650</v>
      </c>
    </row>
    <row r="10" spans="1:29" x14ac:dyDescent="0.3">
      <c r="A10" s="62"/>
      <c r="O10" s="61" t="s">
        <v>622</v>
      </c>
      <c r="AC10" s="61" t="s">
        <v>651</v>
      </c>
    </row>
    <row r="11" spans="1:29" x14ac:dyDescent="0.3">
      <c r="A11" s="61" t="s">
        <v>602</v>
      </c>
      <c r="O11" s="61" t="s">
        <v>625</v>
      </c>
      <c r="AC11" s="62"/>
    </row>
    <row r="12" spans="1:29" x14ac:dyDescent="0.3">
      <c r="A12" s="61" t="s">
        <v>603</v>
      </c>
      <c r="O12" s="62"/>
      <c r="AC12" s="61" t="s">
        <v>652</v>
      </c>
    </row>
    <row r="13" spans="1:29" x14ac:dyDescent="0.3">
      <c r="A13" s="62"/>
      <c r="O13" s="61" t="s">
        <v>626</v>
      </c>
      <c r="AC13" s="61" t="s">
        <v>653</v>
      </c>
    </row>
    <row r="14" spans="1:29" x14ac:dyDescent="0.3">
      <c r="A14" s="61" t="s">
        <v>604</v>
      </c>
      <c r="O14" s="61" t="s">
        <v>627</v>
      </c>
      <c r="AC14" s="61" t="s">
        <v>654</v>
      </c>
    </row>
    <row r="15" spans="1:29" x14ac:dyDescent="0.3">
      <c r="A15" s="61" t="s">
        <v>605</v>
      </c>
      <c r="O15" s="61" t="s">
        <v>629</v>
      </c>
      <c r="AC15" s="62"/>
    </row>
    <row r="16" spans="1:29" x14ac:dyDescent="0.3">
      <c r="A16" s="61" t="s">
        <v>606</v>
      </c>
      <c r="O16" s="61" t="s">
        <v>630</v>
      </c>
      <c r="AC16" s="61" t="s">
        <v>655</v>
      </c>
    </row>
    <row r="17" spans="1:29" x14ac:dyDescent="0.3">
      <c r="A17" s="61" t="s">
        <v>607</v>
      </c>
      <c r="O17" s="62"/>
      <c r="AC17" s="62"/>
    </row>
    <row r="18" spans="1:29" x14ac:dyDescent="0.3">
      <c r="A18" s="61" t="s">
        <v>608</v>
      </c>
      <c r="O18" s="61" t="s">
        <v>631</v>
      </c>
      <c r="AC18" s="61" t="s">
        <v>656</v>
      </c>
    </row>
    <row r="19" spans="1:29" x14ac:dyDescent="0.3">
      <c r="A19" s="62"/>
      <c r="O19" s="61" t="s">
        <v>632</v>
      </c>
      <c r="AC19" s="61" t="s">
        <v>657</v>
      </c>
    </row>
    <row r="20" spans="1:29" x14ac:dyDescent="0.3">
      <c r="A20" s="61" t="s">
        <v>609</v>
      </c>
      <c r="O20" s="61" t="s">
        <v>633</v>
      </c>
      <c r="AC20" s="61" t="s">
        <v>658</v>
      </c>
    </row>
    <row r="21" spans="1:29" x14ac:dyDescent="0.3">
      <c r="A21" s="61" t="s">
        <v>610</v>
      </c>
      <c r="O21" s="62"/>
      <c r="AC21" s="62"/>
    </row>
    <row r="22" spans="1:29" x14ac:dyDescent="0.3">
      <c r="A22" s="61" t="s">
        <v>606</v>
      </c>
      <c r="O22" s="61" t="s">
        <v>634</v>
      </c>
      <c r="AC22" s="61" t="s">
        <v>659</v>
      </c>
    </row>
    <row r="23" spans="1:29" x14ac:dyDescent="0.3">
      <c r="A23" s="61" t="s">
        <v>607</v>
      </c>
      <c r="O23" s="61" t="s">
        <v>632</v>
      </c>
      <c r="AC23" s="61" t="s">
        <v>660</v>
      </c>
    </row>
    <row r="24" spans="1:29" x14ac:dyDescent="0.3">
      <c r="A24" s="62"/>
      <c r="O24" s="61" t="s">
        <v>633</v>
      </c>
      <c r="AC24" s="61" t="s">
        <v>661</v>
      </c>
    </row>
    <row r="25" spans="1:29" x14ac:dyDescent="0.3">
      <c r="A25" s="61" t="s">
        <v>611</v>
      </c>
      <c r="O25" s="62"/>
      <c r="AC25" s="62"/>
    </row>
    <row r="26" spans="1:29" x14ac:dyDescent="0.3">
      <c r="A26" s="61" t="s">
        <v>612</v>
      </c>
      <c r="O26" s="61" t="s">
        <v>635</v>
      </c>
      <c r="AC26" s="61" t="s">
        <v>662</v>
      </c>
    </row>
    <row r="27" spans="1:29" x14ac:dyDescent="0.3">
      <c r="A27" s="61" t="s">
        <v>613</v>
      </c>
      <c r="O27" s="62"/>
      <c r="AC27" s="61" t="s">
        <v>663</v>
      </c>
    </row>
    <row r="28" spans="1:29" x14ac:dyDescent="0.3">
      <c r="A28" s="61" t="s">
        <v>606</v>
      </c>
      <c r="O28" s="61" t="s">
        <v>617</v>
      </c>
    </row>
    <row r="29" spans="1:29" x14ac:dyDescent="0.3">
      <c r="A29" s="61" t="s">
        <v>614</v>
      </c>
      <c r="O29" s="61" t="s">
        <v>636</v>
      </c>
    </row>
    <row r="30" spans="1:29" x14ac:dyDescent="0.3">
      <c r="A30" s="61" t="s">
        <v>612</v>
      </c>
      <c r="AC30" s="61" t="s">
        <v>620</v>
      </c>
    </row>
    <row r="31" spans="1:29" x14ac:dyDescent="0.3">
      <c r="A31" s="61" t="s">
        <v>615</v>
      </c>
      <c r="AC31" s="62"/>
    </row>
    <row r="32" spans="1:29" x14ac:dyDescent="0.3">
      <c r="A32" s="61" t="s">
        <v>606</v>
      </c>
      <c r="O32" t="s">
        <v>637</v>
      </c>
      <c r="AC32" s="61" t="s">
        <v>664</v>
      </c>
    </row>
    <row r="33" spans="1:29" x14ac:dyDescent="0.3">
      <c r="A33" s="62"/>
      <c r="AC33" s="62"/>
    </row>
    <row r="34" spans="1:29" x14ac:dyDescent="0.3">
      <c r="A34" s="61" t="s">
        <v>616</v>
      </c>
      <c r="O34" s="61" t="s">
        <v>620</v>
      </c>
      <c r="AC34" s="61" t="s">
        <v>639</v>
      </c>
    </row>
    <row r="35" spans="1:29" x14ac:dyDescent="0.3">
      <c r="A35" s="62"/>
      <c r="O35" s="62"/>
      <c r="AC35" s="62"/>
    </row>
    <row r="36" spans="1:29" x14ac:dyDescent="0.3">
      <c r="A36" s="61" t="s">
        <v>617</v>
      </c>
      <c r="O36" s="61" t="s">
        <v>638</v>
      </c>
      <c r="AC36" s="61" t="s">
        <v>640</v>
      </c>
    </row>
    <row r="37" spans="1:29" x14ac:dyDescent="0.3">
      <c r="A37" s="62"/>
      <c r="O37" s="62"/>
      <c r="AC37" s="61" t="s">
        <v>622</v>
      </c>
    </row>
    <row r="38" spans="1:29" x14ac:dyDescent="0.3">
      <c r="A38" s="61" t="s">
        <v>618</v>
      </c>
      <c r="O38" s="61" t="s">
        <v>639</v>
      </c>
      <c r="AC38" s="62"/>
    </row>
    <row r="39" spans="1:29" x14ac:dyDescent="0.3">
      <c r="O39" s="62"/>
      <c r="AC39" s="61" t="s">
        <v>641</v>
      </c>
    </row>
    <row r="40" spans="1:29" x14ac:dyDescent="0.3">
      <c r="O40" s="61" t="s">
        <v>640</v>
      </c>
      <c r="AC40" s="61" t="s">
        <v>622</v>
      </c>
    </row>
    <row r="41" spans="1:29" x14ac:dyDescent="0.3">
      <c r="O41" s="61" t="s">
        <v>622</v>
      </c>
      <c r="AC41" s="62"/>
    </row>
    <row r="42" spans="1:29" x14ac:dyDescent="0.3">
      <c r="O42" s="62"/>
      <c r="AC42" s="61" t="s">
        <v>642</v>
      </c>
    </row>
    <row r="43" spans="1:29" x14ac:dyDescent="0.3">
      <c r="O43" s="61" t="s">
        <v>641</v>
      </c>
      <c r="AC43" s="62"/>
    </row>
    <row r="44" spans="1:29" x14ac:dyDescent="0.3">
      <c r="O44" s="61" t="s">
        <v>622</v>
      </c>
      <c r="AC44" s="61" t="s">
        <v>643</v>
      </c>
    </row>
    <row r="45" spans="1:29" x14ac:dyDescent="0.3">
      <c r="O45" s="62"/>
      <c r="AC45" s="61" t="s">
        <v>644</v>
      </c>
    </row>
    <row r="46" spans="1:29" x14ac:dyDescent="0.3">
      <c r="O46" s="61" t="s">
        <v>642</v>
      </c>
    </row>
    <row r="47" spans="1:29" x14ac:dyDescent="0.3">
      <c r="O47" s="62"/>
    </row>
    <row r="48" spans="1:29" x14ac:dyDescent="0.3">
      <c r="O48" s="61" t="s">
        <v>643</v>
      </c>
    </row>
    <row r="49" spans="15:15" x14ac:dyDescent="0.3">
      <c r="O49" s="61" t="s">
        <v>644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033C-D986-4C50-9413-BB41B9D252F0}">
  <dimension ref="A1:L49"/>
  <sheetViews>
    <sheetView workbookViewId="0">
      <selection activeCell="Q37" sqref="Q37"/>
    </sheetView>
  </sheetViews>
  <sheetFormatPr defaultRowHeight="14.4" x14ac:dyDescent="0.3"/>
  <sheetData>
    <row r="1" spans="1:12" x14ac:dyDescent="0.3">
      <c r="A1" t="s">
        <v>665</v>
      </c>
      <c r="L1" t="s">
        <v>682</v>
      </c>
    </row>
    <row r="3" spans="1:12" x14ac:dyDescent="0.3">
      <c r="A3" s="63" t="s">
        <v>666</v>
      </c>
      <c r="L3" s="64" t="s">
        <v>683</v>
      </c>
    </row>
    <row r="4" spans="1:12" x14ac:dyDescent="0.3">
      <c r="A4" s="61" t="s">
        <v>667</v>
      </c>
      <c r="L4" s="64" t="s">
        <v>684</v>
      </c>
    </row>
    <row r="5" spans="1:12" x14ac:dyDescent="0.3">
      <c r="A5" s="61" t="s">
        <v>668</v>
      </c>
      <c r="L5" s="64" t="s">
        <v>685</v>
      </c>
    </row>
    <row r="6" spans="1:12" x14ac:dyDescent="0.3">
      <c r="A6" s="62"/>
      <c r="L6" s="64" t="s">
        <v>686</v>
      </c>
    </row>
    <row r="7" spans="1:12" x14ac:dyDescent="0.3">
      <c r="A7" s="61" t="s">
        <v>669</v>
      </c>
      <c r="L7" s="64" t="s">
        <v>687</v>
      </c>
    </row>
    <row r="8" spans="1:12" x14ac:dyDescent="0.3">
      <c r="A8" s="62"/>
      <c r="L8" s="61" t="s">
        <v>688</v>
      </c>
    </row>
    <row r="9" spans="1:12" x14ac:dyDescent="0.3">
      <c r="A9" s="61" t="s">
        <v>670</v>
      </c>
      <c r="L9" s="61" t="s">
        <v>689</v>
      </c>
    </row>
    <row r="10" spans="1:12" x14ac:dyDescent="0.3">
      <c r="A10" s="62"/>
      <c r="L10" s="61" t="s">
        <v>690</v>
      </c>
    </row>
    <row r="11" spans="1:12" x14ac:dyDescent="0.3">
      <c r="A11" s="61" t="s">
        <v>671</v>
      </c>
      <c r="L11" s="61" t="s">
        <v>691</v>
      </c>
    </row>
    <row r="12" spans="1:12" x14ac:dyDescent="0.3">
      <c r="A12" s="61" t="s">
        <v>650</v>
      </c>
      <c r="L12" s="61" t="s">
        <v>692</v>
      </c>
    </row>
    <row r="13" spans="1:12" x14ac:dyDescent="0.3">
      <c r="A13" s="62"/>
      <c r="L13" s="62"/>
    </row>
    <row r="14" spans="1:12" x14ac:dyDescent="0.3">
      <c r="A14" s="61" t="s">
        <v>672</v>
      </c>
      <c r="L14" s="64" t="s">
        <v>693</v>
      </c>
    </row>
    <row r="15" spans="1:12" x14ac:dyDescent="0.3">
      <c r="A15" s="61" t="s">
        <v>653</v>
      </c>
      <c r="L15" s="65" t="s">
        <v>694</v>
      </c>
    </row>
    <row r="16" spans="1:12" x14ac:dyDescent="0.3">
      <c r="A16" s="62"/>
      <c r="L16" s="61" t="s">
        <v>695</v>
      </c>
    </row>
    <row r="17" spans="1:12" x14ac:dyDescent="0.3">
      <c r="A17" s="61" t="s">
        <v>673</v>
      </c>
    </row>
    <row r="18" spans="1:12" x14ac:dyDescent="0.3">
      <c r="A18" s="61" t="s">
        <v>612</v>
      </c>
      <c r="L18" s="61" t="s">
        <v>696</v>
      </c>
    </row>
    <row r="19" spans="1:12" x14ac:dyDescent="0.3">
      <c r="A19" s="61" t="s">
        <v>655</v>
      </c>
    </row>
    <row r="20" spans="1:12" x14ac:dyDescent="0.3">
      <c r="A20" s="62"/>
      <c r="L20" s="61" t="s">
        <v>697</v>
      </c>
    </row>
    <row r="21" spans="1:12" x14ac:dyDescent="0.3">
      <c r="A21" s="61" t="s">
        <v>674</v>
      </c>
      <c r="L21" s="64" t="s">
        <v>698</v>
      </c>
    </row>
    <row r="22" spans="1:12" x14ac:dyDescent="0.3">
      <c r="A22" s="61" t="s">
        <v>675</v>
      </c>
      <c r="L22" s="64" t="s">
        <v>699</v>
      </c>
    </row>
    <row r="23" spans="1:12" x14ac:dyDescent="0.3">
      <c r="A23" s="61" t="s">
        <v>676</v>
      </c>
      <c r="L23" s="64" t="s">
        <v>700</v>
      </c>
    </row>
    <row r="24" spans="1:12" x14ac:dyDescent="0.3">
      <c r="A24" s="61" t="s">
        <v>657</v>
      </c>
      <c r="L24" s="61" t="s">
        <v>701</v>
      </c>
    </row>
    <row r="25" spans="1:12" x14ac:dyDescent="0.3">
      <c r="A25" s="61" t="s">
        <v>677</v>
      </c>
      <c r="L25" s="62"/>
    </row>
    <row r="26" spans="1:12" x14ac:dyDescent="0.3">
      <c r="A26" s="61" t="s">
        <v>660</v>
      </c>
      <c r="L26" s="64" t="s">
        <v>702</v>
      </c>
    </row>
    <row r="27" spans="1:12" x14ac:dyDescent="0.3">
      <c r="A27" s="61" t="s">
        <v>678</v>
      </c>
      <c r="L27" s="61" t="s">
        <v>703</v>
      </c>
    </row>
    <row r="28" spans="1:12" x14ac:dyDescent="0.3">
      <c r="A28" s="62"/>
      <c r="L28" s="61" t="s">
        <v>704</v>
      </c>
    </row>
    <row r="29" spans="1:12" x14ac:dyDescent="0.3">
      <c r="A29" s="61" t="s">
        <v>662</v>
      </c>
      <c r="L29" s="61" t="s">
        <v>705</v>
      </c>
    </row>
    <row r="30" spans="1:12" x14ac:dyDescent="0.3">
      <c r="A30" s="61" t="s">
        <v>612</v>
      </c>
      <c r="L30" s="61" t="s">
        <v>706</v>
      </c>
    </row>
    <row r="31" spans="1:12" x14ac:dyDescent="0.3">
      <c r="A31" s="61" t="s">
        <v>679</v>
      </c>
      <c r="L31" s="61" t="s">
        <v>705</v>
      </c>
    </row>
    <row r="32" spans="1:12" x14ac:dyDescent="0.3">
      <c r="A32" s="61" t="s">
        <v>680</v>
      </c>
      <c r="L32" s="62"/>
    </row>
    <row r="33" spans="1:12" x14ac:dyDescent="0.3">
      <c r="A33" s="61" t="s">
        <v>681</v>
      </c>
      <c r="L33" s="64" t="s">
        <v>707</v>
      </c>
    </row>
    <row r="34" spans="1:12" x14ac:dyDescent="0.3">
      <c r="L34" s="61" t="s">
        <v>708</v>
      </c>
    </row>
    <row r="35" spans="1:12" x14ac:dyDescent="0.3">
      <c r="L35" s="62"/>
    </row>
    <row r="36" spans="1:12" x14ac:dyDescent="0.3">
      <c r="L36" s="61" t="s">
        <v>709</v>
      </c>
    </row>
    <row r="37" spans="1:12" x14ac:dyDescent="0.3">
      <c r="L37" s="62"/>
    </row>
    <row r="38" spans="1:12" x14ac:dyDescent="0.3">
      <c r="L38" s="62"/>
    </row>
    <row r="39" spans="1:12" x14ac:dyDescent="0.3">
      <c r="L39" s="61" t="s">
        <v>710</v>
      </c>
    </row>
    <row r="41" spans="1:12" x14ac:dyDescent="0.3">
      <c r="L41" s="61" t="s">
        <v>711</v>
      </c>
    </row>
    <row r="42" spans="1:12" x14ac:dyDescent="0.3">
      <c r="L42" s="61" t="s">
        <v>712</v>
      </c>
    </row>
    <row r="43" spans="1:12" x14ac:dyDescent="0.3">
      <c r="L43" s="61" t="s">
        <v>713</v>
      </c>
    </row>
    <row r="44" spans="1:12" x14ac:dyDescent="0.3">
      <c r="L44" s="62"/>
    </row>
    <row r="45" spans="1:12" x14ac:dyDescent="0.3">
      <c r="L45" s="61" t="s">
        <v>714</v>
      </c>
    </row>
    <row r="46" spans="1:12" x14ac:dyDescent="0.3">
      <c r="L46" s="61" t="s">
        <v>715</v>
      </c>
    </row>
    <row r="47" spans="1:12" x14ac:dyDescent="0.3">
      <c r="L47" s="61" t="s">
        <v>716</v>
      </c>
    </row>
    <row r="48" spans="1:12" x14ac:dyDescent="0.3">
      <c r="L48" s="61" t="s">
        <v>717</v>
      </c>
    </row>
    <row r="49" spans="12:12" x14ac:dyDescent="0.3">
      <c r="L49" s="61" t="s">
        <v>718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1255-C94A-49DC-9FB1-C9F4636A916F}">
  <dimension ref="A1:AA56"/>
  <sheetViews>
    <sheetView workbookViewId="0">
      <selection activeCell="T11" sqref="T11"/>
    </sheetView>
  </sheetViews>
  <sheetFormatPr defaultRowHeight="14.4" x14ac:dyDescent="0.3"/>
  <sheetData>
    <row r="1" spans="1:27" ht="15.6" x14ac:dyDescent="0.3">
      <c r="A1" s="68" t="s">
        <v>726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O1" s="71" t="s">
        <v>766</v>
      </c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 spans="1:27" ht="15.6" x14ac:dyDescent="0.3">
      <c r="A2" s="70" t="s">
        <v>727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O2" s="74" t="s">
        <v>767</v>
      </c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 ht="15.6" x14ac:dyDescent="0.3">
      <c r="A3" s="71" t="s">
        <v>728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O3" s="74" t="s">
        <v>768</v>
      </c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spans="1:27" ht="15.6" x14ac:dyDescent="0.3">
      <c r="A4" s="71" t="s">
        <v>729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O4" s="73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1:27" ht="15.6" x14ac:dyDescent="0.3">
      <c r="A5" s="71" t="s">
        <v>730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O5" s="71" t="s">
        <v>769</v>
      </c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 spans="1:27" ht="15.6" x14ac:dyDescent="0.3">
      <c r="A6" s="71" t="s">
        <v>719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O6" s="74" t="s">
        <v>770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 spans="1:27" ht="15.6" x14ac:dyDescent="0.3">
      <c r="A7" s="72" t="s">
        <v>720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O7" s="74" t="s">
        <v>771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 ht="15.6" x14ac:dyDescent="0.3">
      <c r="A8" s="71" t="s">
        <v>731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O8" s="74" t="s">
        <v>772</v>
      </c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spans="1:27" ht="15.6" x14ac:dyDescent="0.3">
      <c r="A9" s="73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O9" s="74" t="s">
        <v>773</v>
      </c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 spans="1:27" ht="15.6" x14ac:dyDescent="0.3">
      <c r="A10" s="72" t="s">
        <v>721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O10" s="74" t="s">
        <v>774</v>
      </c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 spans="1:27" ht="15.6" x14ac:dyDescent="0.3">
      <c r="A11" s="71" t="s">
        <v>732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O11" s="74" t="s">
        <v>775</v>
      </c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 spans="1:27" ht="15.6" x14ac:dyDescent="0.3">
      <c r="A12" s="74" t="s">
        <v>733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O12" s="74" t="s">
        <v>776</v>
      </c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 spans="1:27" ht="15.6" x14ac:dyDescent="0.3">
      <c r="A13" s="74" t="s">
        <v>734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O13" s="74" t="s">
        <v>777</v>
      </c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ht="15.6" x14ac:dyDescent="0.3">
      <c r="A14" s="74" t="s">
        <v>735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 spans="1:27" ht="15.6" x14ac:dyDescent="0.3">
      <c r="A15" s="74" t="s">
        <v>736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</row>
    <row r="16" spans="1:27" ht="15.6" x14ac:dyDescent="0.3">
      <c r="A16" s="74" t="s">
        <v>737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</row>
    <row r="17" spans="1:13" ht="15.6" x14ac:dyDescent="0.3">
      <c r="A17" s="74" t="s">
        <v>738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ht="15.6" x14ac:dyDescent="0.3">
      <c r="A18" s="74" t="s">
        <v>739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ht="15.6" x14ac:dyDescent="0.3">
      <c r="A19" s="75" t="s">
        <v>692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ht="15.6" x14ac:dyDescent="0.3">
      <c r="A20" s="71" t="s">
        <v>722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ht="15.6" x14ac:dyDescent="0.3">
      <c r="A21" s="72" t="s">
        <v>723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</row>
    <row r="22" spans="1:13" ht="15.6" x14ac:dyDescent="0.3">
      <c r="A22" s="71" t="s">
        <v>740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</row>
    <row r="23" spans="1:13" ht="15.6" x14ac:dyDescent="0.3">
      <c r="A23" s="71" t="s">
        <v>741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spans="1:13" ht="15.6" x14ac:dyDescent="0.3">
      <c r="A24" s="73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1:13" ht="15.6" x14ac:dyDescent="0.3">
      <c r="A25" s="72" t="s">
        <v>724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3" ht="15.6" x14ac:dyDescent="0.3">
      <c r="A26" s="68" t="s">
        <v>742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ht="15.6" x14ac:dyDescent="0.3">
      <c r="A27" s="71" t="s">
        <v>743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ht="15.6" x14ac:dyDescent="0.3">
      <c r="A28" s="71" t="s">
        <v>744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1:13" ht="15.6" x14ac:dyDescent="0.3">
      <c r="A29" s="71" t="s">
        <v>745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1:13" ht="15.6" x14ac:dyDescent="0.3">
      <c r="A30" s="71" t="s">
        <v>746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spans="1:13" ht="15.6" x14ac:dyDescent="0.3">
      <c r="A31" s="71" t="s">
        <v>747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</row>
    <row r="32" spans="1:13" ht="15.6" x14ac:dyDescent="0.3">
      <c r="A32" s="71" t="s">
        <v>748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 ht="15.6" x14ac:dyDescent="0.3">
      <c r="A33" s="74" t="s">
        <v>749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</row>
    <row r="34" spans="1:13" ht="15.6" x14ac:dyDescent="0.3">
      <c r="A34" s="74" t="s">
        <v>750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ht="15.6" x14ac:dyDescent="0.3">
      <c r="A35" s="74" t="s">
        <v>751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ht="15.6" x14ac:dyDescent="0.3">
      <c r="A36" s="74" t="s">
        <v>752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ht="15.6" x14ac:dyDescent="0.3">
      <c r="A37" s="74" t="s">
        <v>753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ht="15.6" x14ac:dyDescent="0.3">
      <c r="A38" s="74" t="s">
        <v>754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ht="15.6" x14ac:dyDescent="0.3">
      <c r="A39" s="74" t="s">
        <v>755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ht="15.6" x14ac:dyDescent="0.3">
      <c r="A40" s="74" t="s">
        <v>756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ht="15.6" x14ac:dyDescent="0.3">
      <c r="A41" s="73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ht="15.6" x14ac:dyDescent="0.3">
      <c r="A42" s="72" t="s">
        <v>725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ht="15.6" x14ac:dyDescent="0.3">
      <c r="A43" s="71" t="s">
        <v>757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3" ht="15.6" x14ac:dyDescent="0.3">
      <c r="A44" s="71" t="s">
        <v>758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ht="15.6" x14ac:dyDescent="0.3">
      <c r="A45" s="74" t="s">
        <v>759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</row>
    <row r="46" spans="1:13" ht="15.6" x14ac:dyDescent="0.3">
      <c r="A46" s="74" t="s">
        <v>760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ht="15.6" x14ac:dyDescent="0.3">
      <c r="A47" s="74" t="s">
        <v>761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ht="15.6" x14ac:dyDescent="0.3">
      <c r="A48" s="74" t="s">
        <v>762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ht="15.6" x14ac:dyDescent="0.3">
      <c r="A49" s="74" t="s">
        <v>763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ht="15.6" x14ac:dyDescent="0.3">
      <c r="A50" s="74" t="s">
        <v>764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ht="15.6" x14ac:dyDescent="0.3">
      <c r="A51" s="74" t="s">
        <v>765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ht="15.6" x14ac:dyDescent="0.3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</row>
    <row r="53" spans="1:13" ht="15.6" x14ac:dyDescent="0.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</row>
    <row r="54" spans="1:13" ht="15.6" x14ac:dyDescent="0.3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</row>
    <row r="55" spans="1:13" ht="15.6" x14ac:dyDescent="0.3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</row>
    <row r="56" spans="1:13" ht="15.6" x14ac:dyDescent="0.3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3FF5-562C-4EBE-925E-3C8932F5921B}">
  <dimension ref="A1:W55"/>
  <sheetViews>
    <sheetView topLeftCell="A22" workbookViewId="0">
      <selection activeCell="M28" sqref="M28:W55"/>
    </sheetView>
  </sheetViews>
  <sheetFormatPr defaultRowHeight="14.4" x14ac:dyDescent="0.3"/>
  <sheetData>
    <row r="1" spans="1:22" ht="15.6" x14ac:dyDescent="0.3">
      <c r="A1" s="68" t="s">
        <v>781</v>
      </c>
      <c r="B1" s="69"/>
      <c r="C1" s="69"/>
      <c r="D1" s="69"/>
      <c r="E1" s="69"/>
      <c r="F1" s="69"/>
      <c r="G1" s="69"/>
      <c r="H1" s="69"/>
      <c r="I1" s="69"/>
      <c r="J1" s="69"/>
      <c r="M1" s="71" t="s">
        <v>800</v>
      </c>
      <c r="N1" s="69"/>
      <c r="O1" s="69"/>
      <c r="P1" s="69"/>
      <c r="Q1" s="69"/>
      <c r="R1" s="69"/>
      <c r="S1" s="69"/>
      <c r="T1" s="69"/>
      <c r="U1" s="67"/>
      <c r="V1" s="67"/>
    </row>
    <row r="2" spans="1:22" ht="15.6" x14ac:dyDescent="0.3">
      <c r="A2" s="73"/>
      <c r="B2" s="69"/>
      <c r="C2" s="69"/>
      <c r="D2" s="69"/>
      <c r="E2" s="69"/>
      <c r="F2" s="69"/>
      <c r="G2" s="69"/>
      <c r="H2" s="69"/>
      <c r="I2" s="69"/>
      <c r="J2" s="69"/>
      <c r="M2" s="74" t="s">
        <v>801</v>
      </c>
      <c r="N2" s="69"/>
      <c r="O2" s="69"/>
      <c r="P2" s="69"/>
      <c r="Q2" s="69"/>
      <c r="R2" s="69"/>
      <c r="S2" s="69"/>
      <c r="T2" s="69"/>
      <c r="U2" s="67"/>
      <c r="V2" s="67"/>
    </row>
    <row r="3" spans="1:22" ht="15.6" x14ac:dyDescent="0.3">
      <c r="A3" s="72" t="s">
        <v>778</v>
      </c>
      <c r="B3" s="69"/>
      <c r="C3" s="69"/>
      <c r="D3" s="69"/>
      <c r="E3" s="69"/>
      <c r="F3" s="69"/>
      <c r="G3" s="69"/>
      <c r="H3" s="69"/>
      <c r="I3" s="69"/>
      <c r="J3" s="69"/>
      <c r="M3" s="74" t="s">
        <v>802</v>
      </c>
      <c r="N3" s="69"/>
      <c r="O3" s="69"/>
      <c r="P3" s="69"/>
      <c r="Q3" s="69"/>
      <c r="R3" s="69"/>
      <c r="S3" s="69"/>
      <c r="T3" s="69"/>
      <c r="U3" s="67"/>
      <c r="V3" s="67"/>
    </row>
    <row r="4" spans="1:22" ht="15.6" x14ac:dyDescent="0.3">
      <c r="A4" s="71" t="s">
        <v>782</v>
      </c>
      <c r="B4" s="69"/>
      <c r="C4" s="69"/>
      <c r="D4" s="69"/>
      <c r="E4" s="69"/>
      <c r="F4" s="69"/>
      <c r="G4" s="69"/>
      <c r="H4" s="69"/>
      <c r="I4" s="69"/>
      <c r="J4" s="69"/>
      <c r="M4" s="74" t="s">
        <v>803</v>
      </c>
      <c r="N4" s="69"/>
      <c r="O4" s="69"/>
      <c r="P4" s="69"/>
      <c r="Q4" s="69"/>
      <c r="R4" s="69"/>
      <c r="S4" s="69"/>
      <c r="T4" s="69"/>
      <c r="U4" s="67"/>
      <c r="V4" s="67"/>
    </row>
    <row r="5" spans="1:22" ht="15.6" x14ac:dyDescent="0.3">
      <c r="A5" s="74" t="s">
        <v>783</v>
      </c>
      <c r="B5" s="69"/>
      <c r="C5" s="69"/>
      <c r="D5" s="69"/>
      <c r="E5" s="69"/>
      <c r="F5" s="69"/>
      <c r="G5" s="69"/>
      <c r="H5" s="69"/>
      <c r="I5" s="69"/>
      <c r="J5" s="69"/>
      <c r="M5" s="74" t="s">
        <v>804</v>
      </c>
      <c r="N5" s="69"/>
      <c r="O5" s="69"/>
      <c r="P5" s="69"/>
      <c r="Q5" s="69"/>
      <c r="R5" s="69"/>
      <c r="S5" s="69"/>
      <c r="T5" s="69"/>
      <c r="U5" s="67"/>
      <c r="V5" s="67"/>
    </row>
    <row r="6" spans="1:22" ht="15.6" x14ac:dyDescent="0.3">
      <c r="A6" s="74" t="s">
        <v>784</v>
      </c>
      <c r="B6" s="69"/>
      <c r="C6" s="69"/>
      <c r="D6" s="69"/>
      <c r="E6" s="69"/>
      <c r="F6" s="69"/>
      <c r="G6" s="69"/>
      <c r="H6" s="69"/>
      <c r="I6" s="69"/>
      <c r="J6" s="69"/>
      <c r="M6" s="74" t="s">
        <v>805</v>
      </c>
      <c r="N6" s="69"/>
      <c r="O6" s="69"/>
      <c r="P6" s="69"/>
      <c r="Q6" s="69"/>
      <c r="R6" s="69"/>
      <c r="S6" s="69"/>
      <c r="T6" s="69"/>
      <c r="U6" s="67"/>
      <c r="V6" s="67"/>
    </row>
    <row r="7" spans="1:22" ht="15.6" x14ac:dyDescent="0.3">
      <c r="A7" s="74" t="s">
        <v>785</v>
      </c>
      <c r="B7" s="69"/>
      <c r="C7" s="69"/>
      <c r="D7" s="69"/>
      <c r="E7" s="69"/>
      <c r="F7" s="69"/>
      <c r="G7" s="69"/>
      <c r="H7" s="69"/>
      <c r="I7" s="69"/>
      <c r="J7" s="69"/>
      <c r="M7" s="75" t="s">
        <v>692</v>
      </c>
      <c r="N7" s="69"/>
      <c r="O7" s="69"/>
      <c r="P7" s="69"/>
      <c r="Q7" s="69"/>
      <c r="R7" s="69"/>
      <c r="S7" s="69"/>
      <c r="T7" s="69"/>
      <c r="U7" s="67"/>
      <c r="V7" s="67"/>
    </row>
    <row r="8" spans="1:22" ht="15.6" x14ac:dyDescent="0.3">
      <c r="A8" s="74" t="s">
        <v>786</v>
      </c>
      <c r="B8" s="69"/>
      <c r="C8" s="69"/>
      <c r="D8" s="69"/>
      <c r="E8" s="69"/>
      <c r="F8" s="69"/>
      <c r="G8" s="69"/>
      <c r="H8" s="69"/>
      <c r="I8" s="69"/>
      <c r="J8" s="69"/>
      <c r="M8" s="73"/>
      <c r="N8" s="69"/>
      <c r="O8" s="69"/>
      <c r="P8" s="69"/>
      <c r="Q8" s="69"/>
      <c r="R8" s="69"/>
      <c r="S8" s="69"/>
      <c r="T8" s="69"/>
      <c r="U8" s="67"/>
      <c r="V8" s="67"/>
    </row>
    <row r="9" spans="1:22" ht="15.6" x14ac:dyDescent="0.3">
      <c r="A9" s="74" t="s">
        <v>787</v>
      </c>
      <c r="B9" s="69"/>
      <c r="C9" s="69"/>
      <c r="D9" s="69"/>
      <c r="E9" s="69"/>
      <c r="F9" s="69"/>
      <c r="G9" s="69"/>
      <c r="H9" s="69"/>
      <c r="I9" s="69"/>
      <c r="J9" s="69"/>
      <c r="M9" s="71" t="s">
        <v>806</v>
      </c>
      <c r="N9" s="69"/>
      <c r="O9" s="69"/>
      <c r="P9" s="69"/>
      <c r="Q9" s="69"/>
      <c r="R9" s="69"/>
      <c r="S9" s="69"/>
      <c r="T9" s="69"/>
      <c r="U9" s="67"/>
      <c r="V9" s="67"/>
    </row>
    <row r="10" spans="1:22" ht="15.6" x14ac:dyDescent="0.3">
      <c r="A10" s="74" t="s">
        <v>788</v>
      </c>
      <c r="B10" s="69"/>
      <c r="C10" s="69"/>
      <c r="D10" s="69"/>
      <c r="E10" s="69"/>
      <c r="F10" s="69"/>
      <c r="G10" s="69"/>
      <c r="H10" s="69"/>
      <c r="I10" s="69"/>
      <c r="J10" s="69"/>
      <c r="M10" s="74" t="s">
        <v>807</v>
      </c>
      <c r="N10" s="69"/>
      <c r="O10" s="69"/>
      <c r="P10" s="69"/>
      <c r="Q10" s="69"/>
      <c r="R10" s="69"/>
      <c r="S10" s="69"/>
      <c r="T10" s="69"/>
      <c r="U10" s="67"/>
      <c r="V10" s="67"/>
    </row>
    <row r="11" spans="1:22" ht="15.6" x14ac:dyDescent="0.3">
      <c r="A11" s="74" t="s">
        <v>789</v>
      </c>
      <c r="B11" s="69"/>
      <c r="C11" s="69"/>
      <c r="D11" s="69"/>
      <c r="E11" s="69"/>
      <c r="F11" s="69"/>
      <c r="G11" s="69"/>
      <c r="H11" s="69"/>
      <c r="I11" s="69"/>
      <c r="J11" s="69"/>
      <c r="M11" s="74" t="s">
        <v>808</v>
      </c>
      <c r="N11" s="69"/>
      <c r="O11" s="69"/>
      <c r="P11" s="69"/>
      <c r="Q11" s="69"/>
      <c r="R11" s="69"/>
      <c r="S11" s="69"/>
      <c r="T11" s="69"/>
      <c r="U11" s="67"/>
      <c r="V11" s="67"/>
    </row>
    <row r="12" spans="1:22" ht="15.6" x14ac:dyDescent="0.3">
      <c r="A12" s="71" t="s">
        <v>790</v>
      </c>
      <c r="B12" s="69"/>
      <c r="C12" s="69"/>
      <c r="D12" s="69"/>
      <c r="E12" s="69"/>
      <c r="F12" s="69"/>
      <c r="G12" s="69"/>
      <c r="H12" s="69"/>
      <c r="I12" s="69"/>
      <c r="J12" s="69"/>
      <c r="M12" s="74" t="s">
        <v>803</v>
      </c>
      <c r="N12" s="69"/>
      <c r="O12" s="69"/>
      <c r="P12" s="69"/>
      <c r="Q12" s="69"/>
      <c r="R12" s="69"/>
      <c r="S12" s="69"/>
      <c r="T12" s="69"/>
      <c r="U12" s="67"/>
      <c r="V12" s="67"/>
    </row>
    <row r="13" spans="1:22" ht="15.6" x14ac:dyDescent="0.3">
      <c r="A13" s="73"/>
      <c r="B13" s="69"/>
      <c r="C13" s="69"/>
      <c r="D13" s="69"/>
      <c r="E13" s="69"/>
      <c r="F13" s="69"/>
      <c r="G13" s="69"/>
      <c r="H13" s="69"/>
      <c r="I13" s="69"/>
      <c r="J13" s="69"/>
      <c r="M13" s="74" t="s">
        <v>804</v>
      </c>
      <c r="N13" s="69"/>
      <c r="O13" s="69"/>
      <c r="P13" s="69"/>
      <c r="Q13" s="69"/>
      <c r="R13" s="69"/>
      <c r="S13" s="69"/>
      <c r="T13" s="69"/>
      <c r="U13" s="67"/>
      <c r="V13" s="67"/>
    </row>
    <row r="14" spans="1:22" ht="15.6" x14ac:dyDescent="0.3">
      <c r="A14" s="72" t="s">
        <v>779</v>
      </c>
      <c r="B14" s="69"/>
      <c r="C14" s="69"/>
      <c r="D14" s="69"/>
      <c r="E14" s="69"/>
      <c r="F14" s="69"/>
      <c r="G14" s="69"/>
      <c r="H14" s="69"/>
      <c r="I14" s="69"/>
      <c r="J14" s="69"/>
      <c r="M14" s="74" t="s">
        <v>805</v>
      </c>
      <c r="N14" s="69"/>
      <c r="O14" s="69"/>
      <c r="P14" s="69"/>
      <c r="Q14" s="69"/>
      <c r="R14" s="69"/>
      <c r="S14" s="69"/>
      <c r="T14" s="69"/>
      <c r="U14" s="67"/>
      <c r="V14" s="67"/>
    </row>
    <row r="15" spans="1:22" ht="15.6" x14ac:dyDescent="0.3">
      <c r="A15" s="71" t="s">
        <v>791</v>
      </c>
      <c r="B15" s="69"/>
      <c r="C15" s="69"/>
      <c r="D15" s="69"/>
      <c r="E15" s="69"/>
      <c r="F15" s="69"/>
      <c r="G15" s="69"/>
      <c r="H15" s="69"/>
      <c r="I15" s="69"/>
      <c r="J15" s="69"/>
      <c r="M15" s="66" t="s">
        <v>692</v>
      </c>
    </row>
    <row r="16" spans="1:22" ht="15.6" x14ac:dyDescent="0.3">
      <c r="A16" s="74" t="s">
        <v>792</v>
      </c>
      <c r="B16" s="69"/>
      <c r="C16" s="69"/>
      <c r="D16" s="69"/>
      <c r="E16" s="69"/>
      <c r="F16" s="69"/>
      <c r="G16" s="69"/>
      <c r="H16" s="69"/>
      <c r="I16" s="69"/>
      <c r="J16" s="69"/>
    </row>
    <row r="17" spans="1:23" ht="15.6" x14ac:dyDescent="0.3">
      <c r="A17" s="74" t="s">
        <v>793</v>
      </c>
      <c r="B17" s="69"/>
      <c r="C17" s="69"/>
      <c r="D17" s="69"/>
      <c r="E17" s="69"/>
      <c r="F17" s="69"/>
      <c r="G17" s="69"/>
      <c r="H17" s="69"/>
      <c r="I17" s="69"/>
      <c r="J17" s="69"/>
      <c r="M17" s="71" t="s">
        <v>809</v>
      </c>
      <c r="N17" s="69"/>
      <c r="O17" s="69"/>
      <c r="P17" s="69"/>
      <c r="Q17" s="69"/>
      <c r="R17" s="69"/>
      <c r="S17" s="69"/>
      <c r="T17" s="69"/>
      <c r="U17" s="69"/>
      <c r="V17" s="69"/>
    </row>
    <row r="18" spans="1:23" ht="15.6" x14ac:dyDescent="0.3">
      <c r="A18" s="74" t="s">
        <v>794</v>
      </c>
      <c r="B18" s="69"/>
      <c r="C18" s="69"/>
      <c r="D18" s="69"/>
      <c r="E18" s="69"/>
      <c r="F18" s="69"/>
      <c r="G18" s="69"/>
      <c r="H18" s="69"/>
      <c r="I18" s="69"/>
      <c r="J18" s="69"/>
      <c r="M18" s="71" t="s">
        <v>810</v>
      </c>
      <c r="N18" s="69"/>
      <c r="O18" s="69"/>
      <c r="P18" s="69"/>
      <c r="Q18" s="69"/>
      <c r="R18" s="69"/>
      <c r="S18" s="69"/>
      <c r="T18" s="69"/>
      <c r="U18" s="69"/>
      <c r="V18" s="69"/>
    </row>
    <row r="19" spans="1:23" ht="15.6" x14ac:dyDescent="0.3">
      <c r="A19" s="74" t="s">
        <v>795</v>
      </c>
      <c r="B19" s="69"/>
      <c r="C19" s="69"/>
      <c r="D19" s="69"/>
      <c r="E19" s="69"/>
      <c r="F19" s="69"/>
      <c r="G19" s="69"/>
      <c r="H19" s="69"/>
      <c r="I19" s="69"/>
      <c r="J19" s="69"/>
      <c r="M19" s="71" t="s">
        <v>811</v>
      </c>
      <c r="N19" s="69"/>
      <c r="O19" s="69"/>
      <c r="P19" s="69"/>
      <c r="Q19" s="69"/>
      <c r="R19" s="69"/>
      <c r="S19" s="69"/>
      <c r="T19" s="69"/>
      <c r="U19" s="69"/>
      <c r="V19" s="69"/>
    </row>
    <row r="20" spans="1:23" ht="15.6" x14ac:dyDescent="0.3">
      <c r="A20" s="74" t="s">
        <v>796</v>
      </c>
      <c r="B20" s="69"/>
      <c r="C20" s="69"/>
      <c r="D20" s="69"/>
      <c r="E20" s="69"/>
      <c r="F20" s="69"/>
      <c r="G20" s="69"/>
      <c r="H20" s="69"/>
      <c r="I20" s="69"/>
      <c r="J20" s="69"/>
      <c r="M20" s="71" t="s">
        <v>812</v>
      </c>
      <c r="N20" s="69"/>
      <c r="O20" s="69"/>
      <c r="P20" s="69"/>
      <c r="Q20" s="69"/>
      <c r="R20" s="69"/>
      <c r="S20" s="69"/>
      <c r="T20" s="69"/>
      <c r="U20" s="69"/>
      <c r="V20" s="69"/>
    </row>
    <row r="21" spans="1:23" ht="15.6" x14ac:dyDescent="0.3">
      <c r="A21" s="73"/>
      <c r="B21" s="69"/>
      <c r="C21" s="69"/>
      <c r="D21" s="69"/>
      <c r="E21" s="69"/>
      <c r="F21" s="69"/>
      <c r="G21" s="69"/>
      <c r="H21" s="69"/>
      <c r="I21" s="69"/>
      <c r="J21" s="69"/>
      <c r="M21" s="73"/>
      <c r="N21" s="69"/>
      <c r="O21" s="69"/>
      <c r="P21" s="69"/>
      <c r="Q21" s="69"/>
      <c r="R21" s="69"/>
      <c r="S21" s="69"/>
      <c r="T21" s="69"/>
      <c r="U21" s="69"/>
      <c r="V21" s="69"/>
    </row>
    <row r="22" spans="1:23" ht="15.6" x14ac:dyDescent="0.3">
      <c r="A22" s="72" t="s">
        <v>780</v>
      </c>
      <c r="B22" s="69"/>
      <c r="C22" s="69"/>
      <c r="D22" s="69"/>
      <c r="E22" s="69"/>
      <c r="F22" s="69"/>
      <c r="G22" s="69"/>
      <c r="H22" s="69"/>
      <c r="I22" s="69"/>
      <c r="J22" s="69"/>
      <c r="M22" s="71" t="s">
        <v>813</v>
      </c>
      <c r="N22" s="69"/>
      <c r="O22" s="69"/>
      <c r="P22" s="69"/>
      <c r="Q22" s="69"/>
      <c r="R22" s="69"/>
      <c r="S22" s="69"/>
      <c r="T22" s="69"/>
      <c r="U22" s="69"/>
      <c r="V22" s="69"/>
    </row>
    <row r="23" spans="1:23" ht="15.6" x14ac:dyDescent="0.3">
      <c r="A23" s="71" t="s">
        <v>797</v>
      </c>
      <c r="B23" s="69"/>
      <c r="C23" s="69"/>
      <c r="D23" s="69"/>
      <c r="E23" s="69"/>
      <c r="F23" s="69"/>
      <c r="G23" s="69"/>
      <c r="H23" s="69"/>
      <c r="I23" s="69"/>
      <c r="J23" s="69"/>
      <c r="M23" s="71" t="s">
        <v>810</v>
      </c>
      <c r="N23" s="69"/>
      <c r="O23" s="69"/>
      <c r="P23" s="69"/>
      <c r="Q23" s="69"/>
      <c r="R23" s="69"/>
      <c r="S23" s="69"/>
      <c r="T23" s="69"/>
      <c r="U23" s="69"/>
      <c r="V23" s="69"/>
    </row>
    <row r="24" spans="1:23" ht="15.6" x14ac:dyDescent="0.3">
      <c r="A24" s="74" t="s">
        <v>798</v>
      </c>
      <c r="B24" s="69"/>
      <c r="C24" s="69"/>
      <c r="D24" s="69"/>
      <c r="E24" s="69"/>
      <c r="F24" s="69"/>
      <c r="G24" s="69"/>
      <c r="H24" s="69"/>
      <c r="I24" s="69"/>
      <c r="J24" s="69"/>
      <c r="M24" s="71" t="s">
        <v>811</v>
      </c>
      <c r="N24" s="69"/>
      <c r="O24" s="69"/>
      <c r="P24" s="69"/>
      <c r="Q24" s="69"/>
      <c r="R24" s="69"/>
      <c r="S24" s="69"/>
      <c r="T24" s="69"/>
      <c r="U24" s="69"/>
      <c r="V24" s="69"/>
    </row>
    <row r="25" spans="1:23" ht="15.6" x14ac:dyDescent="0.3">
      <c r="A25" s="74" t="s">
        <v>799</v>
      </c>
      <c r="B25" s="69"/>
      <c r="C25" s="69"/>
      <c r="D25" s="69"/>
      <c r="E25" s="69"/>
      <c r="F25" s="69"/>
      <c r="G25" s="69"/>
      <c r="H25" s="69"/>
      <c r="I25" s="69"/>
      <c r="J25" s="69"/>
      <c r="M25" s="71" t="s">
        <v>812</v>
      </c>
      <c r="N25" s="69"/>
      <c r="O25" s="69"/>
      <c r="P25" s="69"/>
      <c r="Q25" s="69"/>
      <c r="R25" s="69"/>
      <c r="S25" s="69"/>
      <c r="T25" s="69"/>
      <c r="U25" s="69"/>
      <c r="V25" s="69"/>
    </row>
    <row r="26" spans="1:23" ht="15.6" x14ac:dyDescent="0.3">
      <c r="A26" s="74" t="s">
        <v>794</v>
      </c>
      <c r="B26" s="69"/>
      <c r="C26" s="69"/>
      <c r="D26" s="69"/>
      <c r="E26" s="69"/>
      <c r="F26" s="69"/>
      <c r="G26" s="69"/>
      <c r="H26" s="69"/>
      <c r="I26" s="69"/>
      <c r="J26" s="69"/>
    </row>
    <row r="27" spans="1:23" ht="15.6" x14ac:dyDescent="0.3">
      <c r="A27" s="74" t="s">
        <v>796</v>
      </c>
      <c r="B27" s="69"/>
      <c r="C27" s="69"/>
      <c r="D27" s="69"/>
      <c r="E27" s="69"/>
      <c r="F27" s="69"/>
      <c r="G27" s="69"/>
      <c r="H27" s="69"/>
      <c r="I27" s="69"/>
      <c r="J27" s="69"/>
    </row>
    <row r="28" spans="1:23" ht="15.6" x14ac:dyDescent="0.3">
      <c r="M28" s="68" t="s">
        <v>814</v>
      </c>
      <c r="N28" s="69"/>
      <c r="O28" s="69"/>
      <c r="P28" s="69"/>
      <c r="Q28" s="69"/>
      <c r="R28" s="69"/>
      <c r="S28" s="69"/>
      <c r="T28" s="69"/>
      <c r="U28" s="69"/>
      <c r="V28" s="69"/>
      <c r="W28" s="69"/>
    </row>
    <row r="29" spans="1:23" ht="15.6" x14ac:dyDescent="0.3">
      <c r="M29" s="68" t="s">
        <v>815</v>
      </c>
      <c r="N29" s="69"/>
      <c r="O29" s="69"/>
      <c r="P29" s="69"/>
      <c r="Q29" s="69"/>
      <c r="R29" s="69"/>
      <c r="S29" s="69"/>
      <c r="T29" s="69"/>
      <c r="U29" s="69"/>
      <c r="V29" s="69"/>
      <c r="W29" s="69"/>
    </row>
    <row r="30" spans="1:23" ht="15.6" x14ac:dyDescent="0.3">
      <c r="M30" s="68" t="s">
        <v>816</v>
      </c>
      <c r="N30" s="69"/>
      <c r="O30" s="69"/>
      <c r="P30" s="69"/>
      <c r="Q30" s="69"/>
      <c r="R30" s="69"/>
      <c r="S30" s="69"/>
      <c r="T30" s="69"/>
      <c r="U30" s="69"/>
      <c r="V30" s="69"/>
      <c r="W30" s="69"/>
    </row>
    <row r="31" spans="1:23" ht="15.6" x14ac:dyDescent="0.3">
      <c r="M31" s="73"/>
      <c r="N31" s="69"/>
      <c r="O31" s="69"/>
      <c r="P31" s="69"/>
      <c r="Q31" s="69"/>
      <c r="R31" s="69"/>
      <c r="S31" s="69"/>
      <c r="T31" s="69"/>
      <c r="U31" s="69"/>
      <c r="V31" s="69"/>
      <c r="W31" s="69"/>
    </row>
    <row r="32" spans="1:23" ht="15.6" x14ac:dyDescent="0.3">
      <c r="M32" s="73"/>
      <c r="N32" s="69"/>
      <c r="O32" s="69"/>
      <c r="P32" s="69"/>
      <c r="Q32" s="69"/>
      <c r="R32" s="69"/>
      <c r="S32" s="69"/>
      <c r="T32" s="69"/>
      <c r="U32" s="69"/>
      <c r="V32" s="69"/>
      <c r="W32" s="69"/>
    </row>
    <row r="33" spans="13:23" ht="15.6" x14ac:dyDescent="0.3">
      <c r="M33" s="68" t="s">
        <v>817</v>
      </c>
      <c r="N33" s="69"/>
      <c r="O33" s="69"/>
      <c r="P33" s="69"/>
      <c r="Q33" s="69"/>
      <c r="R33" s="69"/>
      <c r="S33" s="69"/>
      <c r="T33" s="69"/>
      <c r="U33" s="69"/>
      <c r="V33" s="69"/>
      <c r="W33" s="69"/>
    </row>
    <row r="34" spans="13:23" ht="15.6" x14ac:dyDescent="0.3">
      <c r="M34" s="71" t="s">
        <v>818</v>
      </c>
      <c r="N34" s="69"/>
      <c r="O34" s="69"/>
      <c r="P34" s="69"/>
      <c r="Q34" s="69"/>
      <c r="R34" s="69"/>
      <c r="S34" s="69"/>
      <c r="T34" s="69"/>
      <c r="U34" s="69"/>
      <c r="V34" s="69"/>
      <c r="W34" s="69"/>
    </row>
    <row r="35" spans="13:23" ht="15.6" x14ac:dyDescent="0.3">
      <c r="M35" s="71" t="s">
        <v>819</v>
      </c>
      <c r="N35" s="69"/>
      <c r="O35" s="69"/>
      <c r="P35" s="69"/>
      <c r="Q35" s="69"/>
      <c r="R35" s="69"/>
      <c r="S35" s="69"/>
      <c r="T35" s="69"/>
      <c r="U35" s="69"/>
      <c r="V35" s="69"/>
      <c r="W35" s="69"/>
    </row>
    <row r="36" spans="13:23" ht="15.6" x14ac:dyDescent="0.3">
      <c r="M36" s="74" t="s">
        <v>820</v>
      </c>
      <c r="N36" s="69"/>
      <c r="O36" s="69"/>
      <c r="P36" s="69"/>
      <c r="Q36" s="69"/>
      <c r="R36" s="69"/>
      <c r="S36" s="69"/>
      <c r="T36" s="69"/>
      <c r="U36" s="69"/>
      <c r="V36" s="69"/>
      <c r="W36" s="69"/>
    </row>
    <row r="37" spans="13:23" ht="15.6" x14ac:dyDescent="0.3">
      <c r="M37" s="74" t="s">
        <v>821</v>
      </c>
      <c r="N37" s="69"/>
      <c r="O37" s="69"/>
      <c r="P37" s="69"/>
      <c r="Q37" s="69"/>
      <c r="R37" s="69"/>
      <c r="S37" s="69"/>
      <c r="T37" s="69"/>
      <c r="U37" s="69"/>
      <c r="V37" s="69"/>
      <c r="W37" s="69"/>
    </row>
    <row r="38" spans="13:23" ht="15.6" x14ac:dyDescent="0.3">
      <c r="M38" s="74" t="s">
        <v>822</v>
      </c>
      <c r="N38" s="69"/>
      <c r="O38" s="69"/>
      <c r="P38" s="69"/>
      <c r="Q38" s="69"/>
      <c r="R38" s="69"/>
      <c r="S38" s="69"/>
      <c r="T38" s="69"/>
      <c r="U38" s="69"/>
      <c r="V38" s="69"/>
      <c r="W38" s="69"/>
    </row>
    <row r="39" spans="13:23" ht="15.6" x14ac:dyDescent="0.3">
      <c r="M39" s="74" t="s">
        <v>823</v>
      </c>
      <c r="N39" s="69"/>
      <c r="O39" s="69"/>
      <c r="P39" s="69"/>
      <c r="Q39" s="69"/>
      <c r="R39" s="69"/>
      <c r="S39" s="69"/>
      <c r="T39" s="69"/>
      <c r="U39" s="69"/>
      <c r="V39" s="69"/>
      <c r="W39" s="69"/>
    </row>
    <row r="40" spans="13:23" ht="15.6" x14ac:dyDescent="0.3">
      <c r="M40" s="74" t="s">
        <v>822</v>
      </c>
      <c r="N40" s="69"/>
      <c r="O40" s="69"/>
      <c r="P40" s="69"/>
      <c r="Q40" s="69"/>
      <c r="R40" s="69"/>
      <c r="S40" s="69"/>
      <c r="T40" s="69"/>
      <c r="U40" s="69"/>
      <c r="V40" s="69"/>
      <c r="W40" s="69"/>
    </row>
    <row r="41" spans="13:23" ht="15.6" x14ac:dyDescent="0.3">
      <c r="M41" s="74" t="s">
        <v>824</v>
      </c>
      <c r="N41" s="69"/>
      <c r="O41" s="69"/>
      <c r="P41" s="69"/>
      <c r="Q41" s="69"/>
      <c r="R41" s="69"/>
      <c r="S41" s="69"/>
      <c r="T41" s="69"/>
      <c r="U41" s="69"/>
      <c r="V41" s="69"/>
      <c r="W41" s="69"/>
    </row>
    <row r="42" spans="13:23" ht="15.6" x14ac:dyDescent="0.3">
      <c r="M42" s="74" t="s">
        <v>822</v>
      </c>
      <c r="N42" s="69"/>
      <c r="O42" s="69"/>
      <c r="P42" s="69"/>
      <c r="Q42" s="69"/>
      <c r="R42" s="69"/>
      <c r="S42" s="69"/>
      <c r="T42" s="69"/>
      <c r="U42" s="69"/>
      <c r="V42" s="69"/>
      <c r="W42" s="69"/>
    </row>
    <row r="43" spans="13:23" ht="15.6" x14ac:dyDescent="0.3">
      <c r="M43" s="74" t="s">
        <v>824</v>
      </c>
      <c r="N43" s="69"/>
      <c r="O43" s="69"/>
      <c r="P43" s="69"/>
      <c r="Q43" s="69"/>
      <c r="R43" s="69"/>
      <c r="S43" s="69"/>
      <c r="T43" s="69"/>
      <c r="U43" s="69"/>
      <c r="V43" s="69"/>
      <c r="W43" s="69"/>
    </row>
    <row r="44" spans="13:23" ht="15.6" x14ac:dyDescent="0.3">
      <c r="M44" s="74" t="s">
        <v>822</v>
      </c>
      <c r="N44" s="69"/>
      <c r="O44" s="69"/>
      <c r="P44" s="69"/>
      <c r="Q44" s="69"/>
      <c r="R44" s="69"/>
      <c r="S44" s="69"/>
      <c r="T44" s="69"/>
      <c r="U44" s="69"/>
      <c r="V44" s="69"/>
      <c r="W44" s="69"/>
    </row>
    <row r="45" spans="13:23" ht="15.6" x14ac:dyDescent="0.3">
      <c r="M45" s="74" t="s">
        <v>825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</row>
    <row r="46" spans="13:23" ht="15.6" x14ac:dyDescent="0.3">
      <c r="M46" s="74" t="s">
        <v>826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</row>
    <row r="47" spans="13:23" ht="15.6" x14ac:dyDescent="0.3">
      <c r="M47" s="74" t="s">
        <v>827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</row>
    <row r="48" spans="13:23" ht="15.6" x14ac:dyDescent="0.3">
      <c r="M48" s="74" t="s">
        <v>828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</row>
    <row r="49" spans="13:23" ht="15.6" x14ac:dyDescent="0.3">
      <c r="M49" s="74" t="s">
        <v>829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</row>
    <row r="50" spans="13:23" ht="15.6" x14ac:dyDescent="0.3">
      <c r="M50" s="73"/>
      <c r="N50" s="69"/>
      <c r="O50" s="69"/>
      <c r="P50" s="69"/>
      <c r="Q50" s="69"/>
      <c r="R50" s="69"/>
      <c r="S50" s="69"/>
      <c r="T50" s="69"/>
      <c r="U50" s="69"/>
      <c r="V50" s="69"/>
      <c r="W50" s="69"/>
    </row>
    <row r="51" spans="13:23" ht="15.6" x14ac:dyDescent="0.3">
      <c r="M51" s="71" t="s">
        <v>830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</row>
    <row r="52" spans="13:23" ht="15.6" x14ac:dyDescent="0.3">
      <c r="M52" s="74" t="s">
        <v>831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</row>
    <row r="53" spans="13:23" ht="15.6" x14ac:dyDescent="0.3">
      <c r="M53" s="74" t="s">
        <v>832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</row>
    <row r="54" spans="13:23" ht="15.6" x14ac:dyDescent="0.3">
      <c r="M54" s="73"/>
      <c r="N54" s="69"/>
      <c r="O54" s="69"/>
      <c r="P54" s="69"/>
      <c r="Q54" s="69"/>
      <c r="R54" s="69"/>
      <c r="S54" s="69"/>
      <c r="T54" s="69"/>
      <c r="U54" s="69"/>
      <c r="V54" s="69"/>
      <c r="W54" s="69"/>
    </row>
    <row r="55" spans="13:23" ht="15.6" x14ac:dyDescent="0.3">
      <c r="M55" s="71" t="s">
        <v>833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871E-9DD9-42D3-B098-8481746D005A}">
  <dimension ref="G1:AB52"/>
  <sheetViews>
    <sheetView tabSelected="1" topLeftCell="A4" workbookViewId="0">
      <selection activeCell="Q12" sqref="Q12"/>
    </sheetView>
  </sheetViews>
  <sheetFormatPr defaultRowHeight="14.4" x14ac:dyDescent="0.3"/>
  <cols>
    <col min="21" max="21" width="17.88671875" customWidth="1"/>
  </cols>
  <sheetData>
    <row r="1" spans="7:28" ht="15" thickBot="1" x14ac:dyDescent="0.35"/>
    <row r="2" spans="7:28" ht="75.599999999999994" thickBot="1" x14ac:dyDescent="0.35">
      <c r="U2" s="96" t="s">
        <v>834</v>
      </c>
      <c r="V2" s="97" t="s">
        <v>835</v>
      </c>
      <c r="W2" s="97" t="s">
        <v>836</v>
      </c>
      <c r="X2" s="97" t="s">
        <v>837</v>
      </c>
      <c r="Y2" s="97" t="s">
        <v>838</v>
      </c>
      <c r="Z2" s="97" t="s">
        <v>839</v>
      </c>
      <c r="AA2" s="97" t="s">
        <v>840</v>
      </c>
      <c r="AB2" s="97" t="s">
        <v>841</v>
      </c>
    </row>
    <row r="3" spans="7:28" ht="15.6" thickBot="1" x14ac:dyDescent="0.35">
      <c r="U3" s="98" t="s">
        <v>842</v>
      </c>
      <c r="V3" s="99">
        <v>88</v>
      </c>
      <c r="W3" s="100">
        <v>0.79</v>
      </c>
      <c r="X3" s="100">
        <v>0.94499999999999995</v>
      </c>
      <c r="Y3" s="99" t="s">
        <v>843</v>
      </c>
      <c r="Z3" s="99">
        <v>81</v>
      </c>
      <c r="AA3" s="99">
        <v>109.4</v>
      </c>
      <c r="AB3" s="99">
        <v>8.1</v>
      </c>
    </row>
    <row r="4" spans="7:28" ht="15.6" thickBot="1" x14ac:dyDescent="0.35">
      <c r="U4" s="98" t="s">
        <v>844</v>
      </c>
      <c r="V4" s="99">
        <v>528</v>
      </c>
      <c r="W4" s="100">
        <v>0.71299999999999997</v>
      </c>
      <c r="X4" s="100">
        <v>0.90100000000000002</v>
      </c>
      <c r="Y4" s="99" t="s">
        <v>845</v>
      </c>
      <c r="Z4" s="99">
        <v>16</v>
      </c>
      <c r="AA4" s="99">
        <v>69.5</v>
      </c>
      <c r="AB4" s="99">
        <v>4.2</v>
      </c>
    </row>
    <row r="5" spans="7:28" ht="15.6" thickBot="1" x14ac:dyDescent="0.35">
      <c r="U5" s="98" t="s">
        <v>846</v>
      </c>
      <c r="V5" s="99">
        <v>549</v>
      </c>
      <c r="W5" s="100">
        <v>0.71299999999999997</v>
      </c>
      <c r="X5" s="100">
        <v>0.9</v>
      </c>
      <c r="Y5" s="99" t="s">
        <v>847</v>
      </c>
      <c r="Z5" s="99">
        <v>19</v>
      </c>
      <c r="AA5" s="99">
        <v>84.8</v>
      </c>
      <c r="AB5" s="99">
        <v>4.4000000000000004</v>
      </c>
    </row>
    <row r="6" spans="7:28" ht="15.6" thickBot="1" x14ac:dyDescent="0.35">
      <c r="U6" s="98" t="s">
        <v>848</v>
      </c>
      <c r="V6" s="99">
        <v>98</v>
      </c>
      <c r="W6" s="100">
        <v>0.749</v>
      </c>
      <c r="X6" s="100">
        <v>0.92100000000000004</v>
      </c>
      <c r="Y6" s="99" t="s">
        <v>849</v>
      </c>
      <c r="Z6" s="99">
        <v>107</v>
      </c>
      <c r="AA6" s="99">
        <v>58.2</v>
      </c>
      <c r="AB6" s="99">
        <v>4.5999999999999996</v>
      </c>
    </row>
    <row r="7" spans="7:28" ht="29.4" thickBot="1" x14ac:dyDescent="0.35">
      <c r="U7" s="98" t="s">
        <v>850</v>
      </c>
      <c r="V7" s="99">
        <v>98</v>
      </c>
      <c r="W7" s="100">
        <v>0.76</v>
      </c>
      <c r="X7" s="100">
        <v>0.93</v>
      </c>
      <c r="Y7" s="99" t="s">
        <v>849</v>
      </c>
      <c r="Z7" s="99">
        <v>103</v>
      </c>
      <c r="AA7" s="99">
        <v>45.6</v>
      </c>
      <c r="AB7" s="99">
        <v>4.4000000000000004</v>
      </c>
    </row>
    <row r="8" spans="7:28" ht="29.4" thickBot="1" x14ac:dyDescent="0.35">
      <c r="U8" s="98" t="s">
        <v>851</v>
      </c>
      <c r="V8" s="99">
        <v>171</v>
      </c>
      <c r="W8" s="100">
        <v>0.76400000000000001</v>
      </c>
      <c r="X8" s="100">
        <v>0.92800000000000005</v>
      </c>
      <c r="Y8" s="99" t="s">
        <v>852</v>
      </c>
      <c r="Z8" s="99">
        <v>209</v>
      </c>
      <c r="AA8" s="99">
        <v>89.6</v>
      </c>
      <c r="AB8" s="99">
        <v>5.2</v>
      </c>
    </row>
    <row r="9" spans="7:28" ht="29.4" thickBot="1" x14ac:dyDescent="0.35">
      <c r="U9" s="98" t="s">
        <v>853</v>
      </c>
      <c r="V9" s="99">
        <v>171</v>
      </c>
      <c r="W9" s="100">
        <v>0.77200000000000002</v>
      </c>
      <c r="X9" s="100">
        <v>0.93799999999999994</v>
      </c>
      <c r="Y9" s="99" t="s">
        <v>852</v>
      </c>
      <c r="Z9" s="99">
        <v>205</v>
      </c>
      <c r="AA9" s="99">
        <v>72.7</v>
      </c>
      <c r="AB9" s="99">
        <v>5.4</v>
      </c>
    </row>
    <row r="10" spans="7:28" ht="29.4" thickBot="1" x14ac:dyDescent="0.35">
      <c r="U10" s="98" t="s">
        <v>854</v>
      </c>
      <c r="V10" s="99">
        <v>232</v>
      </c>
      <c r="W10" s="100">
        <v>0.76600000000000001</v>
      </c>
      <c r="X10" s="100">
        <v>0.93100000000000005</v>
      </c>
      <c r="Y10" s="99" t="s">
        <v>855</v>
      </c>
      <c r="Z10" s="99">
        <v>311</v>
      </c>
      <c r="AA10" s="99">
        <v>127.4</v>
      </c>
      <c r="AB10" s="99">
        <v>6.5</v>
      </c>
    </row>
    <row r="11" spans="7:28" ht="29.4" thickBot="1" x14ac:dyDescent="0.35">
      <c r="U11" s="98" t="s">
        <v>856</v>
      </c>
      <c r="V11" s="99">
        <v>232</v>
      </c>
      <c r="W11" s="100">
        <v>0.78</v>
      </c>
      <c r="X11" s="100">
        <v>0.94199999999999995</v>
      </c>
      <c r="Y11" s="99" t="s">
        <v>855</v>
      </c>
      <c r="Z11" s="99">
        <v>307</v>
      </c>
      <c r="AA11" s="99">
        <v>107.5</v>
      </c>
      <c r="AB11" s="99">
        <v>6.6</v>
      </c>
    </row>
    <row r="12" spans="7:28" ht="29.4" thickBot="1" x14ac:dyDescent="0.35">
      <c r="U12" s="98" t="s">
        <v>857</v>
      </c>
      <c r="V12" s="99">
        <v>92</v>
      </c>
      <c r="W12" s="100">
        <v>0.77900000000000003</v>
      </c>
      <c r="X12" s="100">
        <v>0.93700000000000006</v>
      </c>
      <c r="Y12" s="99" t="s">
        <v>858</v>
      </c>
      <c r="Z12" s="99">
        <v>189</v>
      </c>
      <c r="AA12" s="99">
        <v>42.2</v>
      </c>
      <c r="AB12" s="99">
        <v>6.9</v>
      </c>
    </row>
    <row r="13" spans="7:28" ht="43.8" thickBot="1" x14ac:dyDescent="0.35">
      <c r="U13" s="98" t="s">
        <v>859</v>
      </c>
      <c r="V13" s="99">
        <v>215</v>
      </c>
      <c r="W13" s="100">
        <v>0.80300000000000005</v>
      </c>
      <c r="X13" s="100">
        <v>0.95299999999999996</v>
      </c>
      <c r="Y13" s="99" t="s">
        <v>860</v>
      </c>
      <c r="Z13" s="99">
        <v>449</v>
      </c>
      <c r="AA13" s="99">
        <v>130.19999999999999</v>
      </c>
      <c r="AB13" s="99">
        <v>10</v>
      </c>
    </row>
    <row r="14" spans="7:28" ht="29.4" thickBot="1" x14ac:dyDescent="0.35">
      <c r="G14">
        <f>120*8192+120</f>
        <v>983160</v>
      </c>
      <c r="K14">
        <f>120*3+120</f>
        <v>480</v>
      </c>
      <c r="U14" s="98" t="s">
        <v>861</v>
      </c>
      <c r="V14" s="99">
        <v>16</v>
      </c>
      <c r="W14" s="100">
        <v>0.70399999999999996</v>
      </c>
      <c r="X14" s="100">
        <v>0.89500000000000002</v>
      </c>
      <c r="Y14" s="99" t="s">
        <v>862</v>
      </c>
      <c r="Z14" s="99">
        <v>55</v>
      </c>
      <c r="AA14" s="99">
        <v>22.6</v>
      </c>
      <c r="AB14" s="99">
        <v>3.4</v>
      </c>
    </row>
    <row r="15" spans="7:28" ht="29.4" thickBot="1" x14ac:dyDescent="0.35">
      <c r="U15" s="98" t="s">
        <v>863</v>
      </c>
      <c r="V15" s="99">
        <v>14</v>
      </c>
      <c r="W15" s="100">
        <v>0.71299999999999997</v>
      </c>
      <c r="X15" s="100">
        <v>0.90100000000000002</v>
      </c>
      <c r="Y15" s="99" t="s">
        <v>864</v>
      </c>
      <c r="Z15" s="99">
        <v>105</v>
      </c>
      <c r="AA15" s="99">
        <v>25.9</v>
      </c>
      <c r="AB15" s="99">
        <v>3.8</v>
      </c>
    </row>
    <row r="16" spans="7:28" ht="29.4" thickBot="1" x14ac:dyDescent="0.35">
      <c r="U16" s="98" t="s">
        <v>865</v>
      </c>
      <c r="V16" s="99">
        <v>33</v>
      </c>
      <c r="W16" s="100">
        <v>0.75</v>
      </c>
      <c r="X16" s="100">
        <v>0.92300000000000004</v>
      </c>
      <c r="Y16" s="99" t="s">
        <v>866</v>
      </c>
      <c r="Z16" s="99">
        <v>242</v>
      </c>
      <c r="AA16" s="99">
        <v>77.099999999999994</v>
      </c>
      <c r="AB16" s="99">
        <v>5.4</v>
      </c>
    </row>
    <row r="17" spans="21:28" ht="29.4" thickBot="1" x14ac:dyDescent="0.35">
      <c r="U17" s="98" t="s">
        <v>867</v>
      </c>
      <c r="V17" s="99">
        <v>57</v>
      </c>
      <c r="W17" s="100">
        <v>0.76200000000000001</v>
      </c>
      <c r="X17" s="100">
        <v>0.93200000000000005</v>
      </c>
      <c r="Y17" s="99" t="s">
        <v>868</v>
      </c>
      <c r="Z17" s="99">
        <v>338</v>
      </c>
      <c r="AA17" s="99">
        <v>96.4</v>
      </c>
      <c r="AB17" s="99">
        <v>6.3</v>
      </c>
    </row>
    <row r="18" spans="21:28" ht="29.4" thickBot="1" x14ac:dyDescent="0.35">
      <c r="U18" s="98" t="s">
        <v>869</v>
      </c>
      <c r="V18" s="99">
        <v>80</v>
      </c>
      <c r="W18" s="100">
        <v>0.77300000000000002</v>
      </c>
      <c r="X18" s="100">
        <v>0.93600000000000005</v>
      </c>
      <c r="Y18" s="99" t="s">
        <v>870</v>
      </c>
      <c r="Z18" s="99">
        <v>402</v>
      </c>
      <c r="AA18" s="99">
        <v>127.2</v>
      </c>
      <c r="AB18" s="99">
        <v>6.7</v>
      </c>
    </row>
    <row r="19" spans="21:28" ht="29.4" thickBot="1" x14ac:dyDescent="0.35">
      <c r="U19" s="98" t="s">
        <v>871</v>
      </c>
      <c r="V19" s="99">
        <v>23</v>
      </c>
      <c r="W19" s="100">
        <v>0.74399999999999999</v>
      </c>
      <c r="X19" s="100">
        <v>0.91900000000000004</v>
      </c>
      <c r="Y19" s="99" t="s">
        <v>872</v>
      </c>
      <c r="Z19" s="99">
        <v>389</v>
      </c>
      <c r="AA19" s="99">
        <v>27</v>
      </c>
      <c r="AB19" s="99">
        <v>6.7</v>
      </c>
    </row>
    <row r="20" spans="21:28" ht="29.4" thickBot="1" x14ac:dyDescent="0.35">
      <c r="U20" s="98" t="s">
        <v>873</v>
      </c>
      <c r="V20" s="99">
        <v>343</v>
      </c>
      <c r="W20" s="100">
        <v>0.82499999999999996</v>
      </c>
      <c r="X20" s="100">
        <v>0.96</v>
      </c>
      <c r="Y20" s="99" t="s">
        <v>874</v>
      </c>
      <c r="Z20" s="99">
        <v>533</v>
      </c>
      <c r="AA20" s="99">
        <v>344.5</v>
      </c>
      <c r="AB20" s="99">
        <v>20</v>
      </c>
    </row>
    <row r="21" spans="21:28" ht="29.4" thickBot="1" x14ac:dyDescent="0.35">
      <c r="U21" s="98" t="s">
        <v>875</v>
      </c>
      <c r="V21" s="99">
        <v>29</v>
      </c>
      <c r="W21" s="100">
        <v>0.77100000000000002</v>
      </c>
      <c r="X21" s="100">
        <v>0.93300000000000005</v>
      </c>
      <c r="Y21" s="99" t="s">
        <v>872</v>
      </c>
      <c r="Z21" s="99">
        <v>132</v>
      </c>
      <c r="AA21" s="99">
        <v>46</v>
      </c>
      <c r="AB21" s="99">
        <v>4.9000000000000004</v>
      </c>
    </row>
    <row r="22" spans="21:28" ht="29.4" thickBot="1" x14ac:dyDescent="0.35">
      <c r="U22" s="98" t="s">
        <v>876</v>
      </c>
      <c r="V22" s="99">
        <v>31</v>
      </c>
      <c r="W22" s="100">
        <v>0.79100000000000004</v>
      </c>
      <c r="X22" s="100">
        <v>0.94399999999999995</v>
      </c>
      <c r="Y22" s="99" t="s">
        <v>877</v>
      </c>
      <c r="Z22" s="99">
        <v>186</v>
      </c>
      <c r="AA22" s="99">
        <v>60.2</v>
      </c>
      <c r="AB22" s="99">
        <v>5.6</v>
      </c>
    </row>
    <row r="23" spans="21:28" ht="29.4" thickBot="1" x14ac:dyDescent="0.35">
      <c r="U23" s="98" t="s">
        <v>878</v>
      </c>
      <c r="V23" s="99">
        <v>36</v>
      </c>
      <c r="W23" s="100">
        <v>0.80100000000000005</v>
      </c>
      <c r="X23" s="100">
        <v>0.94899999999999995</v>
      </c>
      <c r="Y23" s="99" t="s">
        <v>879</v>
      </c>
      <c r="Z23" s="99">
        <v>186</v>
      </c>
      <c r="AA23" s="99">
        <v>80.8</v>
      </c>
      <c r="AB23" s="99">
        <v>6.5</v>
      </c>
    </row>
    <row r="24" spans="21:28" ht="29.4" thickBot="1" x14ac:dyDescent="0.35">
      <c r="U24" s="98" t="s">
        <v>880</v>
      </c>
      <c r="V24" s="99">
        <v>48</v>
      </c>
      <c r="W24" s="100">
        <v>0.81599999999999995</v>
      </c>
      <c r="X24" s="100">
        <v>0.95699999999999996</v>
      </c>
      <c r="Y24" s="99" t="s">
        <v>881</v>
      </c>
      <c r="Z24" s="99">
        <v>210</v>
      </c>
      <c r="AA24" s="99">
        <v>140</v>
      </c>
      <c r="AB24" s="99">
        <v>8.8000000000000007</v>
      </c>
    </row>
    <row r="25" spans="21:28" ht="29.4" thickBot="1" x14ac:dyDescent="0.35">
      <c r="U25" s="98" t="s">
        <v>882</v>
      </c>
      <c r="V25" s="99">
        <v>75</v>
      </c>
      <c r="W25" s="100">
        <v>0.82899999999999996</v>
      </c>
      <c r="X25" s="100">
        <v>0.96399999999999997</v>
      </c>
      <c r="Y25" s="99" t="s">
        <v>883</v>
      </c>
      <c r="Z25" s="99">
        <v>258</v>
      </c>
      <c r="AA25" s="99">
        <v>308.3</v>
      </c>
      <c r="AB25" s="99">
        <v>15.1</v>
      </c>
    </row>
    <row r="26" spans="21:28" ht="29.4" thickBot="1" x14ac:dyDescent="0.35">
      <c r="U26" s="98" t="s">
        <v>884</v>
      </c>
      <c r="V26" s="99">
        <v>118</v>
      </c>
      <c r="W26" s="100">
        <v>0.83599999999999997</v>
      </c>
      <c r="X26" s="100">
        <v>0.96699999999999997</v>
      </c>
      <c r="Y26" s="99" t="s">
        <v>885</v>
      </c>
      <c r="Z26" s="99">
        <v>312</v>
      </c>
      <c r="AA26" s="99">
        <v>579.20000000000005</v>
      </c>
      <c r="AB26" s="99">
        <v>25.3</v>
      </c>
    </row>
    <row r="27" spans="21:28" ht="29.4" thickBot="1" x14ac:dyDescent="0.35">
      <c r="U27" s="98" t="s">
        <v>886</v>
      </c>
      <c r="V27" s="99">
        <v>166</v>
      </c>
      <c r="W27" s="100">
        <v>0.84</v>
      </c>
      <c r="X27" s="100">
        <v>0.96799999999999997</v>
      </c>
      <c r="Y27" s="99" t="s">
        <v>887</v>
      </c>
      <c r="Z27" s="99">
        <v>360</v>
      </c>
      <c r="AA27" s="99">
        <v>958.1</v>
      </c>
      <c r="AB27" s="99">
        <v>40.4</v>
      </c>
    </row>
    <row r="28" spans="21:28" ht="29.4" thickBot="1" x14ac:dyDescent="0.35">
      <c r="U28" s="98" t="s">
        <v>888</v>
      </c>
      <c r="V28" s="99">
        <v>256</v>
      </c>
      <c r="W28" s="100">
        <v>0.84299999999999997</v>
      </c>
      <c r="X28" s="100">
        <v>0.97</v>
      </c>
      <c r="Y28" s="99" t="s">
        <v>889</v>
      </c>
      <c r="Z28" s="99">
        <v>438</v>
      </c>
      <c r="AA28" s="99">
        <v>1578.9</v>
      </c>
      <c r="AB28" s="99">
        <v>61.6</v>
      </c>
    </row>
    <row r="29" spans="21:28" ht="29.4" thickBot="1" x14ac:dyDescent="0.35">
      <c r="U29" s="98" t="s">
        <v>890</v>
      </c>
      <c r="V29" s="99">
        <v>29</v>
      </c>
      <c r="W29" s="100">
        <v>0.78700000000000003</v>
      </c>
      <c r="X29" s="100">
        <v>0.94299999999999995</v>
      </c>
      <c r="Y29" s="99" t="s">
        <v>891</v>
      </c>
      <c r="Z29" s="99" t="s">
        <v>892</v>
      </c>
      <c r="AA29" s="99" t="s">
        <v>892</v>
      </c>
      <c r="AB29" s="99" t="s">
        <v>892</v>
      </c>
    </row>
    <row r="30" spans="21:28" ht="29.4" thickBot="1" x14ac:dyDescent="0.35">
      <c r="U30" s="98" t="s">
        <v>893</v>
      </c>
      <c r="V30" s="99">
        <v>34</v>
      </c>
      <c r="W30" s="100">
        <v>0.79800000000000004</v>
      </c>
      <c r="X30" s="100">
        <v>0.95</v>
      </c>
      <c r="Y30" s="99" t="s">
        <v>894</v>
      </c>
      <c r="Z30" s="99" t="s">
        <v>892</v>
      </c>
      <c r="AA30" s="99" t="s">
        <v>892</v>
      </c>
      <c r="AB30" s="99" t="s">
        <v>892</v>
      </c>
    </row>
    <row r="31" spans="21:28" ht="29.4" thickBot="1" x14ac:dyDescent="0.35">
      <c r="U31" s="98" t="s">
        <v>895</v>
      </c>
      <c r="V31" s="99">
        <v>42</v>
      </c>
      <c r="W31" s="100">
        <v>0.80500000000000005</v>
      </c>
      <c r="X31" s="100">
        <v>0.95099999999999996</v>
      </c>
      <c r="Y31" s="99" t="s">
        <v>896</v>
      </c>
      <c r="Z31" s="99" t="s">
        <v>892</v>
      </c>
      <c r="AA31" s="99" t="s">
        <v>892</v>
      </c>
      <c r="AB31" s="99" t="s">
        <v>892</v>
      </c>
    </row>
    <row r="32" spans="21:28" ht="29.4" thickBot="1" x14ac:dyDescent="0.35">
      <c r="U32" s="98" t="s">
        <v>897</v>
      </c>
      <c r="V32" s="99">
        <v>59</v>
      </c>
      <c r="W32" s="100">
        <v>0.82</v>
      </c>
      <c r="X32" s="100">
        <v>0.95799999999999996</v>
      </c>
      <c r="Y32" s="99" t="s">
        <v>898</v>
      </c>
      <c r="Z32" s="99" t="s">
        <v>892</v>
      </c>
      <c r="AA32" s="99" t="s">
        <v>892</v>
      </c>
      <c r="AB32" s="99" t="s">
        <v>892</v>
      </c>
    </row>
    <row r="33" spans="21:28" ht="29.4" thickBot="1" x14ac:dyDescent="0.35">
      <c r="U33" s="98" t="s">
        <v>899</v>
      </c>
      <c r="V33" s="99">
        <v>88</v>
      </c>
      <c r="W33" s="100">
        <v>0.83899999999999997</v>
      </c>
      <c r="X33" s="100">
        <v>0.96699999999999997</v>
      </c>
      <c r="Y33" s="99" t="s">
        <v>900</v>
      </c>
      <c r="Z33" s="99" t="s">
        <v>892</v>
      </c>
      <c r="AA33" s="99" t="s">
        <v>892</v>
      </c>
      <c r="AB33" s="99" t="s">
        <v>892</v>
      </c>
    </row>
    <row r="34" spans="21:28" ht="29.4" thickBot="1" x14ac:dyDescent="0.35">
      <c r="U34" s="98" t="s">
        <v>901</v>
      </c>
      <c r="V34" s="99">
        <v>220</v>
      </c>
      <c r="W34" s="100">
        <v>0.85299999999999998</v>
      </c>
      <c r="X34" s="100">
        <v>0.97399999999999998</v>
      </c>
      <c r="Y34" s="99" t="s">
        <v>902</v>
      </c>
      <c r="Z34" s="99" t="s">
        <v>892</v>
      </c>
      <c r="AA34" s="99" t="s">
        <v>892</v>
      </c>
      <c r="AB34" s="99" t="s">
        <v>892</v>
      </c>
    </row>
    <row r="35" spans="21:28" ht="29.4" thickBot="1" x14ac:dyDescent="0.35">
      <c r="U35" s="98" t="s">
        <v>903</v>
      </c>
      <c r="V35" s="99">
        <v>479</v>
      </c>
      <c r="W35" s="100">
        <v>0.85699999999999998</v>
      </c>
      <c r="X35" s="100">
        <v>0.97499999999999998</v>
      </c>
      <c r="Y35" s="99" t="s">
        <v>904</v>
      </c>
      <c r="Z35" s="99" t="s">
        <v>892</v>
      </c>
      <c r="AA35" s="99" t="s">
        <v>892</v>
      </c>
      <c r="AB35" s="99" t="s">
        <v>892</v>
      </c>
    </row>
    <row r="36" spans="21:28" ht="29.4" thickBot="1" x14ac:dyDescent="0.35">
      <c r="U36" s="98" t="s">
        <v>905</v>
      </c>
      <c r="V36" s="99">
        <v>109.42</v>
      </c>
      <c r="W36" s="100">
        <v>0.81299999999999994</v>
      </c>
      <c r="X36" s="99" t="s">
        <v>892</v>
      </c>
      <c r="Y36" s="99" t="s">
        <v>906</v>
      </c>
      <c r="Z36" s="99" t="s">
        <v>892</v>
      </c>
      <c r="AA36" s="99" t="s">
        <v>892</v>
      </c>
      <c r="AB36" s="99" t="s">
        <v>892</v>
      </c>
    </row>
    <row r="37" spans="21:28" ht="29.4" thickBot="1" x14ac:dyDescent="0.35">
      <c r="U37" s="98" t="s">
        <v>907</v>
      </c>
      <c r="V37" s="99">
        <v>192.29</v>
      </c>
      <c r="W37" s="100">
        <v>0.82299999999999995</v>
      </c>
      <c r="X37" s="99" t="s">
        <v>892</v>
      </c>
      <c r="Y37" s="99" t="s">
        <v>908</v>
      </c>
      <c r="Z37" s="99" t="s">
        <v>892</v>
      </c>
      <c r="AA37" s="99" t="s">
        <v>892</v>
      </c>
      <c r="AB37" s="99" t="s">
        <v>892</v>
      </c>
    </row>
    <row r="38" spans="21:28" ht="29.4" thickBot="1" x14ac:dyDescent="0.35">
      <c r="U38" s="98" t="s">
        <v>909</v>
      </c>
      <c r="V38" s="99">
        <v>338.58</v>
      </c>
      <c r="W38" s="100">
        <v>0.85299999999999998</v>
      </c>
      <c r="X38" s="99" t="s">
        <v>892</v>
      </c>
      <c r="Y38" s="99" t="s">
        <v>910</v>
      </c>
      <c r="Z38" s="99" t="s">
        <v>892</v>
      </c>
      <c r="AA38" s="99" t="s">
        <v>892</v>
      </c>
      <c r="AB38" s="99" t="s">
        <v>892</v>
      </c>
    </row>
    <row r="39" spans="21:28" ht="29.4" thickBot="1" x14ac:dyDescent="0.35">
      <c r="U39" s="98" t="s">
        <v>911</v>
      </c>
      <c r="V39" s="99">
        <v>755.07</v>
      </c>
      <c r="W39" s="100">
        <v>0.86299999999999999</v>
      </c>
      <c r="X39" s="99" t="s">
        <v>892</v>
      </c>
      <c r="Y39" s="99" t="s">
        <v>912</v>
      </c>
      <c r="Z39" s="99" t="s">
        <v>892</v>
      </c>
      <c r="AA39" s="99" t="s">
        <v>892</v>
      </c>
      <c r="AB39" s="99" t="s">
        <v>892</v>
      </c>
    </row>
    <row r="40" spans="21:28" ht="29.4" thickBot="1" x14ac:dyDescent="0.35">
      <c r="U40" s="98" t="s">
        <v>913</v>
      </c>
      <c r="V40" s="99">
        <v>1310</v>
      </c>
      <c r="W40" s="100">
        <v>0.86699999999999999</v>
      </c>
      <c r="X40" s="99" t="s">
        <v>892</v>
      </c>
      <c r="Y40" s="99" t="s">
        <v>914</v>
      </c>
      <c r="Z40" s="99" t="s">
        <v>892</v>
      </c>
      <c r="AA40" s="99" t="s">
        <v>892</v>
      </c>
      <c r="AB40" s="99" t="s">
        <v>892</v>
      </c>
    </row>
    <row r="41" spans="21:28" ht="158.4" x14ac:dyDescent="0.3">
      <c r="U41" s="101" t="s">
        <v>915</v>
      </c>
    </row>
    <row r="43" spans="21:28" ht="198" x14ac:dyDescent="0.3">
      <c r="U43" s="101" t="s">
        <v>916</v>
      </c>
    </row>
    <row r="45" spans="21:28" ht="118.8" x14ac:dyDescent="0.3">
      <c r="U45" s="101" t="s">
        <v>917</v>
      </c>
    </row>
    <row r="46" spans="21:28" x14ac:dyDescent="0.3">
      <c r="U46" s="102"/>
    </row>
    <row r="47" spans="21:28" ht="105.6" x14ac:dyDescent="0.3">
      <c r="U47" s="103" t="s">
        <v>918</v>
      </c>
    </row>
    <row r="48" spans="21:28" ht="26.4" x14ac:dyDescent="0.3">
      <c r="U48" s="103" t="s">
        <v>919</v>
      </c>
    </row>
    <row r="49" spans="21:21" ht="39.6" x14ac:dyDescent="0.3">
      <c r="U49" s="103" t="s">
        <v>920</v>
      </c>
    </row>
    <row r="50" spans="21:21" ht="26.4" x14ac:dyDescent="0.3">
      <c r="U50" s="103" t="s">
        <v>921</v>
      </c>
    </row>
    <row r="52" spans="21:21" ht="105.6" x14ac:dyDescent="0.3">
      <c r="U52" s="101" t="s">
        <v>922</v>
      </c>
    </row>
  </sheetData>
  <hyperlinks>
    <hyperlink ref="U3" r:id="rId1" display="https://keras.io/api/applications/xception" xr:uid="{C331A107-912D-496A-9AD9-CB0943247F39}"/>
    <hyperlink ref="U4" r:id="rId2" location="vgg16-function" display="https://keras.io/api/applications/vgg/ - vgg16-function" xr:uid="{F6963659-BCC2-4A67-9021-4E49D27D0B49}"/>
    <hyperlink ref="U5" r:id="rId3" location="vgg19-function" display="https://keras.io/api/applications/vgg/ - vgg19-function" xr:uid="{21308571-A0BE-483F-89AB-4464321941B5}"/>
    <hyperlink ref="U6" r:id="rId4" location="resnet50-function" display="https://keras.io/api/applications/resnet/ - resnet50-function" xr:uid="{82FF2EAB-7EC1-4717-A469-6AB980A68D53}"/>
    <hyperlink ref="U7" r:id="rId5" location="resnet50v2-function" display="https://keras.io/api/applications/resnet/ - resnet50v2-function" xr:uid="{43B24AD5-AE35-495E-8D5F-819EC8A7DD68}"/>
    <hyperlink ref="U8" r:id="rId6" location="resnet101-function" display="https://keras.io/api/applications/resnet/ - resnet101-function" xr:uid="{71CC6D30-73CD-47E0-9772-314FC1AA76E6}"/>
    <hyperlink ref="U9" r:id="rId7" location="resnet101v2-function" display="https://keras.io/api/applications/resnet/ - resnet101v2-function" xr:uid="{7F6EF0E8-2B76-4841-B726-5DA083F4666E}"/>
    <hyperlink ref="U10" r:id="rId8" location="resnet152-function" display="https://keras.io/api/applications/resnet/ - resnet152-function" xr:uid="{2EDBE371-59C8-453D-B52C-245BD90248DE}"/>
    <hyperlink ref="U11" r:id="rId9" location="resnet152v2-function" display="https://keras.io/api/applications/resnet/ - resnet152v2-function" xr:uid="{30DFC5A1-79FA-4274-A5D3-E17090D634C1}"/>
    <hyperlink ref="U12" r:id="rId10" display="https://keras.io/api/applications/inceptionv3" xr:uid="{5BAFE1D6-F013-4D9B-95D5-CEDB9777BA88}"/>
    <hyperlink ref="U13" r:id="rId11" display="https://keras.io/api/applications/inceptionresnetv2" xr:uid="{712268AD-8ED1-440E-900E-3DCAA164E287}"/>
    <hyperlink ref="U14" r:id="rId12" display="https://keras.io/api/applications/mobilenet" xr:uid="{C5F3F073-B1AC-409E-A43B-2F4DE1704C3D}"/>
    <hyperlink ref="U15" r:id="rId13" location="mobilenetv2-function" display="https://keras.io/api/applications/mobilenet/ - mobilenetv2-function" xr:uid="{2E712FBA-5E50-4BE4-8AB1-76AD9AF52B09}"/>
    <hyperlink ref="U16" r:id="rId14" location="densenet121-function" display="https://keras.io/api/applications/densenet/ - densenet121-function" xr:uid="{CD689135-3C54-4D8A-981F-7CBA84B94986}"/>
    <hyperlink ref="U17" r:id="rId15" location="densenet169-function" display="https://keras.io/api/applications/densenet/ - densenet169-function" xr:uid="{5D3E87B1-9B83-4F4A-A177-3FC68E1C9A21}"/>
    <hyperlink ref="U18" r:id="rId16" location="densenet201-function" display="https://keras.io/api/applications/densenet/ - densenet201-function" xr:uid="{41E2A743-6323-4EFE-B55C-07CF6929D48F}"/>
    <hyperlink ref="U19" r:id="rId17" location="nasnetmobile-function" display="https://keras.io/api/applications/nasnet/ - nasnetmobile-function" xr:uid="{4042A482-8014-4E15-BACB-3DD5EDDE4305}"/>
    <hyperlink ref="U20" r:id="rId18" location="nasnetlarge-function" display="https://keras.io/api/applications/nasnet/ - nasnetlarge-function" xr:uid="{A4E72229-A235-4538-9475-819D9A1CAEB2}"/>
    <hyperlink ref="U21" r:id="rId19" location="efficientnetb0-function" display="https://keras.io/api/applications/efficientnet/ - efficientnetb0-function" xr:uid="{A0861A17-7A43-4DC7-BE9E-0C210021F0CA}"/>
    <hyperlink ref="U22" r:id="rId20" location="efficientnetb1-function" display="https://keras.io/api/applications/efficientnet/ - efficientnetb1-function" xr:uid="{DCCF1723-BB62-4F1C-9587-BB977681A351}"/>
    <hyperlink ref="U23" r:id="rId21" location="efficientnetb2-function" display="https://keras.io/api/applications/efficientnet/ - efficientnetb2-function" xr:uid="{38E478CB-04CC-4D35-9156-4D589C0AA973}"/>
    <hyperlink ref="U24" r:id="rId22" location="efficientnetb3-function" display="https://keras.io/api/applications/efficientnet/ - efficientnetb3-function" xr:uid="{CFC2C20E-1AA9-4915-B30D-8DD7BD3F1828}"/>
    <hyperlink ref="U25" r:id="rId23" location="efficientnetb4-function" display="https://keras.io/api/applications/efficientnet/ - efficientnetb4-function" xr:uid="{3D0E0F14-B38E-4FDB-9E57-C8E881678BA5}"/>
    <hyperlink ref="U26" r:id="rId24" location="efficientnetb5-function" display="https://keras.io/api/applications/efficientnet/ - efficientnetb5-function" xr:uid="{8BAE8C67-1FF0-4F35-8915-1250B354F6E3}"/>
    <hyperlink ref="U27" r:id="rId25" location="efficientnetb6-function" display="https://keras.io/api/applications/efficientnet/ - efficientnetb6-function" xr:uid="{EDD22629-F8B5-4C06-B165-A6C33044F53A}"/>
    <hyperlink ref="U28" r:id="rId26" location="efficientnetb7-function" display="https://keras.io/api/applications/efficientnet/ - efficientnetb7-function" xr:uid="{214E2139-496B-48BD-98DE-3124424B9C08}"/>
    <hyperlink ref="U29" r:id="rId27" location="efficientnetv2b0-function" display="https://keras.io/api/applications/efficientnet_v2/ - efficientnetv2b0-function" xr:uid="{84081624-469E-4EF7-AE9F-C5A6798F008B}"/>
    <hyperlink ref="U30" r:id="rId28" location="efficientnetv2b1-function" display="https://keras.io/api/applications/efficientnet_v2/ - efficientnetv2b1-function" xr:uid="{5BC16731-C59A-4E44-BF1E-96D05EC48E51}"/>
    <hyperlink ref="U31" r:id="rId29" location="efficientnetv2b2-function" display="https://keras.io/api/applications/efficientnet_v2/ - efficientnetv2b2-function" xr:uid="{EEED6B1F-8B29-4E1E-8095-EFA025E5736F}"/>
    <hyperlink ref="U32" r:id="rId30" location="efficientnetv2b3-function" display="https://keras.io/api/applications/efficientnet_v2/ - efficientnetv2b3-function" xr:uid="{87FB5AD1-B17A-40E7-BB32-3FB8A279E0C6}"/>
    <hyperlink ref="U33" r:id="rId31" location="efficientnetv2s-function" display="https://keras.io/api/applications/efficientnet_v2/ - efficientnetv2s-function" xr:uid="{3F3F7313-EFD4-4914-AF94-6277F9B1AB7A}"/>
    <hyperlink ref="U34" r:id="rId32" location="efficientnetv2m-function" display="https://keras.io/api/applications/efficientnet_v2/ - efficientnetv2m-function" xr:uid="{FDDB8179-B0CC-4BE8-82F5-7B76F4D108CB}"/>
    <hyperlink ref="U35" r:id="rId33" location="efficientnetv2l-function" display="https://keras.io/api/applications/efficientnet_v2/ - efficientnetv2l-function" xr:uid="{F3B23BCD-2702-478D-AB3F-2166A8327508}"/>
    <hyperlink ref="U36" r:id="rId34" location="convnexttiny-function" display="https://keras.io/api/applications/convnext/ - convnexttiny-function" xr:uid="{B35951AC-6C6A-4473-9E5A-243979426BF5}"/>
    <hyperlink ref="U37" r:id="rId35" location="convnextsmall-function" display="https://keras.io/api/applications/convnext/ - convnextsmall-function" xr:uid="{8E195E71-0F5D-4CC8-9D8A-D22C9785B3C5}"/>
    <hyperlink ref="U38" r:id="rId36" location="convnextbase-function" display="https://keras.io/api/applications/convnext/ - convnextbase-function" xr:uid="{7AE5D012-6366-490A-85C1-8B18C7C1C794}"/>
    <hyperlink ref="U39" r:id="rId37" location="convnextlarge-function" display="https://keras.io/api/applications/convnext/ - convnextlarge-function" xr:uid="{EFA1312D-F0E5-4537-8B41-CAEC6671BE80}"/>
    <hyperlink ref="U40" r:id="rId38" location="convnextxlarge-function" display="https://keras.io/api/applications/convnext/ - convnextxlarge-function" xr:uid="{1199EC94-82AF-4767-8947-70382F9BFC6E}"/>
  </hyperlinks>
  <pageMargins left="0.7" right="0.7" top="0.75" bottom="0.75" header="0.3" footer="0.3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D21B-90DF-4150-83B1-8AC62082B8EC}">
  <dimension ref="B1:S34"/>
  <sheetViews>
    <sheetView topLeftCell="A10" zoomScale="115" zoomScaleNormal="115" workbookViewId="0">
      <selection activeCell="H24" sqref="H24"/>
    </sheetView>
  </sheetViews>
  <sheetFormatPr defaultRowHeight="21" x14ac:dyDescent="0.4"/>
  <cols>
    <col min="1" max="3" width="8.88671875" style="3"/>
    <col min="4" max="4" width="13" style="3" customWidth="1"/>
    <col min="5" max="5" width="16.21875" style="3" bestFit="1" customWidth="1"/>
    <col min="6" max="6" width="10.21875" style="3" customWidth="1"/>
    <col min="7" max="7" width="12.88671875" style="3" customWidth="1"/>
    <col min="8" max="8" width="16.21875" style="3" bestFit="1" customWidth="1"/>
    <col min="9" max="9" width="11.6640625" style="3" customWidth="1"/>
    <col min="10" max="10" width="10.88671875" style="3" customWidth="1"/>
    <col min="11" max="11" width="11" style="3" customWidth="1"/>
    <col min="12" max="12" width="8.88671875" style="3"/>
    <col min="13" max="13" width="10.44140625" style="3" customWidth="1"/>
    <col min="14" max="14" width="13.33203125" style="3" customWidth="1"/>
    <col min="15" max="15" width="8.88671875" style="3"/>
    <col min="16" max="16" width="10.5546875" style="3" bestFit="1" customWidth="1"/>
    <col min="17" max="16384" width="8.88671875" style="3"/>
  </cols>
  <sheetData>
    <row r="1" spans="2:13" x14ac:dyDescent="0.4">
      <c r="B1" s="2" t="s">
        <v>475</v>
      </c>
    </row>
    <row r="12" spans="2:13" ht="21.6" thickBot="1" x14ac:dyDescent="0.45"/>
    <row r="13" spans="2:13" ht="21.6" thickBot="1" x14ac:dyDescent="0.45">
      <c r="C13" s="57" t="s">
        <v>477</v>
      </c>
      <c r="G13" s="54" t="s">
        <v>532</v>
      </c>
      <c r="H13" s="55" t="s">
        <v>479</v>
      </c>
      <c r="I13" s="56" t="s">
        <v>533</v>
      </c>
    </row>
    <row r="14" spans="2:13" ht="21.6" thickBot="1" x14ac:dyDescent="0.45">
      <c r="K14" s="57" t="s">
        <v>534</v>
      </c>
      <c r="M14" s="57" t="s">
        <v>535</v>
      </c>
    </row>
    <row r="15" spans="2:13" ht="21.6" thickBot="1" x14ac:dyDescent="0.45">
      <c r="D15" s="54" t="s">
        <v>531</v>
      </c>
      <c r="E15" s="55" t="s">
        <v>479</v>
      </c>
      <c r="F15" s="56" t="s">
        <v>530</v>
      </c>
    </row>
    <row r="18" spans="3:19" x14ac:dyDescent="0.4">
      <c r="C18" s="16" t="s">
        <v>536</v>
      </c>
    </row>
    <row r="20" spans="3:19" ht="21.6" thickBot="1" x14ac:dyDescent="0.45"/>
    <row r="21" spans="3:19" ht="21.6" thickBot="1" x14ac:dyDescent="0.45">
      <c r="D21" s="78" t="s">
        <v>555</v>
      </c>
      <c r="E21" s="79"/>
      <c r="G21" s="78" t="s">
        <v>557</v>
      </c>
      <c r="H21" s="79"/>
      <c r="L21" s="78" t="s">
        <v>556</v>
      </c>
      <c r="M21" s="79"/>
      <c r="O21" s="78" t="s">
        <v>558</v>
      </c>
      <c r="P21" s="79"/>
      <c r="R21" s="78" t="s">
        <v>559</v>
      </c>
      <c r="S21" s="79"/>
    </row>
    <row r="22" spans="3:19" x14ac:dyDescent="0.4">
      <c r="C22" s="3" t="s">
        <v>477</v>
      </c>
      <c r="D22" s="3" t="s">
        <v>538</v>
      </c>
      <c r="E22" s="3" t="s">
        <v>541</v>
      </c>
      <c r="G22" s="3" t="s">
        <v>538</v>
      </c>
      <c r="H22" s="3" t="s">
        <v>541</v>
      </c>
      <c r="J22" s="3" t="s">
        <v>534</v>
      </c>
      <c r="L22" s="3" t="s">
        <v>545</v>
      </c>
      <c r="O22" s="3" t="s">
        <v>545</v>
      </c>
      <c r="R22" s="3" t="s">
        <v>535</v>
      </c>
    </row>
    <row r="23" spans="3:19" x14ac:dyDescent="0.4">
      <c r="C23" s="3" t="s">
        <v>537</v>
      </c>
      <c r="D23" s="3" t="s">
        <v>539</v>
      </c>
      <c r="E23" s="3" t="s">
        <v>544</v>
      </c>
      <c r="G23" s="3" t="s">
        <v>543</v>
      </c>
      <c r="H23" s="3" t="s">
        <v>544</v>
      </c>
      <c r="L23" s="3" t="s">
        <v>546</v>
      </c>
      <c r="O23" s="3" t="s">
        <v>547</v>
      </c>
    </row>
    <row r="24" spans="3:19" x14ac:dyDescent="0.4">
      <c r="D24" s="3" t="s">
        <v>540</v>
      </c>
      <c r="E24" s="3" t="s">
        <v>542</v>
      </c>
      <c r="G24" s="3" t="s">
        <v>540</v>
      </c>
      <c r="H24" s="3" t="s">
        <v>542</v>
      </c>
    </row>
    <row r="25" spans="3:19" x14ac:dyDescent="0.4">
      <c r="K25" s="3" t="s">
        <v>553</v>
      </c>
      <c r="M25" s="3" t="s">
        <v>554</v>
      </c>
    </row>
    <row r="26" spans="3:19" x14ac:dyDescent="0.4">
      <c r="D26" s="3" t="s">
        <v>548</v>
      </c>
      <c r="E26" s="3" t="s">
        <v>549</v>
      </c>
      <c r="G26" s="3" t="s">
        <v>550</v>
      </c>
      <c r="H26" s="3" t="s">
        <v>551</v>
      </c>
      <c r="J26" s="3" t="s">
        <v>552</v>
      </c>
      <c r="M26" s="3" t="s">
        <v>564</v>
      </c>
      <c r="O26" s="3" t="s">
        <v>565</v>
      </c>
      <c r="R26" s="3" t="s">
        <v>566</v>
      </c>
    </row>
    <row r="30" spans="3:19" x14ac:dyDescent="0.4">
      <c r="C30" s="16" t="s">
        <v>536</v>
      </c>
    </row>
    <row r="31" spans="3:19" x14ac:dyDescent="0.4">
      <c r="C31" s="16" t="s">
        <v>560</v>
      </c>
    </row>
    <row r="32" spans="3:19" x14ac:dyDescent="0.4">
      <c r="C32" s="16" t="s">
        <v>561</v>
      </c>
    </row>
    <row r="33" spans="3:3" x14ac:dyDescent="0.4">
      <c r="C33" s="16" t="s">
        <v>562</v>
      </c>
    </row>
    <row r="34" spans="3:3" x14ac:dyDescent="0.4">
      <c r="C34" s="16" t="s">
        <v>563</v>
      </c>
    </row>
  </sheetData>
  <mergeCells count="5">
    <mergeCell ref="D21:E21"/>
    <mergeCell ref="G21:H21"/>
    <mergeCell ref="L21:M21"/>
    <mergeCell ref="O21:P21"/>
    <mergeCell ref="R21:S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1E38-4692-4350-8421-F29ABE68733F}">
  <dimension ref="A1"/>
  <sheetViews>
    <sheetView zoomScale="130" zoomScaleNormal="130" workbookViewId="0">
      <selection activeCell="D7" sqref="D7"/>
    </sheetView>
  </sheetViews>
  <sheetFormatPr defaultRowHeight="21" x14ac:dyDescent="0.4"/>
  <cols>
    <col min="1" max="3" width="8.88671875" style="3"/>
    <col min="4" max="4" width="13" style="3" customWidth="1"/>
    <col min="5" max="5" width="16.21875" style="3" bestFit="1" customWidth="1"/>
    <col min="6" max="6" width="10.21875" style="3" customWidth="1"/>
    <col min="7" max="7" width="12.88671875" style="3" customWidth="1"/>
    <col min="8" max="8" width="16.21875" style="3" bestFit="1" customWidth="1"/>
    <col min="9" max="9" width="11.6640625" style="3" customWidth="1"/>
    <col min="10" max="10" width="10.88671875" style="3" customWidth="1"/>
    <col min="11" max="11" width="11" style="3" customWidth="1"/>
    <col min="12" max="12" width="8.88671875" style="3"/>
    <col min="13" max="13" width="10.44140625" style="3" customWidth="1"/>
    <col min="14" max="14" width="13.33203125" style="3" customWidth="1"/>
    <col min="15" max="15" width="8.88671875" style="3"/>
    <col min="16" max="16" width="10.5546875" style="3" bestFit="1" customWidth="1"/>
    <col min="17" max="16384" width="8.88671875" style="3"/>
  </cols>
  <sheetData>
    <row r="1" spans="1:1" x14ac:dyDescent="0.4">
      <c r="A1" s="2" t="s">
        <v>567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EB26-4816-4B93-897A-DE8C3C041645}">
  <dimension ref="A1:U31"/>
  <sheetViews>
    <sheetView workbookViewId="0">
      <selection activeCell="K24" sqref="K24"/>
    </sheetView>
  </sheetViews>
  <sheetFormatPr defaultRowHeight="21" x14ac:dyDescent="0.4"/>
  <cols>
    <col min="1" max="16384" width="8.88671875" style="3"/>
  </cols>
  <sheetData>
    <row r="1" spans="1:19" x14ac:dyDescent="0.4">
      <c r="B1" s="2" t="s">
        <v>0</v>
      </c>
    </row>
    <row r="3" spans="1:19" x14ac:dyDescent="0.4">
      <c r="E3" s="3" t="s">
        <v>1</v>
      </c>
    </row>
    <row r="5" spans="1:19" x14ac:dyDescent="0.4">
      <c r="G5" s="3" t="s">
        <v>2</v>
      </c>
    </row>
    <row r="6" spans="1:19" x14ac:dyDescent="0.4">
      <c r="A6" s="3" t="s">
        <v>10</v>
      </c>
      <c r="B6" s="3" t="s">
        <v>27</v>
      </c>
      <c r="C6" s="3" t="s">
        <v>28</v>
      </c>
    </row>
    <row r="7" spans="1:19" x14ac:dyDescent="0.4">
      <c r="A7" s="3" t="s">
        <v>10</v>
      </c>
      <c r="B7" s="3" t="s">
        <v>3</v>
      </c>
      <c r="C7" s="3" t="s">
        <v>4</v>
      </c>
      <c r="D7" s="3" t="s">
        <v>5</v>
      </c>
    </row>
    <row r="8" spans="1:19" x14ac:dyDescent="0.4">
      <c r="A8" s="3">
        <v>1</v>
      </c>
      <c r="B8" s="3">
        <v>7.5</v>
      </c>
      <c r="C8" s="3">
        <v>81</v>
      </c>
      <c r="D8" s="3">
        <v>1</v>
      </c>
      <c r="G8" s="3" t="s">
        <v>6</v>
      </c>
    </row>
    <row r="9" spans="1:19" x14ac:dyDescent="0.4">
      <c r="A9" s="3">
        <v>1</v>
      </c>
      <c r="B9" s="3">
        <v>8.9</v>
      </c>
      <c r="C9" s="3">
        <v>109</v>
      </c>
      <c r="D9" s="3">
        <v>1</v>
      </c>
    </row>
    <row r="10" spans="1:19" x14ac:dyDescent="0.4">
      <c r="A10" s="3">
        <v>1</v>
      </c>
      <c r="B10" s="3">
        <v>7</v>
      </c>
      <c r="C10" s="3">
        <v>81</v>
      </c>
      <c r="D10" s="3">
        <v>0</v>
      </c>
      <c r="G10" s="3" t="s">
        <v>7</v>
      </c>
    </row>
    <row r="11" spans="1:19" x14ac:dyDescent="0.4">
      <c r="G11" s="3" t="s">
        <v>8</v>
      </c>
    </row>
    <row r="12" spans="1:19" ht="24.6" x14ac:dyDescent="0.55000000000000004">
      <c r="A12" s="3" t="s">
        <v>29</v>
      </c>
      <c r="B12" s="3" t="s">
        <v>30</v>
      </c>
      <c r="C12" s="3" t="s">
        <v>31</v>
      </c>
      <c r="D12" s="3" t="s">
        <v>32</v>
      </c>
      <c r="G12" s="3" t="s">
        <v>9</v>
      </c>
    </row>
    <row r="13" spans="1:19" x14ac:dyDescent="0.4">
      <c r="A13" s="3" t="s">
        <v>13</v>
      </c>
    </row>
    <row r="14" spans="1:19" x14ac:dyDescent="0.4">
      <c r="B14" s="3" t="s">
        <v>14</v>
      </c>
      <c r="G14" s="3" t="s">
        <v>11</v>
      </c>
      <c r="S14" s="3" t="s">
        <v>35</v>
      </c>
    </row>
    <row r="15" spans="1:19" x14ac:dyDescent="0.4">
      <c r="B15" s="3" t="s">
        <v>15</v>
      </c>
      <c r="S15" s="3" t="s">
        <v>36</v>
      </c>
    </row>
    <row r="16" spans="1:19" x14ac:dyDescent="0.4">
      <c r="G16" s="4">
        <v>2</v>
      </c>
      <c r="S16" s="3" t="s">
        <v>37</v>
      </c>
    </row>
    <row r="17" spans="1:21" ht="30.6" x14ac:dyDescent="0.55000000000000004">
      <c r="A17" s="3" t="s">
        <v>16</v>
      </c>
      <c r="G17" s="3" t="s">
        <v>33</v>
      </c>
      <c r="J17" s="3" t="s">
        <v>20</v>
      </c>
      <c r="M17" s="3" t="s">
        <v>22</v>
      </c>
      <c r="S17" s="3" t="s">
        <v>34</v>
      </c>
    </row>
    <row r="18" spans="1:21" x14ac:dyDescent="0.4">
      <c r="G18" s="3" t="s">
        <v>12</v>
      </c>
    </row>
    <row r="19" spans="1:21" x14ac:dyDescent="0.4">
      <c r="I19" s="4">
        <v>2</v>
      </c>
      <c r="T19" s="3" t="s">
        <v>38</v>
      </c>
    </row>
    <row r="20" spans="1:21" ht="30.6" x14ac:dyDescent="0.55000000000000004">
      <c r="G20" s="3" t="s">
        <v>17</v>
      </c>
      <c r="I20" s="3" t="s">
        <v>18</v>
      </c>
      <c r="K20" s="3" t="s">
        <v>21</v>
      </c>
      <c r="P20" s="5" t="s">
        <v>25</v>
      </c>
      <c r="Q20" s="5" t="s">
        <v>26</v>
      </c>
      <c r="R20" s="5"/>
    </row>
    <row r="21" spans="1:21" x14ac:dyDescent="0.4">
      <c r="I21" s="3" t="s">
        <v>12</v>
      </c>
      <c r="P21" s="5">
        <v>1</v>
      </c>
      <c r="Q21" s="5">
        <v>0</v>
      </c>
      <c r="R21" s="5">
        <f>P21-Q21</f>
        <v>1</v>
      </c>
    </row>
    <row r="22" spans="1:21" ht="30" x14ac:dyDescent="0.5">
      <c r="P22" s="5">
        <v>0</v>
      </c>
      <c r="Q22" s="5">
        <v>0</v>
      </c>
      <c r="R22" s="5">
        <f t="shared" ref="R22:R24" si="0">P22-Q22</f>
        <v>0</v>
      </c>
      <c r="T22" s="3" t="s">
        <v>39</v>
      </c>
    </row>
    <row r="23" spans="1:21" x14ac:dyDescent="0.4">
      <c r="P23" s="5">
        <v>1</v>
      </c>
      <c r="Q23" s="5">
        <v>1</v>
      </c>
      <c r="R23" s="5">
        <f t="shared" si="0"/>
        <v>0</v>
      </c>
    </row>
    <row r="24" spans="1:21" x14ac:dyDescent="0.4">
      <c r="I24" s="4">
        <v>2</v>
      </c>
      <c r="P24" s="5">
        <v>0</v>
      </c>
      <c r="Q24" s="5">
        <v>1</v>
      </c>
      <c r="R24" s="5">
        <f t="shared" si="0"/>
        <v>-1</v>
      </c>
    </row>
    <row r="25" spans="1:21" ht="30.6" x14ac:dyDescent="0.55000000000000004">
      <c r="G25" s="3" t="s">
        <v>19</v>
      </c>
      <c r="I25" s="3" t="s">
        <v>24</v>
      </c>
      <c r="K25" s="3" t="s">
        <v>23</v>
      </c>
    </row>
    <row r="26" spans="1:21" x14ac:dyDescent="0.4">
      <c r="I26" s="3" t="s">
        <v>12</v>
      </c>
      <c r="S26" s="3" t="s">
        <v>40</v>
      </c>
    </row>
    <row r="27" spans="1:21" x14ac:dyDescent="0.4">
      <c r="U27" s="3" t="s">
        <v>41</v>
      </c>
    </row>
    <row r="28" spans="1:21" x14ac:dyDescent="0.4">
      <c r="U28" s="3" t="s">
        <v>42</v>
      </c>
    </row>
    <row r="30" spans="1:21" x14ac:dyDescent="0.4">
      <c r="T30" s="3" t="s">
        <v>44</v>
      </c>
      <c r="U30" s="6" t="s">
        <v>43</v>
      </c>
    </row>
    <row r="31" spans="1:21" x14ac:dyDescent="0.4">
      <c r="T31" s="3" t="s">
        <v>45</v>
      </c>
      <c r="U31" s="6" t="s"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3440-1995-4F08-BC14-A76A2E01DBBF}">
  <dimension ref="A2:R42"/>
  <sheetViews>
    <sheetView topLeftCell="A34" zoomScale="85" zoomScaleNormal="85" workbookViewId="0">
      <selection activeCell="D33" sqref="D33"/>
    </sheetView>
  </sheetViews>
  <sheetFormatPr defaultRowHeight="31.2" x14ac:dyDescent="0.6"/>
  <cols>
    <col min="1" max="1" width="8.88671875" style="8"/>
    <col min="2" max="2" width="36.33203125" style="8" bestFit="1" customWidth="1"/>
    <col min="3" max="3" width="28.6640625" style="8" bestFit="1" customWidth="1"/>
    <col min="4" max="7" width="8.88671875" style="8"/>
    <col min="8" max="8" width="15.109375" style="8" customWidth="1"/>
    <col min="9" max="16384" width="8.88671875" style="8"/>
  </cols>
  <sheetData>
    <row r="2" spans="1:12" x14ac:dyDescent="0.6">
      <c r="B2" s="1" t="s">
        <v>48</v>
      </c>
      <c r="C2" t="s">
        <v>47</v>
      </c>
      <c r="D2"/>
    </row>
    <row r="5" spans="1:12" x14ac:dyDescent="0.6">
      <c r="B5" s="8" t="s">
        <v>49</v>
      </c>
      <c r="C5" s="8" t="s">
        <v>54</v>
      </c>
    </row>
    <row r="6" spans="1:12" ht="36" x14ac:dyDescent="0.8">
      <c r="A6" s="8">
        <v>1</v>
      </c>
      <c r="B6" s="8" t="s">
        <v>50</v>
      </c>
      <c r="C6" s="8" t="s">
        <v>55</v>
      </c>
      <c r="D6" s="8" t="s">
        <v>61</v>
      </c>
    </row>
    <row r="7" spans="1:12" ht="36" x14ac:dyDescent="0.8">
      <c r="A7" s="8">
        <v>2</v>
      </c>
      <c r="B7" s="8" t="s">
        <v>0</v>
      </c>
      <c r="D7" s="8" t="s">
        <v>65</v>
      </c>
    </row>
    <row r="8" spans="1:12" ht="38.4" x14ac:dyDescent="0.8">
      <c r="A8" s="8">
        <v>3</v>
      </c>
      <c r="B8" s="8" t="s">
        <v>51</v>
      </c>
      <c r="D8" s="8" t="s">
        <v>62</v>
      </c>
      <c r="H8" s="8" t="s">
        <v>67</v>
      </c>
    </row>
    <row r="9" spans="1:12" ht="36" x14ac:dyDescent="0.8">
      <c r="A9" s="8">
        <v>4</v>
      </c>
      <c r="B9" s="8" t="s">
        <v>52</v>
      </c>
      <c r="C9" s="8" t="s">
        <v>56</v>
      </c>
      <c r="D9" s="8" t="s">
        <v>63</v>
      </c>
    </row>
    <row r="10" spans="1:12" ht="38.4" x14ac:dyDescent="0.8">
      <c r="A10" s="8">
        <v>5</v>
      </c>
      <c r="B10" s="8" t="s">
        <v>53</v>
      </c>
      <c r="C10" s="8" t="s">
        <v>57</v>
      </c>
      <c r="D10" s="8" t="s">
        <v>64</v>
      </c>
    </row>
    <row r="11" spans="1:12" ht="38.4" x14ac:dyDescent="0.8">
      <c r="A11" s="8">
        <v>6</v>
      </c>
      <c r="B11" s="8" t="s">
        <v>58</v>
      </c>
      <c r="D11" s="8" t="s">
        <v>66</v>
      </c>
    </row>
    <row r="12" spans="1:12" ht="36" x14ac:dyDescent="0.8">
      <c r="A12" s="8">
        <v>7</v>
      </c>
      <c r="B12" s="8" t="s">
        <v>59</v>
      </c>
      <c r="C12" s="8" t="s">
        <v>55</v>
      </c>
      <c r="D12" s="8" t="s">
        <v>60</v>
      </c>
    </row>
    <row r="14" spans="1:12" x14ac:dyDescent="0.6">
      <c r="E14" s="80" t="s">
        <v>79</v>
      </c>
      <c r="F14" s="80"/>
      <c r="G14" s="8" t="s">
        <v>78</v>
      </c>
      <c r="I14" s="80" t="s">
        <v>77</v>
      </c>
      <c r="J14" s="80"/>
      <c r="K14" s="80"/>
      <c r="L14" s="80"/>
    </row>
    <row r="15" spans="1:12" x14ac:dyDescent="0.6">
      <c r="E15" s="8" t="s">
        <v>68</v>
      </c>
      <c r="F15" s="8" t="s">
        <v>69</v>
      </c>
      <c r="G15" s="8" t="s">
        <v>70</v>
      </c>
      <c r="I15" s="8" t="s">
        <v>81</v>
      </c>
    </row>
    <row r="16" spans="1:12" x14ac:dyDescent="0.6">
      <c r="E16" s="8" t="s">
        <v>71</v>
      </c>
      <c r="F16" s="8" t="s">
        <v>72</v>
      </c>
      <c r="G16" s="8" t="s">
        <v>75</v>
      </c>
      <c r="I16" s="8" t="s">
        <v>80</v>
      </c>
    </row>
    <row r="17" spans="2:18" x14ac:dyDescent="0.6">
      <c r="E17" s="8" t="s">
        <v>73</v>
      </c>
      <c r="F17" s="8" t="s">
        <v>74</v>
      </c>
      <c r="G17" s="8" t="s">
        <v>76</v>
      </c>
      <c r="I17" s="8" t="s">
        <v>82</v>
      </c>
    </row>
    <row r="20" spans="2:18" x14ac:dyDescent="0.6">
      <c r="B20" s="14" t="s">
        <v>170</v>
      </c>
    </row>
    <row r="21" spans="2:18" ht="38.4" x14ac:dyDescent="0.8">
      <c r="B21" s="14"/>
      <c r="C21" s="8" t="s">
        <v>171</v>
      </c>
      <c r="D21" s="8" t="s">
        <v>187</v>
      </c>
      <c r="H21" s="8" t="s">
        <v>188</v>
      </c>
    </row>
    <row r="22" spans="2:18" ht="36" x14ac:dyDescent="0.8">
      <c r="B22" s="14"/>
      <c r="C22" s="8" t="s">
        <v>172</v>
      </c>
      <c r="D22" s="8" t="s">
        <v>189</v>
      </c>
    </row>
    <row r="23" spans="2:18" ht="38.4" x14ac:dyDescent="0.8">
      <c r="B23" s="14"/>
      <c r="C23" s="8" t="s">
        <v>173</v>
      </c>
      <c r="D23" s="8" t="s">
        <v>190</v>
      </c>
      <c r="L23" s="8" t="s">
        <v>192</v>
      </c>
    </row>
    <row r="24" spans="2:18" ht="38.4" x14ac:dyDescent="0.8">
      <c r="B24" s="14"/>
      <c r="D24" s="8" t="s">
        <v>191</v>
      </c>
    </row>
    <row r="25" spans="2:18" x14ac:dyDescent="0.6">
      <c r="B25" s="14" t="s">
        <v>174</v>
      </c>
    </row>
    <row r="26" spans="2:18" x14ac:dyDescent="0.6">
      <c r="B26" s="14"/>
      <c r="C26" s="8" t="s">
        <v>175</v>
      </c>
      <c r="G26" s="8" t="s">
        <v>193</v>
      </c>
    </row>
    <row r="27" spans="2:18" ht="36" x14ac:dyDescent="0.8">
      <c r="B27" s="14"/>
      <c r="F27" s="8" t="s">
        <v>194</v>
      </c>
    </row>
    <row r="28" spans="2:18" x14ac:dyDescent="0.6">
      <c r="B28" s="14"/>
    </row>
    <row r="29" spans="2:18" x14ac:dyDescent="0.6">
      <c r="B29" s="14"/>
      <c r="C29" s="8" t="s">
        <v>176</v>
      </c>
      <c r="G29" s="8" t="s">
        <v>200</v>
      </c>
    </row>
    <row r="30" spans="2:18" ht="36" x14ac:dyDescent="0.8">
      <c r="B30" s="14"/>
      <c r="G30" s="15" t="s">
        <v>195</v>
      </c>
    </row>
    <row r="31" spans="2:18" ht="36" x14ac:dyDescent="0.8">
      <c r="B31" s="14"/>
      <c r="G31" s="15" t="s">
        <v>196</v>
      </c>
      <c r="J31" s="15" t="s">
        <v>197</v>
      </c>
      <c r="N31" s="15" t="s">
        <v>198</v>
      </c>
      <c r="R31" s="8" t="s">
        <v>199</v>
      </c>
    </row>
    <row r="32" spans="2:18" x14ac:dyDescent="0.6">
      <c r="B32" s="14"/>
      <c r="G32" s="15"/>
    </row>
    <row r="33" spans="2:3" x14ac:dyDescent="0.6">
      <c r="B33" s="14"/>
      <c r="C33" s="8" t="s">
        <v>177</v>
      </c>
    </row>
    <row r="34" spans="2:3" x14ac:dyDescent="0.6">
      <c r="B34" s="14" t="s">
        <v>178</v>
      </c>
    </row>
    <row r="35" spans="2:3" x14ac:dyDescent="0.6">
      <c r="B35" s="14"/>
      <c r="C35" s="8" t="s">
        <v>179</v>
      </c>
    </row>
    <row r="36" spans="2:3" x14ac:dyDescent="0.6">
      <c r="B36" s="14" t="s">
        <v>180</v>
      </c>
    </row>
    <row r="37" spans="2:3" x14ac:dyDescent="0.6">
      <c r="B37" s="14"/>
      <c r="C37" s="8" t="s">
        <v>181</v>
      </c>
    </row>
    <row r="38" spans="2:3" x14ac:dyDescent="0.6">
      <c r="B38" s="14"/>
      <c r="C38" s="8" t="s">
        <v>182</v>
      </c>
    </row>
    <row r="39" spans="2:3" x14ac:dyDescent="0.6">
      <c r="B39" s="14" t="s">
        <v>183</v>
      </c>
    </row>
    <row r="40" spans="2:3" x14ac:dyDescent="0.6">
      <c r="B40" s="14"/>
      <c r="C40" s="8" t="s">
        <v>184</v>
      </c>
    </row>
    <row r="41" spans="2:3" x14ac:dyDescent="0.6">
      <c r="B41" s="14" t="s">
        <v>185</v>
      </c>
    </row>
    <row r="42" spans="2:3" x14ac:dyDescent="0.6">
      <c r="B42" s="14"/>
      <c r="C42" s="8" t="s">
        <v>186</v>
      </c>
    </row>
  </sheetData>
  <mergeCells count="2">
    <mergeCell ref="E14:F14"/>
    <mergeCell ref="I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48F0-3556-4F29-85F4-B4FBD8CC6B45}">
  <dimension ref="A3:Q19"/>
  <sheetViews>
    <sheetView workbookViewId="0">
      <selection activeCell="F17" sqref="F17"/>
    </sheetView>
  </sheetViews>
  <sheetFormatPr defaultRowHeight="21" x14ac:dyDescent="0.4"/>
  <cols>
    <col min="1" max="1" width="8.88671875" style="3"/>
    <col min="2" max="2" width="13.77734375" style="3" bestFit="1" customWidth="1"/>
    <col min="3" max="12" width="8.88671875" style="3"/>
    <col min="13" max="13" width="11.77734375" style="3" bestFit="1" customWidth="1"/>
    <col min="14" max="16384" width="8.88671875" style="3"/>
  </cols>
  <sheetData>
    <row r="3" spans="1:17" x14ac:dyDescent="0.4">
      <c r="C3" s="3" t="s">
        <v>86</v>
      </c>
    </row>
    <row r="4" spans="1:17" ht="24.6" x14ac:dyDescent="0.55000000000000004">
      <c r="B4" s="3" t="s">
        <v>91</v>
      </c>
      <c r="C4" s="3" t="s">
        <v>84</v>
      </c>
      <c r="D4" s="3" t="s">
        <v>83</v>
      </c>
    </row>
    <row r="5" spans="1:17" x14ac:dyDescent="0.4">
      <c r="C5" s="3" t="s">
        <v>85</v>
      </c>
    </row>
    <row r="6" spans="1:17" ht="24.6" x14ac:dyDescent="0.55000000000000004">
      <c r="K6" s="3" t="s">
        <v>93</v>
      </c>
      <c r="M6" s="3" t="s">
        <v>94</v>
      </c>
    </row>
    <row r="7" spans="1:17" ht="24.6" x14ac:dyDescent="0.55000000000000004">
      <c r="C7" s="3" t="s">
        <v>87</v>
      </c>
      <c r="M7" s="6" t="s">
        <v>95</v>
      </c>
    </row>
    <row r="9" spans="1:17" x14ac:dyDescent="0.4">
      <c r="B9" s="3" t="s">
        <v>89</v>
      </c>
      <c r="C9" s="3" t="s">
        <v>88</v>
      </c>
    </row>
    <row r="10" spans="1:17" ht="24.6" x14ac:dyDescent="0.55000000000000004">
      <c r="H10" s="3" t="s">
        <v>97</v>
      </c>
    </row>
    <row r="11" spans="1:17" x14ac:dyDescent="0.4">
      <c r="C11" s="3" t="s">
        <v>90</v>
      </c>
    </row>
    <row r="12" spans="1:17" ht="26.4" x14ac:dyDescent="0.55000000000000004">
      <c r="D12" s="3" t="s">
        <v>107</v>
      </c>
      <c r="H12" s="3" t="s">
        <v>96</v>
      </c>
      <c r="N12" s="3" t="s">
        <v>98</v>
      </c>
      <c r="Q12" s="3" t="s">
        <v>99</v>
      </c>
    </row>
    <row r="13" spans="1:17" ht="24.6" x14ac:dyDescent="0.55000000000000004">
      <c r="A13" s="3" t="s">
        <v>92</v>
      </c>
      <c r="Q13" s="6" t="s">
        <v>100</v>
      </c>
    </row>
    <row r="14" spans="1:17" x14ac:dyDescent="0.4">
      <c r="Q14" s="6"/>
    </row>
    <row r="15" spans="1:17" ht="26.4" x14ac:dyDescent="0.55000000000000004">
      <c r="D15" s="3" t="s">
        <v>108</v>
      </c>
      <c r="H15" s="3" t="s">
        <v>101</v>
      </c>
      <c r="N15" s="3" t="s">
        <v>102</v>
      </c>
      <c r="Q15" s="3" t="s">
        <v>99</v>
      </c>
    </row>
    <row r="16" spans="1:17" ht="24.6" x14ac:dyDescent="0.55000000000000004">
      <c r="Q16" s="6" t="s">
        <v>103</v>
      </c>
    </row>
    <row r="18" spans="4:17" ht="26.4" x14ac:dyDescent="0.55000000000000004">
      <c r="D18" s="3" t="s">
        <v>109</v>
      </c>
      <c r="H18" s="3" t="s">
        <v>105</v>
      </c>
      <c r="N18" s="3" t="s">
        <v>106</v>
      </c>
      <c r="Q18" s="3" t="s">
        <v>99</v>
      </c>
    </row>
    <row r="19" spans="4:17" ht="24.6" x14ac:dyDescent="0.55000000000000004">
      <c r="Q19" s="6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7F18-05B2-4B89-A682-EBBCBA964746}">
  <dimension ref="B3:AF24"/>
  <sheetViews>
    <sheetView topLeftCell="A4" zoomScale="55" zoomScaleNormal="55" workbookViewId="0">
      <selection activeCell="I11" sqref="I11"/>
    </sheetView>
  </sheetViews>
  <sheetFormatPr defaultRowHeight="31.2" x14ac:dyDescent="0.6"/>
  <cols>
    <col min="1" max="1" width="8.88671875" style="8"/>
    <col min="2" max="2" width="15.33203125" style="8" bestFit="1" customWidth="1"/>
    <col min="3" max="3" width="25.44140625" style="8" customWidth="1"/>
    <col min="4" max="4" width="28.109375" style="8" bestFit="1" customWidth="1"/>
    <col min="5" max="5" width="26.109375" style="8" customWidth="1"/>
    <col min="6" max="6" width="28.109375" style="8" bestFit="1" customWidth="1"/>
    <col min="7" max="7" width="14.21875" style="8" customWidth="1"/>
    <col min="8" max="16384" width="8.88671875" style="8"/>
  </cols>
  <sheetData>
    <row r="3" spans="2:32" ht="38.4" x14ac:dyDescent="0.8">
      <c r="C3" s="8" t="s">
        <v>122</v>
      </c>
      <c r="D3" s="8" t="s">
        <v>114</v>
      </c>
      <c r="F3" s="8" t="s">
        <v>115</v>
      </c>
      <c r="H3" s="8" t="s">
        <v>116</v>
      </c>
    </row>
    <row r="4" spans="2:32" ht="38.4" x14ac:dyDescent="0.8">
      <c r="B4" s="8" t="s">
        <v>110</v>
      </c>
      <c r="E4" s="8" t="s">
        <v>128</v>
      </c>
      <c r="I4" s="10" t="s">
        <v>124</v>
      </c>
    </row>
    <row r="5" spans="2:32" x14ac:dyDescent="0.6">
      <c r="B5" s="8" t="s">
        <v>111</v>
      </c>
      <c r="D5" s="8" t="s">
        <v>130</v>
      </c>
      <c r="I5" s="11" t="s">
        <v>125</v>
      </c>
    </row>
    <row r="6" spans="2:32" x14ac:dyDescent="0.6">
      <c r="B6" s="8" t="s">
        <v>112</v>
      </c>
      <c r="D6" s="8" t="s">
        <v>131</v>
      </c>
      <c r="F6" s="8" t="s">
        <v>132</v>
      </c>
      <c r="I6" s="12" t="s">
        <v>126</v>
      </c>
    </row>
    <row r="7" spans="2:32" ht="38.4" x14ac:dyDescent="0.8">
      <c r="B7" s="8" t="s">
        <v>113</v>
      </c>
      <c r="C7" s="9" t="s">
        <v>123</v>
      </c>
      <c r="D7" s="8" t="s">
        <v>133</v>
      </c>
      <c r="F7" s="8" t="s">
        <v>134</v>
      </c>
      <c r="H7" s="8" t="s">
        <v>121</v>
      </c>
    </row>
    <row r="8" spans="2:32" ht="38.4" x14ac:dyDescent="0.8">
      <c r="E8" s="8" t="s">
        <v>127</v>
      </c>
      <c r="G8" s="8" t="s">
        <v>129</v>
      </c>
      <c r="I8" s="14" t="s">
        <v>152</v>
      </c>
    </row>
    <row r="9" spans="2:32" x14ac:dyDescent="0.6">
      <c r="L9" s="8" t="s">
        <v>148</v>
      </c>
    </row>
    <row r="10" spans="2:32" ht="38.4" x14ac:dyDescent="0.8">
      <c r="B10" s="8" t="s">
        <v>117</v>
      </c>
      <c r="D10" s="8" t="s">
        <v>118</v>
      </c>
      <c r="F10" s="8" t="s">
        <v>119</v>
      </c>
      <c r="I10" s="8" t="s">
        <v>122</v>
      </c>
      <c r="J10" s="8" t="s">
        <v>139</v>
      </c>
      <c r="K10" s="8" t="s">
        <v>140</v>
      </c>
      <c r="N10" s="8" t="s">
        <v>110</v>
      </c>
      <c r="P10" s="8" t="s">
        <v>130</v>
      </c>
      <c r="S10" s="8" t="s">
        <v>149</v>
      </c>
      <c r="AC10" s="8" t="s">
        <v>130</v>
      </c>
      <c r="AF10" s="8" t="s">
        <v>155</v>
      </c>
    </row>
    <row r="11" spans="2:32" ht="38.4" x14ac:dyDescent="0.8">
      <c r="B11" s="8">
        <f>4*3+3</f>
        <v>15</v>
      </c>
      <c r="D11" s="8">
        <f>3*2+2</f>
        <v>8</v>
      </c>
      <c r="F11" s="8">
        <f>2*1+1</f>
        <v>3</v>
      </c>
      <c r="I11" s="8" t="s">
        <v>136</v>
      </c>
      <c r="J11" s="8" t="s">
        <v>141</v>
      </c>
      <c r="K11" s="8" t="s">
        <v>142</v>
      </c>
      <c r="N11" s="8" t="s">
        <v>111</v>
      </c>
      <c r="O11" s="13" t="s">
        <v>145</v>
      </c>
      <c r="P11" s="8" t="s">
        <v>131</v>
      </c>
      <c r="Q11" s="8" t="s">
        <v>154</v>
      </c>
      <c r="S11" s="8" t="s">
        <v>150</v>
      </c>
      <c r="AB11" s="13" t="s">
        <v>145</v>
      </c>
      <c r="AC11" s="8" t="s">
        <v>131</v>
      </c>
      <c r="AD11" s="8" t="s">
        <v>154</v>
      </c>
      <c r="AF11" s="8" t="s">
        <v>160</v>
      </c>
    </row>
    <row r="12" spans="2:32" ht="38.4" x14ac:dyDescent="0.8">
      <c r="I12" s="8" t="s">
        <v>137</v>
      </c>
      <c r="J12" s="8" t="s">
        <v>143</v>
      </c>
      <c r="K12" s="8" t="s">
        <v>144</v>
      </c>
      <c r="N12" s="8" t="s">
        <v>112</v>
      </c>
      <c r="P12" s="8" t="s">
        <v>133</v>
      </c>
      <c r="S12" s="8" t="s">
        <v>151</v>
      </c>
      <c r="AC12" s="8" t="s">
        <v>133</v>
      </c>
      <c r="AF12" s="8" t="s">
        <v>161</v>
      </c>
    </row>
    <row r="13" spans="2:32" ht="38.4" x14ac:dyDescent="0.8">
      <c r="B13" s="7" t="s">
        <v>120</v>
      </c>
      <c r="C13" s="7">
        <f>SUM(B11:F11)</f>
        <v>26</v>
      </c>
      <c r="I13" s="8" t="s">
        <v>146</v>
      </c>
      <c r="J13" s="8" t="s">
        <v>123</v>
      </c>
      <c r="K13" s="8" t="s">
        <v>147</v>
      </c>
      <c r="N13" s="8" t="s">
        <v>113</v>
      </c>
    </row>
    <row r="15" spans="2:32" x14ac:dyDescent="0.6">
      <c r="C15" s="8">
        <f>10000*100+100</f>
        <v>1000100</v>
      </c>
    </row>
    <row r="16" spans="2:32" x14ac:dyDescent="0.6">
      <c r="C16" s="8">
        <f>100*100+100</f>
        <v>10100</v>
      </c>
      <c r="I16" s="14" t="s">
        <v>153</v>
      </c>
    </row>
    <row r="17" spans="3:32" x14ac:dyDescent="0.6">
      <c r="C17" s="8">
        <f>100*10+10</f>
        <v>1010</v>
      </c>
      <c r="K17" s="8" t="s">
        <v>148</v>
      </c>
    </row>
    <row r="18" spans="3:32" ht="38.4" x14ac:dyDescent="0.8">
      <c r="C18" s="8">
        <f>SUM(C15:C17)</f>
        <v>1011210</v>
      </c>
      <c r="I18" s="8" t="s">
        <v>128</v>
      </c>
      <c r="J18" s="8" t="s">
        <v>138</v>
      </c>
      <c r="N18" s="8" t="s">
        <v>155</v>
      </c>
      <c r="P18" s="8" t="s">
        <v>132</v>
      </c>
      <c r="Q18" s="8" t="s">
        <v>154</v>
      </c>
      <c r="S18" s="8" t="s">
        <v>163</v>
      </c>
      <c r="AC18" s="8" t="s">
        <v>132</v>
      </c>
      <c r="AD18" s="8" t="s">
        <v>154</v>
      </c>
      <c r="AF18" s="8" t="s">
        <v>162</v>
      </c>
    </row>
    <row r="19" spans="3:32" ht="38.4" x14ac:dyDescent="0.8">
      <c r="I19" s="8" t="s">
        <v>157</v>
      </c>
      <c r="J19" s="8" t="s">
        <v>158</v>
      </c>
      <c r="N19" s="8" t="s">
        <v>160</v>
      </c>
      <c r="O19" s="8" t="s">
        <v>145</v>
      </c>
      <c r="P19" s="8" t="s">
        <v>134</v>
      </c>
      <c r="S19" s="8" t="s">
        <v>164</v>
      </c>
      <c r="AB19" s="8" t="s">
        <v>145</v>
      </c>
      <c r="AC19" s="8" t="s">
        <v>134</v>
      </c>
      <c r="AF19" s="8" t="s">
        <v>156</v>
      </c>
    </row>
    <row r="20" spans="3:32" ht="38.4" x14ac:dyDescent="0.8">
      <c r="I20" s="8" t="s">
        <v>159</v>
      </c>
      <c r="J20" s="8" t="s">
        <v>127</v>
      </c>
      <c r="N20" s="8" t="s">
        <v>161</v>
      </c>
    </row>
    <row r="22" spans="3:32" x14ac:dyDescent="0.6">
      <c r="I22" s="14" t="s">
        <v>169</v>
      </c>
      <c r="K22" s="8" t="s">
        <v>148</v>
      </c>
    </row>
    <row r="23" spans="3:32" ht="38.4" x14ac:dyDescent="0.8">
      <c r="I23" s="8" t="s">
        <v>135</v>
      </c>
      <c r="N23" s="8" t="s">
        <v>162</v>
      </c>
      <c r="O23" s="8" t="s">
        <v>145</v>
      </c>
      <c r="P23" s="8" t="s">
        <v>165</v>
      </c>
      <c r="Q23" s="8" t="s">
        <v>154</v>
      </c>
      <c r="S23" s="8" t="s">
        <v>166</v>
      </c>
      <c r="AB23" s="8" t="s">
        <v>145</v>
      </c>
      <c r="AC23" s="8" t="s">
        <v>165</v>
      </c>
      <c r="AD23" s="8" t="s">
        <v>154</v>
      </c>
      <c r="AF23" s="8" t="s">
        <v>167</v>
      </c>
    </row>
    <row r="24" spans="3:32" ht="38.4" x14ac:dyDescent="0.8">
      <c r="I24" s="8" t="s">
        <v>129</v>
      </c>
      <c r="N24" s="8" t="s">
        <v>156</v>
      </c>
      <c r="AF24" s="8" t="s">
        <v>168</v>
      </c>
    </row>
  </sheetData>
  <phoneticPr fontId="1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9C39-F065-4BF2-9E5B-194C659DBCEA}">
  <dimension ref="A2:AD57"/>
  <sheetViews>
    <sheetView topLeftCell="T1" zoomScale="85" zoomScaleNormal="85" workbookViewId="0">
      <selection activeCell="W3" sqref="W3"/>
    </sheetView>
  </sheetViews>
  <sheetFormatPr defaultRowHeight="21" x14ac:dyDescent="0.4"/>
  <cols>
    <col min="1" max="17" width="8.88671875" style="3"/>
    <col min="18" max="18" width="20.33203125" style="3" customWidth="1"/>
    <col min="19" max="20" width="8.88671875" style="3"/>
    <col min="21" max="21" width="12.109375" style="3" customWidth="1"/>
    <col min="22" max="22" width="8.88671875" style="3"/>
    <col min="23" max="23" width="12.109375" style="3" bestFit="1" customWidth="1"/>
    <col min="24" max="16384" width="8.88671875" style="3"/>
  </cols>
  <sheetData>
    <row r="2" spans="1:30" x14ac:dyDescent="0.4">
      <c r="A2" s="2" t="s">
        <v>201</v>
      </c>
      <c r="E2" s="3" t="s">
        <v>202</v>
      </c>
    </row>
    <row r="3" spans="1:30" ht="25.2" x14ac:dyDescent="0.55000000000000004">
      <c r="Q3" s="3" t="s">
        <v>258</v>
      </c>
    </row>
    <row r="4" spans="1:30" ht="31.2" x14ac:dyDescent="0.6">
      <c r="C4" s="3" t="s">
        <v>203</v>
      </c>
      <c r="H4" s="3" t="s">
        <v>205</v>
      </c>
      <c r="I4" s="3" t="s">
        <v>206</v>
      </c>
      <c r="P4" s="8" t="s">
        <v>110</v>
      </c>
      <c r="Q4" s="8"/>
      <c r="R4" s="8" t="s">
        <v>260</v>
      </c>
      <c r="S4" s="3" t="s">
        <v>217</v>
      </c>
      <c r="T4" s="8"/>
    </row>
    <row r="5" spans="1:30" ht="31.2" x14ac:dyDescent="0.6">
      <c r="I5" s="3" t="s">
        <v>213</v>
      </c>
      <c r="T5" s="8" t="s">
        <v>239</v>
      </c>
      <c r="V5" s="41" t="s">
        <v>259</v>
      </c>
      <c r="X5" s="41" t="s">
        <v>215</v>
      </c>
    </row>
    <row r="6" spans="1:30" ht="31.2" x14ac:dyDescent="0.6">
      <c r="P6" s="8" t="s">
        <v>111</v>
      </c>
      <c r="Q6" s="8"/>
      <c r="R6" s="8" t="s">
        <v>261</v>
      </c>
      <c r="S6" s="3" t="s">
        <v>218</v>
      </c>
    </row>
    <row r="7" spans="1:30" ht="26.4" x14ac:dyDescent="0.55000000000000004">
      <c r="C7" s="3" t="s">
        <v>204</v>
      </c>
      <c r="H7" s="3" t="s">
        <v>205</v>
      </c>
      <c r="I7" s="3" t="s">
        <v>207</v>
      </c>
    </row>
    <row r="8" spans="1:30" ht="26.4" x14ac:dyDescent="0.55000000000000004">
      <c r="I8" s="3" t="s">
        <v>214</v>
      </c>
      <c r="P8" s="16" t="s">
        <v>237</v>
      </c>
      <c r="Q8" s="34" t="s">
        <v>227</v>
      </c>
      <c r="R8" s="20" t="s">
        <v>238</v>
      </c>
      <c r="S8" s="20"/>
      <c r="T8" s="20"/>
      <c r="AA8" s="3" t="s">
        <v>277</v>
      </c>
    </row>
    <row r="9" spans="1:30" ht="24.6" x14ac:dyDescent="0.55000000000000004">
      <c r="P9" s="16"/>
      <c r="Q9" s="34" t="s">
        <v>231</v>
      </c>
      <c r="R9" s="34" t="s">
        <v>255</v>
      </c>
      <c r="S9" s="20"/>
      <c r="T9" s="20"/>
      <c r="AA9" s="16" t="s">
        <v>272</v>
      </c>
    </row>
    <row r="10" spans="1:30" x14ac:dyDescent="0.4">
      <c r="P10" s="16"/>
      <c r="Q10" s="34" t="s">
        <v>254</v>
      </c>
      <c r="R10" s="34" t="s">
        <v>256</v>
      </c>
      <c r="S10" s="20"/>
      <c r="T10" s="20"/>
      <c r="Z10" s="3" t="s">
        <v>215</v>
      </c>
    </row>
    <row r="11" spans="1:30" ht="21.6" thickBot="1" x14ac:dyDescent="0.45">
      <c r="N11" s="3" t="s">
        <v>276</v>
      </c>
    </row>
    <row r="12" spans="1:30" ht="25.2" x14ac:dyDescent="0.55000000000000004">
      <c r="C12" s="21" t="s">
        <v>219</v>
      </c>
      <c r="D12" s="22" t="s">
        <v>154</v>
      </c>
      <c r="E12" s="23" t="s">
        <v>224</v>
      </c>
      <c r="F12" s="89" t="s">
        <v>223</v>
      </c>
      <c r="G12" s="25" t="s">
        <v>221</v>
      </c>
      <c r="H12" s="86" t="s">
        <v>154</v>
      </c>
      <c r="I12" s="82" t="s">
        <v>236</v>
      </c>
      <c r="J12" s="82"/>
      <c r="K12" s="83"/>
      <c r="L12" s="33"/>
      <c r="N12" s="21" t="s">
        <v>224</v>
      </c>
      <c r="O12" s="22" t="s">
        <v>154</v>
      </c>
      <c r="P12" s="23" t="s">
        <v>225</v>
      </c>
      <c r="Q12" s="22"/>
      <c r="R12" s="22" t="s">
        <v>154</v>
      </c>
      <c r="S12" s="30" t="s">
        <v>226</v>
      </c>
      <c r="T12" s="31"/>
      <c r="U12" s="90" t="s">
        <v>235</v>
      </c>
      <c r="V12" s="91"/>
      <c r="W12" s="92"/>
      <c r="Z12" s="43" t="s">
        <v>271</v>
      </c>
      <c r="AA12" s="3" t="s">
        <v>154</v>
      </c>
      <c r="AB12" s="17" t="s">
        <v>273</v>
      </c>
      <c r="AC12" s="81" t="s">
        <v>145</v>
      </c>
      <c r="AD12" s="17" t="s">
        <v>274</v>
      </c>
    </row>
    <row r="13" spans="1:30" ht="25.8" thickBot="1" x14ac:dyDescent="0.6">
      <c r="C13" s="26" t="s">
        <v>222</v>
      </c>
      <c r="D13" s="27"/>
      <c r="E13" s="27" t="s">
        <v>220</v>
      </c>
      <c r="F13" s="88"/>
      <c r="G13" s="29" t="s">
        <v>222</v>
      </c>
      <c r="H13" s="87"/>
      <c r="I13" s="84"/>
      <c r="J13" s="84"/>
      <c r="K13" s="85"/>
      <c r="L13" s="33"/>
      <c r="N13" s="26" t="s">
        <v>220</v>
      </c>
      <c r="O13" s="27"/>
      <c r="P13" s="27" t="s">
        <v>220</v>
      </c>
      <c r="Q13" s="27"/>
      <c r="R13" s="27"/>
      <c r="S13" s="27"/>
      <c r="T13" s="29"/>
      <c r="U13" s="93"/>
      <c r="V13" s="94"/>
      <c r="W13" s="95"/>
      <c r="Z13" s="3" t="s">
        <v>220</v>
      </c>
      <c r="AB13" s="3" t="s">
        <v>216</v>
      </c>
      <c r="AC13" s="81"/>
      <c r="AD13" s="3" t="s">
        <v>275</v>
      </c>
    </row>
    <row r="14" spans="1:30" ht="21.6" thickBot="1" x14ac:dyDescent="0.45"/>
    <row r="15" spans="1:30" ht="24.6" x14ac:dyDescent="0.55000000000000004">
      <c r="C15" s="21" t="s">
        <v>219</v>
      </c>
      <c r="D15" s="22" t="s">
        <v>154</v>
      </c>
      <c r="E15" s="23" t="s">
        <v>224</v>
      </c>
      <c r="F15" s="89" t="s">
        <v>223</v>
      </c>
      <c r="G15" s="25" t="s">
        <v>221</v>
      </c>
      <c r="H15" s="86" t="s">
        <v>154</v>
      </c>
      <c r="I15" s="82" t="s">
        <v>240</v>
      </c>
      <c r="J15" s="82"/>
      <c r="K15" s="83"/>
      <c r="N15" s="17" t="s">
        <v>221</v>
      </c>
      <c r="O15" s="3" t="s">
        <v>154</v>
      </c>
      <c r="P15" s="19" t="s">
        <v>232</v>
      </c>
      <c r="Q15" s="18" t="s">
        <v>154</v>
      </c>
      <c r="R15" s="35" t="s">
        <v>233</v>
      </c>
      <c r="S15" s="17"/>
      <c r="U15" s="3" t="s">
        <v>154</v>
      </c>
      <c r="V15" s="3" t="s">
        <v>209</v>
      </c>
      <c r="AC15" s="32"/>
    </row>
    <row r="16" spans="1:30" ht="25.8" thickBot="1" x14ac:dyDescent="0.6">
      <c r="C16" s="26" t="s">
        <v>234</v>
      </c>
      <c r="D16" s="27"/>
      <c r="E16" s="27" t="s">
        <v>220</v>
      </c>
      <c r="F16" s="88"/>
      <c r="G16" s="29" t="s">
        <v>234</v>
      </c>
      <c r="H16" s="87"/>
      <c r="I16" s="84"/>
      <c r="J16" s="84"/>
      <c r="K16" s="85"/>
      <c r="N16" s="3" t="s">
        <v>222</v>
      </c>
      <c r="P16" s="3" t="s">
        <v>222</v>
      </c>
      <c r="R16" s="3" t="s">
        <v>222</v>
      </c>
      <c r="Y16" s="18"/>
      <c r="Z16" s="18"/>
      <c r="AA16" s="18"/>
      <c r="AB16" s="18"/>
    </row>
    <row r="17" spans="1:22" ht="21.6" thickBot="1" x14ac:dyDescent="0.45"/>
    <row r="18" spans="1:22" ht="24.6" x14ac:dyDescent="0.55000000000000004">
      <c r="C18" s="21" t="s">
        <v>219</v>
      </c>
      <c r="D18" s="22" t="s">
        <v>154</v>
      </c>
      <c r="E18" s="23" t="s">
        <v>224</v>
      </c>
      <c r="F18" s="89" t="s">
        <v>223</v>
      </c>
      <c r="G18" s="25" t="s">
        <v>221</v>
      </c>
      <c r="H18" s="86" t="s">
        <v>154</v>
      </c>
      <c r="I18" s="82" t="s">
        <v>243</v>
      </c>
      <c r="J18" s="82"/>
      <c r="K18" s="83"/>
      <c r="N18" s="17" t="s">
        <v>221</v>
      </c>
      <c r="O18" s="3" t="s">
        <v>154</v>
      </c>
      <c r="P18" s="19" t="s">
        <v>232</v>
      </c>
      <c r="Q18" s="18" t="s">
        <v>154</v>
      </c>
      <c r="R18" s="35" t="s">
        <v>233</v>
      </c>
      <c r="S18" s="17"/>
      <c r="U18" s="3" t="s">
        <v>154</v>
      </c>
      <c r="V18" s="3" t="s">
        <v>208</v>
      </c>
    </row>
    <row r="19" spans="1:22" ht="25.8" thickBot="1" x14ac:dyDescent="0.6">
      <c r="C19" s="26" t="s">
        <v>241</v>
      </c>
      <c r="D19" s="27"/>
      <c r="E19" s="27" t="s">
        <v>220</v>
      </c>
      <c r="F19" s="88"/>
      <c r="G19" s="29" t="s">
        <v>242</v>
      </c>
      <c r="H19" s="87"/>
      <c r="I19" s="84"/>
      <c r="J19" s="84"/>
      <c r="K19" s="85"/>
      <c r="N19" s="3" t="s">
        <v>234</v>
      </c>
      <c r="P19" s="3" t="s">
        <v>234</v>
      </c>
      <c r="R19" s="3" t="s">
        <v>234</v>
      </c>
    </row>
    <row r="21" spans="1:22" ht="24.6" x14ac:dyDescent="0.55000000000000004">
      <c r="N21" s="17" t="s">
        <v>221</v>
      </c>
      <c r="O21" s="3" t="s">
        <v>154</v>
      </c>
      <c r="P21" s="19" t="s">
        <v>232</v>
      </c>
      <c r="Q21" s="18" t="s">
        <v>154</v>
      </c>
      <c r="R21" s="35" t="s">
        <v>233</v>
      </c>
      <c r="S21" s="17"/>
      <c r="U21" s="3" t="s">
        <v>154</v>
      </c>
      <c r="V21" s="3">
        <v>1</v>
      </c>
    </row>
    <row r="22" spans="1:22" ht="24.6" x14ac:dyDescent="0.55000000000000004">
      <c r="N22" s="3" t="s">
        <v>242</v>
      </c>
      <c r="P22" s="3" t="s">
        <v>242</v>
      </c>
      <c r="R22" s="3" t="s">
        <v>242</v>
      </c>
    </row>
    <row r="24" spans="1:22" ht="21.6" thickBot="1" x14ac:dyDescent="0.45"/>
    <row r="25" spans="1:22" ht="25.2" x14ac:dyDescent="0.55000000000000004">
      <c r="A25" s="21" t="s">
        <v>224</v>
      </c>
      <c r="B25" s="22" t="s">
        <v>154</v>
      </c>
      <c r="C25" s="23" t="s">
        <v>224</v>
      </c>
      <c r="D25" s="24" t="s">
        <v>223</v>
      </c>
      <c r="E25" s="23" t="s">
        <v>221</v>
      </c>
      <c r="F25" s="89" t="s">
        <v>223</v>
      </c>
      <c r="G25" s="25" t="s">
        <v>245</v>
      </c>
      <c r="H25" s="86" t="s">
        <v>154</v>
      </c>
      <c r="I25" s="82" t="s">
        <v>263</v>
      </c>
      <c r="J25" s="82"/>
      <c r="K25" s="83"/>
      <c r="N25" s="17" t="s">
        <v>221</v>
      </c>
      <c r="O25" s="3" t="s">
        <v>154</v>
      </c>
      <c r="P25" s="19" t="s">
        <v>232</v>
      </c>
      <c r="Q25" s="3" t="s">
        <v>154</v>
      </c>
      <c r="R25" s="35" t="s">
        <v>233</v>
      </c>
      <c r="U25" s="3" t="s">
        <v>154</v>
      </c>
      <c r="V25" s="42" t="s">
        <v>262</v>
      </c>
    </row>
    <row r="26" spans="1:22" ht="25.8" thickBot="1" x14ac:dyDescent="0.6">
      <c r="A26" s="36" t="s">
        <v>244</v>
      </c>
      <c r="C26" s="3" t="s">
        <v>220</v>
      </c>
      <c r="D26" s="5"/>
      <c r="E26" s="3" t="s">
        <v>245</v>
      </c>
      <c r="F26" s="81"/>
      <c r="G26" s="37" t="s">
        <v>244</v>
      </c>
      <c r="H26" s="87"/>
      <c r="I26" s="84"/>
      <c r="J26" s="84"/>
      <c r="K26" s="85"/>
      <c r="N26" s="3" t="s">
        <v>245</v>
      </c>
      <c r="P26" s="3" t="s">
        <v>245</v>
      </c>
      <c r="R26" s="3" t="s">
        <v>245</v>
      </c>
    </row>
    <row r="27" spans="1:22" ht="21.6" thickBot="1" x14ac:dyDescent="0.45">
      <c r="A27" s="36"/>
      <c r="D27" s="5"/>
      <c r="F27" s="5"/>
      <c r="G27" s="37"/>
    </row>
    <row r="28" spans="1:22" ht="24.6" x14ac:dyDescent="0.55000000000000004">
      <c r="A28" s="38" t="s">
        <v>224</v>
      </c>
      <c r="B28" s="3" t="s">
        <v>154</v>
      </c>
      <c r="C28" s="17" t="s">
        <v>224</v>
      </c>
      <c r="D28" s="5" t="s">
        <v>223</v>
      </c>
      <c r="E28" s="17" t="s">
        <v>221</v>
      </c>
      <c r="F28" s="81" t="s">
        <v>223</v>
      </c>
      <c r="G28" s="39" t="s">
        <v>245</v>
      </c>
      <c r="H28" s="86" t="s">
        <v>154</v>
      </c>
      <c r="I28" s="82" t="s">
        <v>264</v>
      </c>
      <c r="J28" s="82"/>
      <c r="K28" s="83"/>
      <c r="N28" s="17" t="s">
        <v>245</v>
      </c>
      <c r="O28" s="3" t="s">
        <v>154</v>
      </c>
      <c r="P28" s="40" t="s">
        <v>257</v>
      </c>
      <c r="Q28" s="17"/>
      <c r="R28" s="17"/>
      <c r="U28" s="3" t="s">
        <v>154</v>
      </c>
      <c r="V28" s="16" t="s">
        <v>110</v>
      </c>
    </row>
    <row r="29" spans="1:22" ht="25.8" thickBot="1" x14ac:dyDescent="0.6">
      <c r="A29" s="36" t="s">
        <v>246</v>
      </c>
      <c r="C29" s="3" t="s">
        <v>220</v>
      </c>
      <c r="D29" s="5"/>
      <c r="E29" s="3" t="s">
        <v>245</v>
      </c>
      <c r="F29" s="81"/>
      <c r="G29" s="37" t="s">
        <v>246</v>
      </c>
      <c r="H29" s="87"/>
      <c r="I29" s="84"/>
      <c r="J29" s="84"/>
      <c r="K29" s="85"/>
      <c r="N29" s="3" t="s">
        <v>244</v>
      </c>
      <c r="P29" s="3" t="s">
        <v>244</v>
      </c>
    </row>
    <row r="30" spans="1:22" ht="21.6" thickBot="1" x14ac:dyDescent="0.45">
      <c r="A30" s="36"/>
      <c r="D30" s="5"/>
      <c r="F30" s="5"/>
      <c r="G30" s="37"/>
    </row>
    <row r="31" spans="1:22" ht="24.6" x14ac:dyDescent="0.55000000000000004">
      <c r="A31" s="38" t="s">
        <v>224</v>
      </c>
      <c r="B31" s="3" t="s">
        <v>154</v>
      </c>
      <c r="C31" s="17" t="s">
        <v>224</v>
      </c>
      <c r="D31" s="5" t="s">
        <v>223</v>
      </c>
      <c r="E31" s="17" t="s">
        <v>221</v>
      </c>
      <c r="F31" s="81" t="s">
        <v>223</v>
      </c>
      <c r="G31" s="39" t="s">
        <v>245</v>
      </c>
      <c r="H31" s="86" t="s">
        <v>154</v>
      </c>
      <c r="I31" s="82" t="s">
        <v>265</v>
      </c>
      <c r="J31" s="82"/>
      <c r="K31" s="83"/>
    </row>
    <row r="32" spans="1:22" ht="25.2" thickBot="1" x14ac:dyDescent="0.6">
      <c r="A32" s="26" t="s">
        <v>247</v>
      </c>
      <c r="B32" s="27"/>
      <c r="C32" s="27" t="s">
        <v>220</v>
      </c>
      <c r="D32" s="28"/>
      <c r="E32" s="27" t="s">
        <v>245</v>
      </c>
      <c r="F32" s="88"/>
      <c r="G32" s="29" t="s">
        <v>248</v>
      </c>
      <c r="H32" s="87"/>
      <c r="I32" s="84"/>
      <c r="J32" s="84"/>
      <c r="K32" s="85"/>
    </row>
    <row r="33" spans="1:27" x14ac:dyDescent="0.4">
      <c r="D33" s="5"/>
      <c r="F33" s="5"/>
    </row>
    <row r="34" spans="1:27" ht="21.6" thickBot="1" x14ac:dyDescent="0.45">
      <c r="D34" s="5"/>
      <c r="F34" s="5"/>
    </row>
    <row r="35" spans="1:27" ht="25.2" x14ac:dyDescent="0.55000000000000004">
      <c r="A35" s="21" t="s">
        <v>224</v>
      </c>
      <c r="B35" s="22" t="s">
        <v>154</v>
      </c>
      <c r="C35" s="23" t="s">
        <v>224</v>
      </c>
      <c r="D35" s="24" t="s">
        <v>223</v>
      </c>
      <c r="E35" s="23" t="s">
        <v>221</v>
      </c>
      <c r="F35" s="24" t="s">
        <v>223</v>
      </c>
      <c r="G35" s="25" t="s">
        <v>250</v>
      </c>
      <c r="H35" s="86" t="s">
        <v>154</v>
      </c>
      <c r="I35" s="82" t="s">
        <v>266</v>
      </c>
      <c r="J35" s="82"/>
      <c r="K35" s="83"/>
      <c r="N35" s="17" t="s">
        <v>221</v>
      </c>
      <c r="O35" s="3" t="s">
        <v>154</v>
      </c>
      <c r="P35" s="19" t="s">
        <v>232</v>
      </c>
      <c r="Q35" s="3" t="s">
        <v>154</v>
      </c>
      <c r="R35" s="35" t="s">
        <v>233</v>
      </c>
      <c r="U35" s="3" t="s">
        <v>154</v>
      </c>
      <c r="V35" s="42" t="s">
        <v>267</v>
      </c>
    </row>
    <row r="36" spans="1:27" ht="25.8" thickBot="1" x14ac:dyDescent="0.6">
      <c r="A36" s="36" t="s">
        <v>249</v>
      </c>
      <c r="C36" s="3" t="s">
        <v>220</v>
      </c>
      <c r="D36" s="5"/>
      <c r="E36" s="3" t="s">
        <v>250</v>
      </c>
      <c r="F36" s="5"/>
      <c r="G36" s="37" t="s">
        <v>249</v>
      </c>
      <c r="H36" s="87"/>
      <c r="I36" s="84"/>
      <c r="J36" s="84"/>
      <c r="K36" s="85"/>
      <c r="N36" s="3" t="s">
        <v>250</v>
      </c>
      <c r="P36" s="3" t="s">
        <v>250</v>
      </c>
      <c r="R36" s="3" t="s">
        <v>250</v>
      </c>
    </row>
    <row r="37" spans="1:27" ht="21.6" thickBot="1" x14ac:dyDescent="0.45">
      <c r="A37" s="36"/>
      <c r="D37" s="5"/>
      <c r="F37" s="5"/>
      <c r="G37" s="37"/>
    </row>
    <row r="38" spans="1:27" ht="24.6" x14ac:dyDescent="0.55000000000000004">
      <c r="A38" s="38" t="s">
        <v>224</v>
      </c>
      <c r="B38" s="3" t="s">
        <v>154</v>
      </c>
      <c r="C38" s="17" t="s">
        <v>224</v>
      </c>
      <c r="D38" s="5" t="s">
        <v>223</v>
      </c>
      <c r="E38" s="17" t="s">
        <v>221</v>
      </c>
      <c r="F38" s="5" t="s">
        <v>223</v>
      </c>
      <c r="G38" s="39" t="s">
        <v>250</v>
      </c>
      <c r="H38" s="86" t="s">
        <v>154</v>
      </c>
      <c r="I38" s="82" t="s">
        <v>268</v>
      </c>
      <c r="J38" s="82"/>
      <c r="K38" s="83"/>
      <c r="N38" s="17" t="s">
        <v>250</v>
      </c>
      <c r="O38" s="3" t="s">
        <v>154</v>
      </c>
      <c r="P38" s="40" t="s">
        <v>270</v>
      </c>
      <c r="Q38" s="17"/>
      <c r="R38" s="17"/>
      <c r="U38" s="3" t="s">
        <v>154</v>
      </c>
      <c r="V38" s="16" t="s">
        <v>110</v>
      </c>
    </row>
    <row r="39" spans="1:27" ht="25.8" thickBot="1" x14ac:dyDescent="0.6">
      <c r="A39" s="36" t="s">
        <v>251</v>
      </c>
      <c r="C39" s="3" t="s">
        <v>220</v>
      </c>
      <c r="D39" s="5"/>
      <c r="E39" s="3" t="s">
        <v>250</v>
      </c>
      <c r="F39" s="5"/>
      <c r="G39" s="37" t="s">
        <v>251</v>
      </c>
      <c r="H39" s="87"/>
      <c r="I39" s="84"/>
      <c r="J39" s="84"/>
      <c r="K39" s="85"/>
      <c r="N39" s="3" t="s">
        <v>249</v>
      </c>
      <c r="P39" s="3" t="s">
        <v>249</v>
      </c>
    </row>
    <row r="40" spans="1:27" ht="21.6" thickBot="1" x14ac:dyDescent="0.45">
      <c r="A40" s="36"/>
      <c r="D40" s="5"/>
      <c r="F40" s="5"/>
      <c r="G40" s="37"/>
    </row>
    <row r="41" spans="1:27" ht="24.6" x14ac:dyDescent="0.55000000000000004">
      <c r="A41" s="38" t="s">
        <v>224</v>
      </c>
      <c r="B41" s="3" t="s">
        <v>154</v>
      </c>
      <c r="C41" s="17" t="s">
        <v>224</v>
      </c>
      <c r="D41" s="5" t="s">
        <v>223</v>
      </c>
      <c r="E41" s="17" t="s">
        <v>221</v>
      </c>
      <c r="F41" s="5" t="s">
        <v>223</v>
      </c>
      <c r="G41" s="39" t="s">
        <v>250</v>
      </c>
      <c r="H41" s="86" t="s">
        <v>154</v>
      </c>
      <c r="I41" s="82" t="s">
        <v>269</v>
      </c>
      <c r="J41" s="82"/>
      <c r="K41" s="83"/>
    </row>
    <row r="42" spans="1:27" ht="25.2" thickBot="1" x14ac:dyDescent="0.6">
      <c r="A42" s="26" t="s">
        <v>252</v>
      </c>
      <c r="B42" s="27"/>
      <c r="C42" s="27" t="s">
        <v>220</v>
      </c>
      <c r="D42" s="28"/>
      <c r="E42" s="27" t="s">
        <v>250</v>
      </c>
      <c r="F42" s="28"/>
      <c r="G42" s="29" t="s">
        <v>253</v>
      </c>
      <c r="H42" s="87"/>
      <c r="I42" s="84"/>
      <c r="J42" s="84"/>
      <c r="K42" s="85"/>
    </row>
    <row r="43" spans="1:27" x14ac:dyDescent="0.4">
      <c r="F43" s="5"/>
      <c r="H43" s="5"/>
    </row>
    <row r="44" spans="1:27" x14ac:dyDescent="0.4">
      <c r="F44" s="5"/>
      <c r="H44" s="5"/>
    </row>
    <row r="46" spans="1:27" ht="31.2" x14ac:dyDescent="0.6">
      <c r="C46" s="14" t="s">
        <v>152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31.2" x14ac:dyDescent="0.6">
      <c r="C47" s="8"/>
      <c r="D47" s="8"/>
      <c r="E47" s="8" t="s">
        <v>148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38.4" x14ac:dyDescent="0.8">
      <c r="C48" s="8" t="s">
        <v>122</v>
      </c>
      <c r="D48" s="8" t="s">
        <v>139</v>
      </c>
      <c r="E48" s="8"/>
      <c r="F48" s="8" t="s">
        <v>110</v>
      </c>
      <c r="G48" s="8"/>
      <c r="H48" s="8" t="s">
        <v>130</v>
      </c>
      <c r="I48" s="8" t="s">
        <v>154</v>
      </c>
      <c r="J48" s="8"/>
      <c r="K48" s="8" t="s">
        <v>228</v>
      </c>
      <c r="L48" s="8"/>
      <c r="M48" s="8"/>
      <c r="N48" s="8"/>
      <c r="O48" s="8"/>
      <c r="P48" s="8"/>
      <c r="Q48" s="8" t="s">
        <v>154</v>
      </c>
      <c r="R48" s="8" t="s">
        <v>209</v>
      </c>
      <c r="S48" s="8" t="s">
        <v>211</v>
      </c>
      <c r="T48" s="8"/>
      <c r="AA48" s="8"/>
    </row>
    <row r="49" spans="3:27" ht="38.4" x14ac:dyDescent="0.8">
      <c r="C49" s="8" t="s">
        <v>136</v>
      </c>
      <c r="D49" s="8" t="s">
        <v>141</v>
      </c>
      <c r="E49" s="8"/>
      <c r="F49" s="8" t="s">
        <v>111</v>
      </c>
      <c r="G49" s="13" t="s">
        <v>145</v>
      </c>
      <c r="H49" s="8" t="s">
        <v>131</v>
      </c>
      <c r="I49" s="8" t="s">
        <v>154</v>
      </c>
      <c r="J49" s="8"/>
      <c r="K49" s="8" t="s">
        <v>230</v>
      </c>
      <c r="L49" s="8"/>
      <c r="M49" s="8"/>
      <c r="N49" s="8"/>
      <c r="O49" s="13"/>
      <c r="P49" s="8"/>
      <c r="Q49" s="8" t="s">
        <v>154</v>
      </c>
      <c r="R49" s="8" t="s">
        <v>208</v>
      </c>
      <c r="S49" s="8"/>
      <c r="T49" s="8"/>
      <c r="AA49" s="8"/>
    </row>
    <row r="50" spans="3:27" ht="31.2" x14ac:dyDescent="0.6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AA50" s="8"/>
    </row>
    <row r="51" spans="3:27" ht="31.2" x14ac:dyDescent="0.6">
      <c r="C51" s="14" t="s">
        <v>153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AA51" s="8"/>
    </row>
    <row r="52" spans="3:27" ht="31.2" x14ac:dyDescent="0.6">
      <c r="D52" s="8" t="s">
        <v>148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AA52" s="8"/>
    </row>
    <row r="53" spans="3:27" ht="38.4" x14ac:dyDescent="0.8">
      <c r="C53" s="8" t="s">
        <v>128</v>
      </c>
      <c r="D53" s="8"/>
      <c r="E53" s="8"/>
      <c r="F53" s="8" t="s">
        <v>209</v>
      </c>
    </row>
    <row r="54" spans="3:27" ht="38.4" x14ac:dyDescent="0.8">
      <c r="C54" s="8"/>
      <c r="D54" s="8"/>
      <c r="E54" s="8"/>
      <c r="F54" s="8"/>
      <c r="G54" s="8" t="s">
        <v>145</v>
      </c>
      <c r="H54" s="8" t="s">
        <v>132</v>
      </c>
      <c r="I54" s="8" t="s">
        <v>154</v>
      </c>
      <c r="J54" s="8"/>
      <c r="K54" s="8" t="s">
        <v>229</v>
      </c>
      <c r="L54" s="8"/>
      <c r="M54" s="8"/>
      <c r="N54" s="8"/>
      <c r="O54" s="8" t="s">
        <v>145</v>
      </c>
      <c r="P54" s="8" t="s">
        <v>132</v>
      </c>
      <c r="Q54" s="8" t="s">
        <v>154</v>
      </c>
      <c r="R54" s="8" t="s">
        <v>210</v>
      </c>
      <c r="S54" s="8"/>
    </row>
    <row r="55" spans="3:27" ht="38.4" x14ac:dyDescent="0.8">
      <c r="C55" s="8" t="s">
        <v>157</v>
      </c>
      <c r="D55" s="8"/>
      <c r="E55" s="8"/>
      <c r="F55" s="8" t="s">
        <v>208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 t="s">
        <v>212</v>
      </c>
      <c r="S55" s="8"/>
      <c r="T55" s="8"/>
      <c r="U55" s="8"/>
      <c r="V55" s="8"/>
      <c r="X55" s="8"/>
    </row>
    <row r="56" spans="3:27" ht="31.2" x14ac:dyDescent="0.6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3:27" ht="31.2" x14ac:dyDescent="0.6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</sheetData>
  <mergeCells count="26">
    <mergeCell ref="F12:F13"/>
    <mergeCell ref="F15:F16"/>
    <mergeCell ref="U12:W13"/>
    <mergeCell ref="H12:H13"/>
    <mergeCell ref="I12:K13"/>
    <mergeCell ref="H15:H16"/>
    <mergeCell ref="I15:K16"/>
    <mergeCell ref="F18:F19"/>
    <mergeCell ref="H18:H19"/>
    <mergeCell ref="I18:K19"/>
    <mergeCell ref="F25:F26"/>
    <mergeCell ref="F28:F29"/>
    <mergeCell ref="H25:H26"/>
    <mergeCell ref="I25:K26"/>
    <mergeCell ref="I28:K29"/>
    <mergeCell ref="H41:H42"/>
    <mergeCell ref="I41:K42"/>
    <mergeCell ref="F31:F32"/>
    <mergeCell ref="H28:H29"/>
    <mergeCell ref="H31:H32"/>
    <mergeCell ref="AC12:AC13"/>
    <mergeCell ref="I31:K32"/>
    <mergeCell ref="H35:H36"/>
    <mergeCell ref="I35:K36"/>
    <mergeCell ref="H38:H39"/>
    <mergeCell ref="I38:K3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4316-02BD-41B2-A533-A0BCB738ADA3}">
  <sheetPr>
    <tabColor rgb="FFFFFF00"/>
  </sheetPr>
  <dimension ref="B3:N51"/>
  <sheetViews>
    <sheetView workbookViewId="0">
      <selection activeCell="L40" sqref="L40"/>
    </sheetView>
  </sheetViews>
  <sheetFormatPr defaultRowHeight="21" x14ac:dyDescent="0.4"/>
  <cols>
    <col min="1" max="16384" width="8.88671875" style="3"/>
  </cols>
  <sheetData>
    <row r="3" spans="2:5" x14ac:dyDescent="0.4">
      <c r="B3" s="2" t="s">
        <v>278</v>
      </c>
    </row>
    <row r="5" spans="2:5" x14ac:dyDescent="0.4">
      <c r="E5" s="3" t="s">
        <v>279</v>
      </c>
    </row>
    <row r="6" spans="2:5" x14ac:dyDescent="0.4">
      <c r="E6" s="3" t="s">
        <v>280</v>
      </c>
    </row>
    <row r="9" spans="2:5" x14ac:dyDescent="0.4">
      <c r="B9" s="2" t="s">
        <v>281</v>
      </c>
    </row>
    <row r="11" spans="2:5" x14ac:dyDescent="0.4">
      <c r="E11" s="3" t="s">
        <v>282</v>
      </c>
    </row>
    <row r="14" spans="2:5" x14ac:dyDescent="0.4">
      <c r="B14" s="2" t="s">
        <v>283</v>
      </c>
    </row>
    <row r="16" spans="2:5" x14ac:dyDescent="0.4">
      <c r="E16" s="3" t="s">
        <v>284</v>
      </c>
    </row>
    <row r="19" spans="2:14" x14ac:dyDescent="0.4">
      <c r="B19" s="2" t="s">
        <v>285</v>
      </c>
    </row>
    <row r="21" spans="2:14" ht="26.4" x14ac:dyDescent="0.55000000000000004">
      <c r="D21" s="3" t="s">
        <v>203</v>
      </c>
      <c r="H21" s="3" t="s">
        <v>288</v>
      </c>
      <c r="L21" s="3" t="s">
        <v>290</v>
      </c>
    </row>
    <row r="22" spans="2:14" x14ac:dyDescent="0.4">
      <c r="L22" s="3" t="s">
        <v>293</v>
      </c>
    </row>
    <row r="23" spans="2:14" ht="24.6" x14ac:dyDescent="0.55000000000000004">
      <c r="D23" s="3" t="s">
        <v>286</v>
      </c>
      <c r="N23" s="41" t="s">
        <v>291</v>
      </c>
    </row>
    <row r="24" spans="2:14" x14ac:dyDescent="0.4">
      <c r="N24" s="41" t="s">
        <v>292</v>
      </c>
    </row>
    <row r="25" spans="2:14" ht="24.6" x14ac:dyDescent="0.55000000000000004">
      <c r="D25" s="3" t="s">
        <v>287</v>
      </c>
    </row>
    <row r="27" spans="2:14" x14ac:dyDescent="0.4">
      <c r="D27" s="3" t="s">
        <v>289</v>
      </c>
    </row>
    <row r="30" spans="2:14" x14ac:dyDescent="0.4">
      <c r="C30" s="3" t="s">
        <v>305</v>
      </c>
      <c r="D30" s="44" t="s">
        <v>294</v>
      </c>
      <c r="E30" s="45"/>
      <c r="F30" s="45"/>
      <c r="G30" s="45"/>
      <c r="H30" s="45"/>
      <c r="I30" s="45"/>
    </row>
    <row r="32" spans="2:14" x14ac:dyDescent="0.4">
      <c r="C32" s="3" t="s">
        <v>306</v>
      </c>
      <c r="D32" s="44" t="s">
        <v>295</v>
      </c>
      <c r="E32" s="45"/>
      <c r="F32" s="45"/>
      <c r="G32" s="45"/>
      <c r="H32" s="45"/>
      <c r="I32" s="45"/>
    </row>
    <row r="33" spans="2:9" x14ac:dyDescent="0.4">
      <c r="F33" s="46" t="s">
        <v>296</v>
      </c>
    </row>
    <row r="34" spans="2:9" ht="25.8" x14ac:dyDescent="0.5">
      <c r="D34" s="16" t="s">
        <v>297</v>
      </c>
    </row>
    <row r="36" spans="2:9" x14ac:dyDescent="0.4">
      <c r="C36" s="3" t="s">
        <v>307</v>
      </c>
      <c r="D36" s="44" t="s">
        <v>298</v>
      </c>
      <c r="E36" s="45"/>
      <c r="F36" s="45"/>
      <c r="G36" s="45"/>
      <c r="H36" s="45"/>
      <c r="I36" s="45"/>
    </row>
    <row r="37" spans="2:9" x14ac:dyDescent="0.4">
      <c r="F37" s="3" t="s">
        <v>299</v>
      </c>
      <c r="G37" s="16" t="s">
        <v>300</v>
      </c>
    </row>
    <row r="38" spans="2:9" x14ac:dyDescent="0.4">
      <c r="G38" s="16" t="s">
        <v>301</v>
      </c>
    </row>
    <row r="40" spans="2:9" x14ac:dyDescent="0.4">
      <c r="C40" s="3" t="s">
        <v>308</v>
      </c>
      <c r="D40" s="44" t="s">
        <v>302</v>
      </c>
      <c r="E40" s="45"/>
      <c r="F40" s="45"/>
      <c r="G40" s="45"/>
      <c r="H40" s="45"/>
      <c r="I40" s="45"/>
    </row>
    <row r="42" spans="2:9" x14ac:dyDescent="0.4">
      <c r="C42" s="3" t="s">
        <v>309</v>
      </c>
      <c r="D42" s="44" t="s">
        <v>303</v>
      </c>
      <c r="E42" s="45"/>
      <c r="F42" s="45"/>
      <c r="G42" s="45"/>
      <c r="H42" s="45"/>
      <c r="I42" s="45"/>
    </row>
    <row r="43" spans="2:9" x14ac:dyDescent="0.4">
      <c r="F43" s="16" t="s">
        <v>304</v>
      </c>
    </row>
    <row r="46" spans="2:9" x14ac:dyDescent="0.4">
      <c r="B46" s="2" t="s">
        <v>310</v>
      </c>
    </row>
    <row r="48" spans="2:9" ht="26.4" x14ac:dyDescent="0.55000000000000004">
      <c r="D48" s="3" t="s">
        <v>203</v>
      </c>
      <c r="H48" s="3" t="s">
        <v>288</v>
      </c>
    </row>
    <row r="50" spans="4:4" ht="24.6" x14ac:dyDescent="0.55000000000000004">
      <c r="D50" s="3" t="s">
        <v>311</v>
      </c>
    </row>
    <row r="51" spans="4:4" x14ac:dyDescent="0.4">
      <c r="D5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CNN 1.0</vt:lpstr>
      <vt:lpstr>CNN 2.0</vt:lpstr>
      <vt:lpstr>CNN 3.0</vt:lpstr>
      <vt:lpstr>Perceptron</vt:lpstr>
      <vt:lpstr>Loss fn</vt:lpstr>
      <vt:lpstr>grad descent</vt:lpstr>
      <vt:lpstr>MLP Notation</vt:lpstr>
      <vt:lpstr>MLP grad descent</vt:lpstr>
      <vt:lpstr>Types of grad descent</vt:lpstr>
      <vt:lpstr>Huper Parameter Tuning</vt:lpstr>
      <vt:lpstr>activation func</vt:lpstr>
      <vt:lpstr>tf_libraries</vt:lpstr>
      <vt:lpstr>model</vt:lpstr>
      <vt:lpstr>model_class</vt:lpstr>
      <vt:lpstr>callbacks</vt:lpstr>
      <vt:lpstr>datagen</vt:lpstr>
      <vt:lpstr>pretrained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2023-04-24T06:23:02Z</dcterms:created>
  <dcterms:modified xsi:type="dcterms:W3CDTF">2023-11-30T15:52:52Z</dcterms:modified>
</cp:coreProperties>
</file>