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8"/>
  </bookViews>
  <sheets>
    <sheet name="Sheet1" sheetId="1" r:id="rId1"/>
  </sheets>
  <definedNames>
    <definedName name="_xlnm._FilterDatabase" localSheetId="0" hidden="1">Sheet1!$A$1:$S$26</definedName>
  </definedNames>
  <calcPr calcId="152511"/>
</workbook>
</file>

<file path=xl/calcChain.xml><?xml version="1.0" encoding="utf-8"?>
<calcChain xmlns="http://schemas.openxmlformats.org/spreadsheetml/2006/main">
  <c r="H46" i="1" l="1"/>
  <c r="I46" i="1" s="1"/>
  <c r="H45" i="1"/>
  <c r="I45" i="1" s="1"/>
  <c r="F46" i="1"/>
  <c r="F45" i="1"/>
  <c r="E46" i="1"/>
  <c r="E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F2" i="1"/>
  <c r="F3" i="1"/>
  <c r="F9" i="1"/>
  <c r="F4" i="1"/>
  <c r="F10" i="1"/>
  <c r="F15" i="1"/>
  <c r="F24" i="1"/>
  <c r="F6" i="1"/>
  <c r="F12" i="1"/>
  <c r="F14" i="1"/>
  <c r="F23" i="1"/>
  <c r="F11" i="1"/>
  <c r="F7" i="1"/>
  <c r="F18" i="1"/>
  <c r="F20" i="1"/>
  <c r="F5" i="1"/>
  <c r="F16" i="1"/>
  <c r="F8" i="1"/>
  <c r="F21" i="1"/>
  <c r="F26" i="1"/>
  <c r="F19" i="1"/>
  <c r="F17" i="1"/>
  <c r="F25" i="1"/>
  <c r="F22" i="1"/>
  <c r="F13" i="1"/>
  <c r="G46" i="1" l="1"/>
  <c r="G45" i="1"/>
</calcChain>
</file>

<file path=xl/sharedStrings.xml><?xml version="1.0" encoding="utf-8"?>
<sst xmlns="http://schemas.openxmlformats.org/spreadsheetml/2006/main" count="76" uniqueCount="67">
  <si>
    <t>College Name</t>
  </si>
  <si>
    <t>State</t>
  </si>
  <si>
    <t>Public (1)/ Private (2)</t>
  </si>
  <si>
    <t># appli. rec'd</t>
  </si>
  <si>
    <t># appl. accepted</t>
  </si>
  <si>
    <t># new stud. enrolled</t>
  </si>
  <si>
    <t># FT undergrad</t>
  </si>
  <si>
    <t># PT undergrad</t>
  </si>
  <si>
    <t>in-state tuition</t>
  </si>
  <si>
    <t>out-of-state tuition</t>
  </si>
  <si>
    <t>add. fees</t>
  </si>
  <si>
    <t>estim. book costs</t>
  </si>
  <si>
    <t>estim. personal $</t>
  </si>
  <si>
    <t>% fac. w/PHD</t>
  </si>
  <si>
    <t>Graduation rate</t>
  </si>
  <si>
    <t>Middlebury College</t>
  </si>
  <si>
    <t>VT</t>
  </si>
  <si>
    <t>Massachusetts Institute of Technology</t>
  </si>
  <si>
    <t>MA</t>
  </si>
  <si>
    <t>Yale University</t>
  </si>
  <si>
    <t>CT</t>
  </si>
  <si>
    <t>Stanford University</t>
  </si>
  <si>
    <t>CA</t>
  </si>
  <si>
    <t>Harvard University</t>
  </si>
  <si>
    <t>Boston University</t>
  </si>
  <si>
    <t>Washington University</t>
  </si>
  <si>
    <t>MO</t>
  </si>
  <si>
    <t>Carnegie Mellon University</t>
  </si>
  <si>
    <t>PA</t>
  </si>
  <si>
    <t>New York University</t>
  </si>
  <si>
    <t>NY</t>
  </si>
  <si>
    <t>Rhode Island School of Design</t>
  </si>
  <si>
    <t>RI</t>
  </si>
  <si>
    <t>California Institute of Technology</t>
  </si>
  <si>
    <t>Washington College</t>
  </si>
  <si>
    <t>MD</t>
  </si>
  <si>
    <t>Heidelberg College</t>
  </si>
  <si>
    <t>OH</t>
  </si>
  <si>
    <t>University of the Arts</t>
  </si>
  <si>
    <t>College of Saint Elizabeth</t>
  </si>
  <si>
    <t>NJ</t>
  </si>
  <si>
    <t>Springfield College</t>
  </si>
  <si>
    <t>New York Institute of Technology</t>
  </si>
  <si>
    <t>Central Michigan University</t>
  </si>
  <si>
    <t>MI</t>
  </si>
  <si>
    <t>Frostburg State University</t>
  </si>
  <si>
    <t>Georgia State University</t>
  </si>
  <si>
    <t>GA</t>
  </si>
  <si>
    <t>San Francisco State University</t>
  </si>
  <si>
    <t>University of Houston-Main Campus</t>
  </si>
  <si>
    <t>TX</t>
  </si>
  <si>
    <t>California State University at Chico</t>
  </si>
  <si>
    <t>Portland State University</t>
  </si>
  <si>
    <t>OR</t>
  </si>
  <si>
    <t>University of Wisconsin at Parkside</t>
  </si>
  <si>
    <t>WI</t>
  </si>
  <si>
    <t>acceptance rate</t>
  </si>
  <si>
    <t>total cost in-state</t>
  </si>
  <si>
    <t>total cost out-of-state</t>
  </si>
  <si>
    <t>enrolling rate</t>
  </si>
  <si>
    <t>Avg. Acceptance</t>
  </si>
  <si>
    <t>Public</t>
  </si>
  <si>
    <t>Private</t>
  </si>
  <si>
    <t>Total Applied</t>
  </si>
  <si>
    <t>Total Accepted</t>
  </si>
  <si>
    <t>Total Enrolled</t>
  </si>
  <si>
    <t>Avg.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</si>
</sst>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1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</cellXfs>
  <cellStyles count="1"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Number of applicants compared to tuition fees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Applicants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13865</c:v>
                </c:pt>
                <c:pt idx="1">
                  <c:v>13608</c:v>
                </c:pt>
                <c:pt idx="2">
                  <c:v>10705</c:v>
                </c:pt>
                <c:pt idx="3">
                  <c:v>1916</c:v>
                </c:pt>
                <c:pt idx="4">
                  <c:v>6411</c:v>
                </c:pt>
                <c:pt idx="5">
                  <c:v>3456</c:v>
                </c:pt>
                <c:pt idx="6">
                  <c:v>1831</c:v>
                </c:pt>
                <c:pt idx="7">
                  <c:v>13594</c:v>
                </c:pt>
                <c:pt idx="8">
                  <c:v>8728</c:v>
                </c:pt>
                <c:pt idx="9">
                  <c:v>3793</c:v>
                </c:pt>
                <c:pt idx="10">
                  <c:v>6233</c:v>
                </c:pt>
                <c:pt idx="11">
                  <c:v>20192</c:v>
                </c:pt>
                <c:pt idx="12">
                  <c:v>5385</c:v>
                </c:pt>
                <c:pt idx="13">
                  <c:v>7654</c:v>
                </c:pt>
                <c:pt idx="14">
                  <c:v>1888</c:v>
                </c:pt>
                <c:pt idx="15">
                  <c:v>974</c:v>
                </c:pt>
                <c:pt idx="16">
                  <c:v>2916</c:v>
                </c:pt>
                <c:pt idx="17">
                  <c:v>1209</c:v>
                </c:pt>
                <c:pt idx="18">
                  <c:v>2531</c:v>
                </c:pt>
                <c:pt idx="19">
                  <c:v>1705</c:v>
                </c:pt>
                <c:pt idx="20">
                  <c:v>444</c:v>
                </c:pt>
                <c:pt idx="21">
                  <c:v>4816</c:v>
                </c:pt>
                <c:pt idx="22">
                  <c:v>7304</c:v>
                </c:pt>
                <c:pt idx="23">
                  <c:v>738</c:v>
                </c:pt>
                <c:pt idx="24">
                  <c:v>1623</c:v>
                </c:pt>
              </c:numCache>
            </c:numRef>
          </c:val>
          <c:smooth val="0"/>
        </c:ser>
        <c:ser>
          <c:idx val="1"/>
          <c:order val="1"/>
          <c:tx>
            <c:v>Total Cost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Sheet1!$P$2:$P$26</c:f>
              <c:numCache>
                <c:formatCode>General</c:formatCode>
                <c:ptCount val="25"/>
                <c:pt idx="0">
                  <c:v>22240</c:v>
                </c:pt>
                <c:pt idx="1">
                  <c:v>20864</c:v>
                </c:pt>
                <c:pt idx="2">
                  <c:v>22585</c:v>
                </c:pt>
                <c:pt idx="3">
                  <c:v>21106</c:v>
                </c:pt>
                <c:pt idx="4">
                  <c:v>23025</c:v>
                </c:pt>
                <c:pt idx="5">
                  <c:v>27460</c:v>
                </c:pt>
                <c:pt idx="6">
                  <c:v>19974</c:v>
                </c:pt>
                <c:pt idx="7">
                  <c:v>20189</c:v>
                </c:pt>
                <c:pt idx="8">
                  <c:v>19700</c:v>
                </c:pt>
                <c:pt idx="9">
                  <c:v>6570</c:v>
                </c:pt>
                <c:pt idx="10">
                  <c:v>1962</c:v>
                </c:pt>
                <c:pt idx="11">
                  <c:v>20190</c:v>
                </c:pt>
                <c:pt idx="12">
                  <c:v>4852</c:v>
                </c:pt>
                <c:pt idx="13">
                  <c:v>20814</c:v>
                </c:pt>
                <c:pt idx="14">
                  <c:v>9870</c:v>
                </c:pt>
                <c:pt idx="15">
                  <c:v>15020</c:v>
                </c:pt>
                <c:pt idx="16">
                  <c:v>4499</c:v>
                </c:pt>
                <c:pt idx="17">
                  <c:v>16076</c:v>
                </c:pt>
                <c:pt idx="18">
                  <c:v>11790</c:v>
                </c:pt>
                <c:pt idx="19">
                  <c:v>0</c:v>
                </c:pt>
                <c:pt idx="20">
                  <c:v>12780</c:v>
                </c:pt>
                <c:pt idx="21">
                  <c:v>4694</c:v>
                </c:pt>
                <c:pt idx="22">
                  <c:v>4575</c:v>
                </c:pt>
                <c:pt idx="23">
                  <c:v>14978</c:v>
                </c:pt>
                <c:pt idx="24">
                  <c:v>1848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69750608"/>
        <c:axId val="-1069748976"/>
      </c:lineChart>
      <c:catAx>
        <c:axId val="-106975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69748976"/>
        <c:crosses val="autoZero"/>
        <c:auto val="1"/>
        <c:lblAlgn val="ctr"/>
        <c:lblOffset val="100"/>
        <c:noMultiLvlLbl val="0"/>
      </c:catAx>
      <c:valAx>
        <c:axId val="-10697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6975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Public vs private scool acceptance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Sheet1!$F$2:$F$26</c:f>
              <c:numCache>
                <c:formatCode>0.00%</c:formatCode>
                <c:ptCount val="25"/>
                <c:pt idx="0">
                  <c:v>0.15614857554994591</c:v>
                </c:pt>
                <c:pt idx="1">
                  <c:v>0.21502057613168724</c:v>
                </c:pt>
                <c:pt idx="2">
                  <c:v>0.22914525922466136</c:v>
                </c:pt>
                <c:pt idx="3">
                  <c:v>0.26461377870563674</c:v>
                </c:pt>
                <c:pt idx="4">
                  <c:v>0.33380127905162998</c:v>
                </c:pt>
                <c:pt idx="5">
                  <c:v>0.33883101851851855</c:v>
                </c:pt>
                <c:pt idx="6">
                  <c:v>0.4598580010922993</c:v>
                </c:pt>
                <c:pt idx="7">
                  <c:v>0.53288215389142268</c:v>
                </c:pt>
                <c:pt idx="8">
                  <c:v>0.59589825847846012</c:v>
                </c:pt>
                <c:pt idx="9">
                  <c:v>0.61718955971526501</c:v>
                </c:pt>
                <c:pt idx="10">
                  <c:v>0.64014118402053588</c:v>
                </c:pt>
                <c:pt idx="11">
                  <c:v>0.64416600633914423</c:v>
                </c:pt>
                <c:pt idx="12">
                  <c:v>0.65719591457753013</c:v>
                </c:pt>
                <c:pt idx="13">
                  <c:v>0.68709171674941205</c:v>
                </c:pt>
                <c:pt idx="14">
                  <c:v>0.71345338983050843</c:v>
                </c:pt>
                <c:pt idx="15">
                  <c:v>0.7227926078028748</c:v>
                </c:pt>
                <c:pt idx="16">
                  <c:v>0.74314128943758573</c:v>
                </c:pt>
                <c:pt idx="17">
                  <c:v>0.77915632754342434</c:v>
                </c:pt>
                <c:pt idx="18">
                  <c:v>0.78150928486764126</c:v>
                </c:pt>
                <c:pt idx="19">
                  <c:v>0.78533724340175948</c:v>
                </c:pt>
                <c:pt idx="20">
                  <c:v>0.80855855855855852</c:v>
                </c:pt>
                <c:pt idx="21">
                  <c:v>0.81436877076411962</c:v>
                </c:pt>
                <c:pt idx="22">
                  <c:v>0.85747535596933189</c:v>
                </c:pt>
                <c:pt idx="23">
                  <c:v>0.93089430894308944</c:v>
                </c:pt>
                <c:pt idx="24">
                  <c:v>0.96980899568699941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221184"/>
        <c:axId val="-1115217920"/>
      </c:scatterChart>
      <c:valAx>
        <c:axId val="-11152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Public (1) / Private 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115217920"/>
        <c:crosses val="autoZero"/>
        <c:crossBetween val="midCat"/>
      </c:valAx>
      <c:valAx>
        <c:axId val="-111521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1152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Avg. Acceptance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Sheet1!$G$45:$G$46</c:f>
              <c:numCache>
                <c:formatCode>0.00%</c:formatCode>
                <c:ptCount val="2"/>
                <c:pt idx="0">
                  <c:v>0.74418948926720951</c:v>
                </c:pt>
                <c:pt idx="1">
                  <c:v>0.44587403411576032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Avg. Enrolled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Sheet1!$I$45:$I$46</c:f>
              <c:numCache>
                <c:formatCode>0.00%</c:formatCode>
                <c:ptCount val="2"/>
                <c:pt idx="0">
                  <c:v>0.43700019892580066</c:v>
                </c:pt>
                <c:pt idx="1">
                  <c:v>0.35929453118613586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27</xdr:row>
      <xdr:rowOff>42862</xdr:rowOff>
    </xdr:from>
    <xdr:to>
      <xdr:col>6</xdr:col>
      <xdr:colOff>1042987</xdr:colOff>
      <xdr:row>41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1571625</xdr:colOff>
      <xdr:row>27</xdr:row>
      <xdr:rowOff>19049</xdr:rowOff>
    </xdr:from>
    <xdr:to>
      <xdr:col>10</xdr:col>
      <xdr:colOff>1019175</xdr:colOff>
      <xdr:row>41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685800</xdr:colOff>
      <xdr:row>47</xdr:row>
      <xdr:rowOff>9525</xdr:rowOff>
    </xdr:from>
    <xdr:to>
      <xdr:col>5</xdr:col>
      <xdr:colOff>295275</xdr:colOff>
      <xdr:row>57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723900</xdr:colOff>
      <xdr:row>46</xdr:row>
      <xdr:rowOff>171450</xdr:rowOff>
    </xdr:from>
    <xdr:to>
      <xdr:col>7</xdr:col>
      <xdr:colOff>1019175</xdr:colOff>
      <xdr:row>57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I62" sqref="I62"/>
    </sheetView>
  </sheetViews>
  <sheetFormatPr defaultRowHeight="15" x14ac:dyDescent="0.25"/>
  <cols>
    <col min="1" max="1" width="37.28515625" customWidth="1"/>
    <col min="2" max="2" width="10.28515625" customWidth="1"/>
    <col min="3" max="3" width="22.140625" customWidth="1"/>
    <col min="4" max="4" width="16.42578125" customWidth="1"/>
    <col min="5" max="5" width="18.5703125" customWidth="1"/>
    <col min="6" max="6" width="18.28515625" customWidth="1"/>
    <col min="7" max="7" width="26.140625" customWidth="1"/>
    <col min="8" max="8" width="15.42578125" customWidth="1"/>
    <col min="9" max="9" width="16.42578125" customWidth="1"/>
    <col min="10" max="10" width="16.85546875" customWidth="1"/>
    <col min="11" max="11" width="16.5703125" customWidth="1"/>
    <col min="12" max="12" width="20.42578125" customWidth="1"/>
    <col min="13" max="13" width="12.5703125" customWidth="1"/>
    <col min="14" max="14" width="19" customWidth="1"/>
    <col min="15" max="15" width="18.7109375" customWidth="1"/>
    <col min="16" max="16" width="19.28515625" customWidth="1"/>
    <col min="17" max="17" width="22.85546875" customWidth="1"/>
    <col min="18" max="18" width="17" customWidth="1"/>
    <col min="19" max="19" width="18.5703125" customWidth="1"/>
    <col min="20" max="20" width="19.5703125" customWidth="1"/>
    <col min="21" max="21" width="16.140625" customWidth="1"/>
    <col min="22" max="22" width="16.5703125" customWidth="1"/>
    <col min="23" max="23" width="18.140625" customWidth="1"/>
  </cols>
  <sheetData>
    <row r="1" spans="1:19" ht="15.75" thickBot="1" x14ac:dyDescent="0.3">
      <c r="A1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56</v>
      </c>
      <c r="G1" s="16" t="s">
        <v>5</v>
      </c>
      <c r="H1" s="16" t="s">
        <v>59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57</v>
      </c>
      <c r="Q1" s="16" t="s">
        <v>58</v>
      </c>
      <c r="R1" s="16" t="s">
        <v>13</v>
      </c>
      <c r="S1" s="17" t="s">
        <v>14</v>
      </c>
    </row>
    <row r="2" spans="1:19" x14ac:dyDescent="0.25">
      <c r="A2" s="18" t="s">
        <v>23</v>
      </c>
      <c r="B2" s="7" t="s">
        <v>18</v>
      </c>
      <c r="C2" s="8">
        <v>2</v>
      </c>
      <c r="D2" s="8">
        <v>13865</v>
      </c>
      <c r="E2" s="8">
        <v>2165</v>
      </c>
      <c r="F2" s="9">
        <f>(E2/D2)</f>
        <v>0.15614857554994591</v>
      </c>
      <c r="G2" s="8">
        <v>1606</v>
      </c>
      <c r="H2" s="9">
        <f>(G2/E2)</f>
        <v>0.74180138568129328</v>
      </c>
      <c r="I2" s="8">
        <v>6862</v>
      </c>
      <c r="J2" s="8">
        <v>320</v>
      </c>
      <c r="K2" s="8">
        <v>18485</v>
      </c>
      <c r="L2" s="8">
        <v>18485</v>
      </c>
      <c r="M2" s="8">
        <v>1335</v>
      </c>
      <c r="N2" s="8">
        <v>500</v>
      </c>
      <c r="O2" s="8">
        <v>1920</v>
      </c>
      <c r="P2" s="8">
        <f>(K2+M2+N2+O2)</f>
        <v>22240</v>
      </c>
      <c r="Q2" s="8">
        <f>(L2+M2+N2+O2)</f>
        <v>22240</v>
      </c>
      <c r="R2" s="8">
        <v>97</v>
      </c>
      <c r="S2" s="21">
        <v>100</v>
      </c>
    </row>
    <row r="3" spans="1:19" x14ac:dyDescent="0.25">
      <c r="A3" s="19" t="s">
        <v>21</v>
      </c>
      <c r="B3" s="22" t="s">
        <v>22</v>
      </c>
      <c r="C3" s="1">
        <v>2</v>
      </c>
      <c r="D3" s="1">
        <v>13608</v>
      </c>
      <c r="E3" s="1">
        <v>2926</v>
      </c>
      <c r="F3" s="2">
        <f>(E3/D3)</f>
        <v>0.21502057613168724</v>
      </c>
      <c r="G3" s="1">
        <v>1616</v>
      </c>
      <c r="H3" s="2">
        <f t="shared" ref="H3:H26" si="0">(G3/E3)</f>
        <v>0.55228981544771016</v>
      </c>
      <c r="I3" s="1">
        <v>6573</v>
      </c>
      <c r="J3" s="1"/>
      <c r="K3" s="1">
        <v>18669</v>
      </c>
      <c r="L3" s="1">
        <v>18669</v>
      </c>
      <c r="M3" s="1">
        <v>0</v>
      </c>
      <c r="N3" s="1">
        <v>840</v>
      </c>
      <c r="O3" s="1">
        <v>1355</v>
      </c>
      <c r="P3" s="1">
        <f t="shared" ref="P3:P26" si="1">(K3+M3+N3+O3)</f>
        <v>20864</v>
      </c>
      <c r="Q3" s="1">
        <f t="shared" ref="Q3:Q26" si="2">(L3+M3+N3+O3)</f>
        <v>20864</v>
      </c>
      <c r="R3" s="1"/>
      <c r="S3" s="23">
        <v>96</v>
      </c>
    </row>
    <row r="4" spans="1:19" x14ac:dyDescent="0.25">
      <c r="A4" s="19" t="s">
        <v>19</v>
      </c>
      <c r="B4" s="22" t="s">
        <v>20</v>
      </c>
      <c r="C4" s="1">
        <v>2</v>
      </c>
      <c r="D4" s="1">
        <v>10705</v>
      </c>
      <c r="E4" s="1">
        <v>2453</v>
      </c>
      <c r="F4" s="2">
        <f>(E4/D4)</f>
        <v>0.22914525922466136</v>
      </c>
      <c r="G4" s="1">
        <v>1317</v>
      </c>
      <c r="H4" s="2">
        <f t="shared" si="0"/>
        <v>0.53689359967386874</v>
      </c>
      <c r="I4" s="1">
        <v>5217</v>
      </c>
      <c r="J4" s="1">
        <v>83</v>
      </c>
      <c r="K4" s="1">
        <v>19840</v>
      </c>
      <c r="L4" s="1">
        <v>19840</v>
      </c>
      <c r="M4" s="1">
        <v>0</v>
      </c>
      <c r="N4" s="1">
        <v>630</v>
      </c>
      <c r="O4" s="1">
        <v>2115</v>
      </c>
      <c r="P4" s="1">
        <f t="shared" si="1"/>
        <v>22585</v>
      </c>
      <c r="Q4" s="1">
        <f t="shared" si="2"/>
        <v>22585</v>
      </c>
      <c r="R4" s="1">
        <v>96</v>
      </c>
      <c r="S4" s="23">
        <v>99</v>
      </c>
    </row>
    <row r="5" spans="1:19" x14ac:dyDescent="0.25">
      <c r="A5" s="19" t="s">
        <v>33</v>
      </c>
      <c r="B5" s="22" t="s">
        <v>22</v>
      </c>
      <c r="C5" s="1">
        <v>2</v>
      </c>
      <c r="D5" s="1">
        <v>1916</v>
      </c>
      <c r="E5" s="1">
        <v>507</v>
      </c>
      <c r="F5" s="2">
        <f>(E5/D5)</f>
        <v>0.26461377870563674</v>
      </c>
      <c r="G5" s="1">
        <v>210</v>
      </c>
      <c r="H5" s="2">
        <f t="shared" si="0"/>
        <v>0.41420118343195267</v>
      </c>
      <c r="I5" s="1">
        <v>912</v>
      </c>
      <c r="J5" s="1"/>
      <c r="K5" s="1">
        <v>16695</v>
      </c>
      <c r="L5" s="1">
        <v>16695</v>
      </c>
      <c r="M5" s="1">
        <v>210</v>
      </c>
      <c r="N5" s="1">
        <v>735</v>
      </c>
      <c r="O5" s="1">
        <v>3466</v>
      </c>
      <c r="P5" s="1">
        <f t="shared" si="1"/>
        <v>21106</v>
      </c>
      <c r="Q5" s="1">
        <f t="shared" si="2"/>
        <v>21106</v>
      </c>
      <c r="R5" s="1">
        <v>100</v>
      </c>
      <c r="S5" s="23">
        <v>83</v>
      </c>
    </row>
    <row r="6" spans="1:19" x14ac:dyDescent="0.25">
      <c r="A6" s="19" t="s">
        <v>17</v>
      </c>
      <c r="B6" s="22" t="s">
        <v>18</v>
      </c>
      <c r="C6" s="1">
        <v>2</v>
      </c>
      <c r="D6" s="1">
        <v>6411</v>
      </c>
      <c r="E6" s="1">
        <v>2140</v>
      </c>
      <c r="F6" s="2">
        <f>(E6/D6)</f>
        <v>0.33380127905162998</v>
      </c>
      <c r="G6" s="1">
        <v>1078</v>
      </c>
      <c r="H6" s="2">
        <f t="shared" si="0"/>
        <v>0.50373831775700939</v>
      </c>
      <c r="I6" s="1">
        <v>4481</v>
      </c>
      <c r="J6" s="1">
        <v>28</v>
      </c>
      <c r="K6" s="1">
        <v>20100</v>
      </c>
      <c r="L6" s="1">
        <v>20100</v>
      </c>
      <c r="M6" s="1">
        <v>600</v>
      </c>
      <c r="N6" s="1">
        <v>725</v>
      </c>
      <c r="O6" s="1">
        <v>1600</v>
      </c>
      <c r="P6" s="1">
        <f t="shared" si="1"/>
        <v>23025</v>
      </c>
      <c r="Q6" s="1">
        <f t="shared" si="2"/>
        <v>23025</v>
      </c>
      <c r="R6" s="1">
        <v>99</v>
      </c>
      <c r="S6" s="23">
        <v>94</v>
      </c>
    </row>
    <row r="7" spans="1:19" x14ac:dyDescent="0.25">
      <c r="A7" s="19" t="s">
        <v>15</v>
      </c>
      <c r="B7" s="22" t="s">
        <v>16</v>
      </c>
      <c r="C7" s="1">
        <v>2</v>
      </c>
      <c r="D7" s="1">
        <v>3456</v>
      </c>
      <c r="E7" s="1">
        <v>1171</v>
      </c>
      <c r="F7" s="2">
        <f>(E7/D7)</f>
        <v>0.33883101851851855</v>
      </c>
      <c r="G7" s="1">
        <v>451</v>
      </c>
      <c r="H7" s="2">
        <f t="shared" si="0"/>
        <v>0.38514090520922289</v>
      </c>
      <c r="I7" s="1">
        <v>2016</v>
      </c>
      <c r="J7" s="1">
        <v>39</v>
      </c>
      <c r="K7" s="1">
        <v>25750</v>
      </c>
      <c r="L7" s="1">
        <v>25750</v>
      </c>
      <c r="M7" s="1">
        <v>170</v>
      </c>
      <c r="N7" s="1">
        <v>540</v>
      </c>
      <c r="O7" s="1">
        <v>1000</v>
      </c>
      <c r="P7" s="1">
        <f t="shared" si="1"/>
        <v>27460</v>
      </c>
      <c r="Q7" s="1">
        <f t="shared" si="2"/>
        <v>27460</v>
      </c>
      <c r="R7" s="1">
        <v>87</v>
      </c>
      <c r="S7" s="23">
        <v>97</v>
      </c>
    </row>
    <row r="8" spans="1:19" x14ac:dyDescent="0.25">
      <c r="A8" s="19" t="s">
        <v>31</v>
      </c>
      <c r="B8" s="22" t="s">
        <v>32</v>
      </c>
      <c r="C8" s="1">
        <v>2</v>
      </c>
      <c r="D8" s="1">
        <v>1831</v>
      </c>
      <c r="E8" s="1">
        <v>842</v>
      </c>
      <c r="F8" s="2">
        <f>(E8/D8)</f>
        <v>0.4598580010922993</v>
      </c>
      <c r="G8" s="1">
        <v>379</v>
      </c>
      <c r="H8" s="2">
        <f t="shared" si="0"/>
        <v>0.4501187648456057</v>
      </c>
      <c r="I8" s="1">
        <v>1846</v>
      </c>
      <c r="J8" s="1"/>
      <c r="K8" s="1">
        <v>16684</v>
      </c>
      <c r="L8" s="1">
        <v>16684</v>
      </c>
      <c r="M8" s="1">
        <v>90</v>
      </c>
      <c r="N8" s="1">
        <v>1500</v>
      </c>
      <c r="O8" s="1">
        <v>1700</v>
      </c>
      <c r="P8" s="1">
        <f t="shared" si="1"/>
        <v>19974</v>
      </c>
      <c r="Q8" s="1">
        <f t="shared" si="2"/>
        <v>19974</v>
      </c>
      <c r="R8" s="1">
        <v>27</v>
      </c>
      <c r="S8" s="23">
        <v>96</v>
      </c>
    </row>
    <row r="9" spans="1:19" x14ac:dyDescent="0.25">
      <c r="A9" s="19" t="s">
        <v>29</v>
      </c>
      <c r="B9" s="22" t="s">
        <v>30</v>
      </c>
      <c r="C9" s="1">
        <v>2</v>
      </c>
      <c r="D9" s="1">
        <v>13594</v>
      </c>
      <c r="E9" s="1">
        <v>7244</v>
      </c>
      <c r="F9" s="2">
        <f>(E9/D9)</f>
        <v>0.53288215389142268</v>
      </c>
      <c r="G9" s="1">
        <v>2505</v>
      </c>
      <c r="H9" s="2">
        <f t="shared" si="0"/>
        <v>0.34580342352291554</v>
      </c>
      <c r="I9" s="1">
        <v>12408</v>
      </c>
      <c r="J9" s="1">
        <v>2814</v>
      </c>
      <c r="K9" s="1">
        <v>17748</v>
      </c>
      <c r="L9" s="1">
        <v>17748</v>
      </c>
      <c r="M9" s="1">
        <v>991</v>
      </c>
      <c r="N9" s="1">
        <v>450</v>
      </c>
      <c r="O9" s="1">
        <v>1000</v>
      </c>
      <c r="P9" s="1">
        <f t="shared" si="1"/>
        <v>20189</v>
      </c>
      <c r="Q9" s="1">
        <f t="shared" si="2"/>
        <v>20189</v>
      </c>
      <c r="R9" s="1">
        <v>87</v>
      </c>
      <c r="S9" s="23">
        <v>71</v>
      </c>
    </row>
    <row r="10" spans="1:19" x14ac:dyDescent="0.25">
      <c r="A10" s="19" t="s">
        <v>27</v>
      </c>
      <c r="B10" s="22" t="s">
        <v>28</v>
      </c>
      <c r="C10" s="1">
        <v>2</v>
      </c>
      <c r="D10" s="1">
        <v>8728</v>
      </c>
      <c r="E10" s="1">
        <v>5201</v>
      </c>
      <c r="F10" s="2">
        <f>(E10/D10)</f>
        <v>0.59589825847846012</v>
      </c>
      <c r="G10" s="1">
        <v>1191</v>
      </c>
      <c r="H10" s="2">
        <f t="shared" si="0"/>
        <v>0.22899442414920207</v>
      </c>
      <c r="I10" s="1">
        <v>4265</v>
      </c>
      <c r="J10" s="1">
        <v>291</v>
      </c>
      <c r="K10" s="1">
        <v>17900</v>
      </c>
      <c r="L10" s="1">
        <v>17900</v>
      </c>
      <c r="M10" s="1">
        <v>100</v>
      </c>
      <c r="N10" s="1">
        <v>450</v>
      </c>
      <c r="O10" s="1">
        <v>1250</v>
      </c>
      <c r="P10" s="1">
        <f t="shared" si="1"/>
        <v>19700</v>
      </c>
      <c r="Q10" s="1">
        <f t="shared" si="2"/>
        <v>19700</v>
      </c>
      <c r="R10" s="1">
        <v>86</v>
      </c>
      <c r="S10" s="23">
        <v>74</v>
      </c>
    </row>
    <row r="11" spans="1:19" x14ac:dyDescent="0.25">
      <c r="A11" s="19" t="s">
        <v>46</v>
      </c>
      <c r="B11" s="22" t="s">
        <v>47</v>
      </c>
      <c r="C11" s="1">
        <v>1</v>
      </c>
      <c r="D11" s="1">
        <v>3793</v>
      </c>
      <c r="E11" s="1">
        <v>2341</v>
      </c>
      <c r="F11" s="2">
        <f>(E11/D11)</f>
        <v>0.61718955971526501</v>
      </c>
      <c r="G11" s="1">
        <v>1238</v>
      </c>
      <c r="H11" s="2">
        <f t="shared" si="0"/>
        <v>0.52883383169585652</v>
      </c>
      <c r="I11" s="1">
        <v>7732</v>
      </c>
      <c r="J11" s="1">
        <v>9054</v>
      </c>
      <c r="K11" s="1">
        <v>2154</v>
      </c>
      <c r="L11" s="1">
        <v>6744</v>
      </c>
      <c r="M11" s="1">
        <v>246</v>
      </c>
      <c r="N11" s="1">
        <v>720</v>
      </c>
      <c r="O11" s="1">
        <v>3450</v>
      </c>
      <c r="P11" s="1">
        <f t="shared" si="1"/>
        <v>6570</v>
      </c>
      <c r="Q11" s="1">
        <f t="shared" si="2"/>
        <v>11160</v>
      </c>
      <c r="R11" s="1">
        <v>87</v>
      </c>
      <c r="S11" s="23">
        <v>34</v>
      </c>
    </row>
    <row r="12" spans="1:19" x14ac:dyDescent="0.25">
      <c r="A12" s="19" t="s">
        <v>49</v>
      </c>
      <c r="B12" s="22" t="s">
        <v>50</v>
      </c>
      <c r="C12" s="1">
        <v>1</v>
      </c>
      <c r="D12" s="1">
        <v>6233</v>
      </c>
      <c r="E12" s="1">
        <v>3990</v>
      </c>
      <c r="F12" s="2">
        <f>(E12/D12)</f>
        <v>0.64014118402053588</v>
      </c>
      <c r="G12" s="1">
        <v>2150</v>
      </c>
      <c r="H12" s="2">
        <f t="shared" si="0"/>
        <v>0.53884711779448624</v>
      </c>
      <c r="I12" s="1">
        <v>15340</v>
      </c>
      <c r="J12" s="1">
        <v>9355</v>
      </c>
      <c r="K12" s="1">
        <v>672</v>
      </c>
      <c r="L12" s="1">
        <v>4104</v>
      </c>
      <c r="M12" s="1">
        <v>690</v>
      </c>
      <c r="N12" s="1">
        <v>600</v>
      </c>
      <c r="O12" s="1"/>
      <c r="P12" s="1">
        <f t="shared" si="1"/>
        <v>1962</v>
      </c>
      <c r="Q12" s="1">
        <f t="shared" si="2"/>
        <v>5394</v>
      </c>
      <c r="R12" s="1"/>
      <c r="S12" s="23">
        <v>32</v>
      </c>
    </row>
    <row r="13" spans="1:19" x14ac:dyDescent="0.25">
      <c r="A13" s="19" t="s">
        <v>24</v>
      </c>
      <c r="B13" s="22" t="s">
        <v>18</v>
      </c>
      <c r="C13" s="1">
        <v>2</v>
      </c>
      <c r="D13" s="1">
        <v>20192</v>
      </c>
      <c r="E13" s="1">
        <v>13007</v>
      </c>
      <c r="F13" s="2">
        <f>(E13/D13)</f>
        <v>0.64416600633914423</v>
      </c>
      <c r="G13" s="1">
        <v>3810</v>
      </c>
      <c r="H13" s="2">
        <f t="shared" si="0"/>
        <v>0.29291919735527022</v>
      </c>
      <c r="I13" s="1">
        <v>14971</v>
      </c>
      <c r="J13" s="1">
        <v>3113</v>
      </c>
      <c r="K13" s="1">
        <v>18420</v>
      </c>
      <c r="L13" s="1">
        <v>18420</v>
      </c>
      <c r="M13" s="1">
        <v>270</v>
      </c>
      <c r="N13" s="1">
        <v>475</v>
      </c>
      <c r="O13" s="1">
        <v>1025</v>
      </c>
      <c r="P13" s="1">
        <f t="shared" si="1"/>
        <v>20190</v>
      </c>
      <c r="Q13" s="1">
        <f t="shared" si="2"/>
        <v>20190</v>
      </c>
      <c r="R13" s="1">
        <v>80</v>
      </c>
      <c r="S13" s="23">
        <v>72</v>
      </c>
    </row>
    <row r="14" spans="1:19" x14ac:dyDescent="0.25">
      <c r="A14" s="19" t="s">
        <v>48</v>
      </c>
      <c r="B14" s="22" t="s">
        <v>22</v>
      </c>
      <c r="C14" s="1">
        <v>1</v>
      </c>
      <c r="D14" s="1">
        <v>5385</v>
      </c>
      <c r="E14" s="1">
        <v>3539</v>
      </c>
      <c r="F14" s="2">
        <f>(E14/D14)</f>
        <v>0.65719591457753013</v>
      </c>
      <c r="G14" s="1">
        <v>1259</v>
      </c>
      <c r="H14" s="2">
        <f t="shared" si="0"/>
        <v>0.35575021192427242</v>
      </c>
      <c r="I14" s="1">
        <v>13165</v>
      </c>
      <c r="J14" s="1">
        <v>5937</v>
      </c>
      <c r="K14" s="1">
        <v>1584</v>
      </c>
      <c r="L14" s="1">
        <v>8964</v>
      </c>
      <c r="M14" s="1">
        <v>352</v>
      </c>
      <c r="N14" s="1">
        <v>630</v>
      </c>
      <c r="O14" s="1">
        <v>2286</v>
      </c>
      <c r="P14" s="1">
        <f t="shared" si="1"/>
        <v>4852</v>
      </c>
      <c r="Q14" s="1">
        <f t="shared" si="2"/>
        <v>12232</v>
      </c>
      <c r="R14" s="1">
        <v>75</v>
      </c>
      <c r="S14" s="23">
        <v>55</v>
      </c>
    </row>
    <row r="15" spans="1:19" x14ac:dyDescent="0.25">
      <c r="A15" s="19" t="s">
        <v>25</v>
      </c>
      <c r="B15" s="22" t="s">
        <v>26</v>
      </c>
      <c r="C15" s="1">
        <v>2</v>
      </c>
      <c r="D15" s="1">
        <v>7654</v>
      </c>
      <c r="E15" s="1">
        <v>5259</v>
      </c>
      <c r="F15" s="2">
        <f>(E15/D15)</f>
        <v>0.68709171674941205</v>
      </c>
      <c r="G15" s="1">
        <v>1254</v>
      </c>
      <c r="H15" s="2">
        <f t="shared" si="0"/>
        <v>0.23844837421563034</v>
      </c>
      <c r="I15" s="1">
        <v>4879</v>
      </c>
      <c r="J15" s="1">
        <v>1274</v>
      </c>
      <c r="K15" s="1">
        <v>18350</v>
      </c>
      <c r="L15" s="1">
        <v>18350</v>
      </c>
      <c r="M15" s="1">
        <v>184</v>
      </c>
      <c r="N15" s="1">
        <v>768</v>
      </c>
      <c r="O15" s="1">
        <v>1512</v>
      </c>
      <c r="P15" s="1">
        <f t="shared" si="1"/>
        <v>20814</v>
      </c>
      <c r="Q15" s="1">
        <f t="shared" si="2"/>
        <v>20814</v>
      </c>
      <c r="R15" s="1">
        <v>91</v>
      </c>
      <c r="S15" s="23">
        <v>90</v>
      </c>
    </row>
    <row r="16" spans="1:19" x14ac:dyDescent="0.25">
      <c r="A16" s="19" t="s">
        <v>41</v>
      </c>
      <c r="B16" s="22" t="s">
        <v>18</v>
      </c>
      <c r="C16" s="1">
        <v>2</v>
      </c>
      <c r="D16" s="1">
        <v>1888</v>
      </c>
      <c r="E16" s="1">
        <v>1347</v>
      </c>
      <c r="F16" s="2">
        <f>(E16/D16)</f>
        <v>0.71345338983050843</v>
      </c>
      <c r="G16" s="1">
        <v>519</v>
      </c>
      <c r="H16" s="2">
        <f t="shared" si="0"/>
        <v>0.38530066815144765</v>
      </c>
      <c r="I16" s="1">
        <v>2160</v>
      </c>
      <c r="J16" s="1">
        <v>131</v>
      </c>
      <c r="K16" s="1">
        <v>9438</v>
      </c>
      <c r="L16" s="1">
        <v>9438</v>
      </c>
      <c r="M16" s="1">
        <v>432</v>
      </c>
      <c r="N16" s="1"/>
      <c r="O16" s="1"/>
      <c r="P16" s="1">
        <f t="shared" si="1"/>
        <v>9870</v>
      </c>
      <c r="Q16" s="1">
        <f t="shared" si="2"/>
        <v>9870</v>
      </c>
      <c r="R16" s="1">
        <v>55</v>
      </c>
      <c r="S16" s="23">
        <v>76</v>
      </c>
    </row>
    <row r="17" spans="1:19" x14ac:dyDescent="0.25">
      <c r="A17" s="19" t="s">
        <v>38</v>
      </c>
      <c r="B17" s="22" t="s">
        <v>28</v>
      </c>
      <c r="C17" s="1">
        <v>2</v>
      </c>
      <c r="D17" s="1">
        <v>974</v>
      </c>
      <c r="E17" s="1">
        <v>704</v>
      </c>
      <c r="F17" s="2">
        <f>(E17/D17)</f>
        <v>0.7227926078028748</v>
      </c>
      <c r="G17" s="1">
        <v>290</v>
      </c>
      <c r="H17" s="2">
        <f t="shared" si="0"/>
        <v>0.41193181818181818</v>
      </c>
      <c r="I17" s="1">
        <v>1145</v>
      </c>
      <c r="J17" s="1">
        <v>39</v>
      </c>
      <c r="K17" s="1">
        <v>12520</v>
      </c>
      <c r="L17" s="1">
        <v>12520</v>
      </c>
      <c r="M17" s="1">
        <v>500</v>
      </c>
      <c r="N17" s="1">
        <v>1300</v>
      </c>
      <c r="O17" s="1">
        <v>700</v>
      </c>
      <c r="P17" s="1">
        <f t="shared" si="1"/>
        <v>15020</v>
      </c>
      <c r="Q17" s="1">
        <f t="shared" si="2"/>
        <v>15020</v>
      </c>
      <c r="R17" s="1">
        <v>16</v>
      </c>
      <c r="S17" s="23">
        <v>57</v>
      </c>
    </row>
    <row r="18" spans="1:19" x14ac:dyDescent="0.25">
      <c r="A18" s="19" t="s">
        <v>45</v>
      </c>
      <c r="B18" s="22" t="s">
        <v>35</v>
      </c>
      <c r="C18" s="1">
        <v>1</v>
      </c>
      <c r="D18" s="1">
        <v>2916</v>
      </c>
      <c r="E18" s="1">
        <v>2167</v>
      </c>
      <c r="F18" s="2">
        <f>(E18/D18)</f>
        <v>0.74314128943758573</v>
      </c>
      <c r="G18" s="1">
        <v>911</v>
      </c>
      <c r="H18" s="2">
        <f t="shared" si="0"/>
        <v>0.4203968620212275</v>
      </c>
      <c r="I18" s="1">
        <v>4147</v>
      </c>
      <c r="J18" s="1">
        <v>449</v>
      </c>
      <c r="K18" s="1">
        <v>2431</v>
      </c>
      <c r="L18" s="1">
        <v>5428</v>
      </c>
      <c r="M18" s="1">
        <v>418</v>
      </c>
      <c r="N18" s="1">
        <v>700</v>
      </c>
      <c r="O18" s="1">
        <v>950</v>
      </c>
      <c r="P18" s="1">
        <f t="shared" si="1"/>
        <v>4499</v>
      </c>
      <c r="Q18" s="1">
        <f t="shared" si="2"/>
        <v>7496</v>
      </c>
      <c r="R18" s="1">
        <v>78</v>
      </c>
      <c r="S18" s="23">
        <v>54</v>
      </c>
    </row>
    <row r="19" spans="1:19" x14ac:dyDescent="0.25">
      <c r="A19" s="19" t="s">
        <v>34</v>
      </c>
      <c r="B19" s="22" t="s">
        <v>35</v>
      </c>
      <c r="C19" s="1">
        <v>2</v>
      </c>
      <c r="D19" s="1">
        <v>1209</v>
      </c>
      <c r="E19" s="1">
        <v>942</v>
      </c>
      <c r="F19" s="2">
        <f>(E19/D19)</f>
        <v>0.77915632754342434</v>
      </c>
      <c r="G19" s="1">
        <v>214</v>
      </c>
      <c r="H19" s="2">
        <f t="shared" si="0"/>
        <v>0.22717622080679406</v>
      </c>
      <c r="I19" s="1">
        <v>822</v>
      </c>
      <c r="J19" s="1">
        <v>46</v>
      </c>
      <c r="K19" s="1">
        <v>15276</v>
      </c>
      <c r="L19" s="1">
        <v>15276</v>
      </c>
      <c r="M19" s="1">
        <v>0</v>
      </c>
      <c r="N19" s="1">
        <v>500</v>
      </c>
      <c r="O19" s="1">
        <v>300</v>
      </c>
      <c r="P19" s="1">
        <f t="shared" si="1"/>
        <v>16076</v>
      </c>
      <c r="Q19" s="1">
        <f t="shared" si="2"/>
        <v>16076</v>
      </c>
      <c r="R19" s="1">
        <v>79</v>
      </c>
      <c r="S19" s="23">
        <v>65</v>
      </c>
    </row>
    <row r="20" spans="1:19" x14ac:dyDescent="0.25">
      <c r="A20" s="19" t="s">
        <v>42</v>
      </c>
      <c r="B20" s="22" t="s">
        <v>30</v>
      </c>
      <c r="C20" s="1">
        <v>2</v>
      </c>
      <c r="D20" s="1">
        <v>2531</v>
      </c>
      <c r="E20" s="1">
        <v>1978</v>
      </c>
      <c r="F20" s="2">
        <f>(E20/D20)</f>
        <v>0.78150928486764126</v>
      </c>
      <c r="G20" s="1">
        <v>778</v>
      </c>
      <c r="H20" s="2">
        <f t="shared" si="0"/>
        <v>0.39332659251769464</v>
      </c>
      <c r="I20" s="1">
        <v>4730</v>
      </c>
      <c r="J20" s="1">
        <v>2007</v>
      </c>
      <c r="K20" s="1">
        <v>9190</v>
      </c>
      <c r="L20" s="1">
        <v>9190</v>
      </c>
      <c r="M20" s="1">
        <v>850</v>
      </c>
      <c r="N20" s="1">
        <v>500</v>
      </c>
      <c r="O20" s="1">
        <v>1250</v>
      </c>
      <c r="P20" s="1">
        <f t="shared" si="1"/>
        <v>11790</v>
      </c>
      <c r="Q20" s="1">
        <f t="shared" si="2"/>
        <v>11790</v>
      </c>
      <c r="R20" s="1">
        <v>74</v>
      </c>
      <c r="S20" s="23">
        <v>53</v>
      </c>
    </row>
    <row r="21" spans="1:19" x14ac:dyDescent="0.25">
      <c r="A21" s="19" t="s">
        <v>54</v>
      </c>
      <c r="B21" s="22" t="s">
        <v>55</v>
      </c>
      <c r="C21" s="1">
        <v>1</v>
      </c>
      <c r="D21" s="1">
        <v>1705</v>
      </c>
      <c r="E21" s="1">
        <v>1339</v>
      </c>
      <c r="F21" s="2">
        <f>(E21/D21)</f>
        <v>0.78533724340175948</v>
      </c>
      <c r="G21" s="1">
        <v>772</v>
      </c>
      <c r="H21" s="2">
        <f t="shared" si="0"/>
        <v>0.57654966392830476</v>
      </c>
      <c r="I21" s="1">
        <v>2999</v>
      </c>
      <c r="J21" s="1">
        <v>1825</v>
      </c>
      <c r="K21" s="1">
        <v>0</v>
      </c>
      <c r="L21" s="1">
        <v>0</v>
      </c>
      <c r="M21" s="1">
        <v>0</v>
      </c>
      <c r="N21" s="1"/>
      <c r="O21" s="1"/>
      <c r="P21" s="1">
        <f t="shared" si="1"/>
        <v>0</v>
      </c>
      <c r="Q21" s="1">
        <f t="shared" si="2"/>
        <v>0</v>
      </c>
      <c r="R21" s="1">
        <v>87</v>
      </c>
      <c r="S21" s="23">
        <v>28</v>
      </c>
    </row>
    <row r="22" spans="1:19" x14ac:dyDescent="0.25">
      <c r="A22" s="19" t="s">
        <v>39</v>
      </c>
      <c r="B22" s="22" t="s">
        <v>40</v>
      </c>
      <c r="C22" s="1">
        <v>2</v>
      </c>
      <c r="D22" s="1">
        <v>444</v>
      </c>
      <c r="E22" s="1">
        <v>359</v>
      </c>
      <c r="F22" s="2">
        <f>(E22/D22)</f>
        <v>0.80855855855855852</v>
      </c>
      <c r="G22" s="1">
        <v>122</v>
      </c>
      <c r="H22" s="2">
        <f t="shared" si="0"/>
        <v>0.33983286908077992</v>
      </c>
      <c r="I22" s="1">
        <v>493</v>
      </c>
      <c r="J22" s="1">
        <v>968</v>
      </c>
      <c r="K22" s="1">
        <v>10900</v>
      </c>
      <c r="L22" s="1">
        <v>10900</v>
      </c>
      <c r="M22" s="1">
        <v>500</v>
      </c>
      <c r="N22" s="1">
        <v>380</v>
      </c>
      <c r="O22" s="1">
        <v>1000</v>
      </c>
      <c r="P22" s="1">
        <f t="shared" si="1"/>
        <v>12780</v>
      </c>
      <c r="Q22" s="1">
        <f t="shared" si="2"/>
        <v>12780</v>
      </c>
      <c r="R22" s="1">
        <v>68</v>
      </c>
      <c r="S22" s="23">
        <v>78</v>
      </c>
    </row>
    <row r="23" spans="1:19" x14ac:dyDescent="0.25">
      <c r="A23" s="19" t="s">
        <v>51</v>
      </c>
      <c r="B23" s="22" t="s">
        <v>22</v>
      </c>
      <c r="C23" s="1">
        <v>1</v>
      </c>
      <c r="D23" s="1">
        <v>4816</v>
      </c>
      <c r="E23" s="1">
        <v>3922</v>
      </c>
      <c r="F23" s="2">
        <f>(E23/D23)</f>
        <v>0.81436877076411962</v>
      </c>
      <c r="G23" s="1">
        <v>1278</v>
      </c>
      <c r="H23" s="2">
        <f t="shared" si="0"/>
        <v>0.3258541560428353</v>
      </c>
      <c r="I23" s="1">
        <v>11822</v>
      </c>
      <c r="J23" s="1">
        <v>1343</v>
      </c>
      <c r="K23" s="1">
        <v>0</v>
      </c>
      <c r="L23" s="1">
        <v>5904</v>
      </c>
      <c r="M23" s="1">
        <v>1982</v>
      </c>
      <c r="N23" s="1">
        <v>612</v>
      </c>
      <c r="O23" s="1">
        <v>2100</v>
      </c>
      <c r="P23" s="1">
        <f t="shared" si="1"/>
        <v>4694</v>
      </c>
      <c r="Q23" s="1">
        <f t="shared" si="2"/>
        <v>10598</v>
      </c>
      <c r="R23" s="1"/>
      <c r="S23" s="23">
        <v>63</v>
      </c>
    </row>
    <row r="24" spans="1:19" x14ac:dyDescent="0.25">
      <c r="A24" s="19" t="s">
        <v>43</v>
      </c>
      <c r="B24" s="22" t="s">
        <v>44</v>
      </c>
      <c r="C24" s="1">
        <v>1</v>
      </c>
      <c r="D24" s="1">
        <v>7304</v>
      </c>
      <c r="E24" s="1">
        <v>6263</v>
      </c>
      <c r="F24" s="2">
        <f>(E24/D24)</f>
        <v>0.85747535596933189</v>
      </c>
      <c r="G24" s="1">
        <v>2539</v>
      </c>
      <c r="H24" s="2">
        <f t="shared" si="0"/>
        <v>0.40539677470860608</v>
      </c>
      <c r="I24" s="1">
        <v>13244</v>
      </c>
      <c r="J24" s="1">
        <v>1396</v>
      </c>
      <c r="K24" s="1">
        <v>2725</v>
      </c>
      <c r="L24" s="1">
        <v>6660</v>
      </c>
      <c r="M24" s="1">
        <v>250</v>
      </c>
      <c r="N24" s="1">
        <v>600</v>
      </c>
      <c r="O24" s="1">
        <v>1000</v>
      </c>
      <c r="P24" s="1">
        <f t="shared" si="1"/>
        <v>4575</v>
      </c>
      <c r="Q24" s="1">
        <f t="shared" si="2"/>
        <v>8510</v>
      </c>
      <c r="R24" s="1">
        <v>66</v>
      </c>
      <c r="S24" s="23">
        <v>70</v>
      </c>
    </row>
    <row r="25" spans="1:19" x14ac:dyDescent="0.25">
      <c r="A25" s="19" t="s">
        <v>36</v>
      </c>
      <c r="B25" s="22" t="s">
        <v>37</v>
      </c>
      <c r="C25" s="1">
        <v>2</v>
      </c>
      <c r="D25" s="1">
        <v>738</v>
      </c>
      <c r="E25" s="1">
        <v>687</v>
      </c>
      <c r="F25" s="2">
        <f>(E25/D25)</f>
        <v>0.93089430894308944</v>
      </c>
      <c r="G25" s="1">
        <v>241</v>
      </c>
      <c r="H25" s="2">
        <f t="shared" si="0"/>
        <v>0.3508005822416303</v>
      </c>
      <c r="I25" s="1">
        <v>964</v>
      </c>
      <c r="J25" s="1">
        <v>242</v>
      </c>
      <c r="K25" s="1">
        <v>13780</v>
      </c>
      <c r="L25" s="1">
        <v>13780</v>
      </c>
      <c r="M25" s="1">
        <v>198</v>
      </c>
      <c r="N25" s="1">
        <v>500</v>
      </c>
      <c r="O25" s="1">
        <v>500</v>
      </c>
      <c r="P25" s="1">
        <f t="shared" si="1"/>
        <v>14978</v>
      </c>
      <c r="Q25" s="1">
        <f t="shared" si="2"/>
        <v>14978</v>
      </c>
      <c r="R25" s="1">
        <v>68</v>
      </c>
      <c r="S25" s="23">
        <v>65</v>
      </c>
    </row>
    <row r="26" spans="1:19" ht="15.75" thickBot="1" x14ac:dyDescent="0.3">
      <c r="A26" s="20" t="s">
        <v>52</v>
      </c>
      <c r="B26" s="11" t="s">
        <v>53</v>
      </c>
      <c r="C26" s="12">
        <v>1</v>
      </c>
      <c r="D26" s="12">
        <v>1623</v>
      </c>
      <c r="E26" s="12">
        <v>1574</v>
      </c>
      <c r="F26" s="13">
        <f>(E26/D26)</f>
        <v>0.96980899568699941</v>
      </c>
      <c r="G26" s="12">
        <v>837</v>
      </c>
      <c r="H26" s="13">
        <f t="shared" si="0"/>
        <v>0.53176620076238879</v>
      </c>
      <c r="I26" s="12">
        <v>6194</v>
      </c>
      <c r="J26" s="12">
        <v>4992</v>
      </c>
      <c r="K26" s="12">
        <v>0</v>
      </c>
      <c r="L26" s="12">
        <v>0</v>
      </c>
      <c r="M26" s="12">
        <v>0</v>
      </c>
      <c r="N26" s="12">
        <v>750</v>
      </c>
      <c r="O26" s="12">
        <v>1098</v>
      </c>
      <c r="P26" s="12">
        <f t="shared" si="1"/>
        <v>1848</v>
      </c>
      <c r="Q26" s="12">
        <f t="shared" si="2"/>
        <v>1848</v>
      </c>
      <c r="R26" s="12">
        <v>78</v>
      </c>
      <c r="S26" s="24">
        <v>24</v>
      </c>
    </row>
    <row r="43" spans="3:9" ht="15.75" thickBot="1" x14ac:dyDescent="0.3"/>
    <row r="44" spans="3:9" ht="15.75" thickBot="1" x14ac:dyDescent="0.3">
      <c r="E44" s="3" t="s">
        <v>63</v>
      </c>
      <c r="F44" s="4" t="s">
        <v>64</v>
      </c>
      <c r="G44" s="4" t="s">
        <v>60</v>
      </c>
      <c r="H44" s="4" t="s">
        <v>65</v>
      </c>
      <c r="I44" s="6" t="s">
        <v>66</v>
      </c>
    </row>
    <row r="45" spans="3:9" x14ac:dyDescent="0.25">
      <c r="C45" s="3" t="s">
        <v>61</v>
      </c>
      <c r="D45" s="1">
        <v>1</v>
      </c>
      <c r="E45" s="7">
        <f>SUMIF($C$2:$C$26,D45,$D$2:$D$26)</f>
        <v>33775</v>
      </c>
      <c r="F45" s="8">
        <f>SUMIF($C$2:$C$26,D45,$E$2:$E$26)</f>
        <v>25135</v>
      </c>
      <c r="G45" s="9">
        <f>(F45/E45)</f>
        <v>0.74418948926720951</v>
      </c>
      <c r="H45" s="8">
        <f>SUMIF($C$2:$C$26,D45,$G$2:$G$26)</f>
        <v>10984</v>
      </c>
      <c r="I45" s="10">
        <f>(H45/F45)</f>
        <v>0.43700019892580066</v>
      </c>
    </row>
    <row r="46" spans="3:9" ht="15.75" thickBot="1" x14ac:dyDescent="0.3">
      <c r="C46" s="5" t="s">
        <v>62</v>
      </c>
      <c r="D46" s="1">
        <v>2</v>
      </c>
      <c r="E46" s="11">
        <f>SUMIF($C$2:$C$26,D46,$D$2:$D$26)</f>
        <v>109744</v>
      </c>
      <c r="F46" s="12">
        <f>SUMIF($C$2:$C$26,D46,$E$2:$E$26)</f>
        <v>48932</v>
      </c>
      <c r="G46" s="13">
        <f>(F46/E46)</f>
        <v>0.44587403411576032</v>
      </c>
      <c r="H46" s="12">
        <f>SUMIF($C$2:$C$26,D46,$G$2:$G$26)</f>
        <v>17581</v>
      </c>
      <c r="I46" s="14">
        <f>(H46/F46)</f>
        <v>0.35929453118613586</v>
      </c>
    </row>
  </sheetData>
  <autoFilter ref="A1:W27">
    <sortState ref="A2:Q26">
      <sortCondition ref="F1:F27"/>
    </sortState>
  </autoFilter>
  <conditionalFormatting sqref="C2:C26">
    <cfRule type="cellIs" dxfId="7" priority="23" operator="equal">
      <formula>2</formula>
    </cfRule>
    <cfRule type="cellIs" dxfId="6" priority="24" operator="equal">
      <formula>1</formula>
    </cfRule>
  </conditionalFormatting>
  <conditionalFormatting sqref="D2:D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L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O2:O26">
    <cfRule type="colorScale" priority="14">
      <colorScale>
        <cfvo type="min"/>
        <cfvo type="max"/>
        <color rgb="FFFCFCFF"/>
        <color rgb="FFF8696B"/>
      </colorScale>
    </cfRule>
  </conditionalFormatting>
  <conditionalFormatting sqref="R1:S2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{93339E1B-DB92-4C04-B85F-60F925762F29}</x14:id>
        </ext>
      </extLst>
    </cfRule>
  </conditionalFormatting>
  <conditionalFormatting sqref="M2:M26">
    <cfRule type="colorScale" priority="11">
      <colorScale>
        <cfvo type="min"/>
        <cfvo type="max"/>
        <color rgb="FFFCFCFF"/>
        <color rgb="FFF8696B"/>
      </colorScale>
    </cfRule>
  </conditionalFormatting>
  <conditionalFormatting sqref="P2:Q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46">
    <cfRule type="cellIs" dxfId="5" priority="6" operator="equal">
      <formula>2</formula>
    </cfRule>
    <cfRule type="cellIs" dxfId="4" priority="7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339E1B-DB92-4C04-B85F-60F925762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R1:S26</xm:sqref>
        </x14:conditionalFormatting>
        <x14:conditionalFormatting xmlns:xm="http://schemas.microsoft.com/office/excel/2006/main">
          <x14:cfRule type="iconSet" priority="12" id="{D11F33E9-455D-4D51-83DE-B0309C859DC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F2:F26</xm:sqref>
        </x14:conditionalFormatting>
        <x14:conditionalFormatting xmlns:xm="http://schemas.microsoft.com/office/excel/2006/main">
          <x14:cfRule type="iconSet" priority="9" id="{8C377162-1802-4256-AAC6-8BF6C9A7705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H2:H26</xm:sqref>
        </x14:conditionalFormatting>
        <x14:conditionalFormatting xmlns:xm="http://schemas.microsoft.com/office/excel/2006/main">
          <x14:cfRule type="iconSet" priority="5" id="{776D52F5-676D-41B5-87C1-1EE0A6E51EF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G45:G46</xm:sqref>
        </x14:conditionalFormatting>
        <x14:conditionalFormatting xmlns:xm="http://schemas.microsoft.com/office/excel/2006/main">
          <x14:cfRule type="iconSet" priority="4" id="{A27361B8-CC5F-4F84-BA5D-6447FA086D0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I45:I46</xm:sqref>
        </x14:conditionalFormatting>
        <x14:conditionalFormatting xmlns:xm="http://schemas.microsoft.com/office/excel/2006/main">
          <x14:cfRule type="iconSet" priority="3" id="{73D03FEC-D179-4A49-958A-C58EDB0990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F45:F46</xm:sqref>
        </x14:conditionalFormatting>
        <x14:conditionalFormatting xmlns:xm="http://schemas.microsoft.com/office/excel/2006/main">
          <x14:cfRule type="iconSet" priority="2" id="{E6D68F79-E740-46E7-9648-41515067678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E45:E46</xm:sqref>
        </x14:conditionalFormatting>
        <x14:conditionalFormatting xmlns:xm="http://schemas.microsoft.com/office/excel/2006/main">
          <x14:cfRule type="iconSet" priority="1" id="{4D2AA16A-9086-47DC-9338-2C1989D8F2B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H45:H46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2016-11-12T22:17:42Z</dcterms:modified>
</cp:coreProperties>
</file>