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42368DF-FFD5-4608-A6A0-3B62D6432BBD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5" l="1"/>
  <c r="I2" i="5"/>
  <c r="H2" i="5"/>
  <c r="G5" i="5"/>
  <c r="G3" i="5"/>
  <c r="G4" i="5"/>
  <c r="G2" i="5"/>
  <c r="F2" i="5"/>
  <c r="E3" i="5"/>
  <c r="E4" i="5"/>
  <c r="E2" i="5"/>
  <c r="D5" i="5"/>
  <c r="C5" i="5"/>
  <c r="B5" i="5"/>
  <c r="K2" i="3"/>
  <c r="J2" i="3"/>
  <c r="I2" i="3"/>
  <c r="H2" i="3"/>
  <c r="G5" i="3"/>
  <c r="G3" i="3"/>
  <c r="G4" i="3"/>
  <c r="G2" i="3"/>
  <c r="F2" i="3"/>
  <c r="E3" i="3"/>
  <c r="E4" i="3"/>
  <c r="E2" i="3"/>
  <c r="D3" i="3"/>
  <c r="D4" i="3"/>
  <c r="D2" i="3"/>
  <c r="C2" i="3"/>
  <c r="K2" i="2"/>
  <c r="J2" i="2"/>
  <c r="I2" i="2"/>
  <c r="H2" i="2"/>
  <c r="G7" i="2"/>
  <c r="G3" i="2"/>
  <c r="G4" i="2"/>
  <c r="G5" i="2"/>
  <c r="G6" i="2"/>
  <c r="G2" i="2"/>
  <c r="F2" i="2"/>
  <c r="E3" i="2"/>
  <c r="E4" i="2"/>
  <c r="E5" i="2"/>
  <c r="E6" i="2"/>
  <c r="E2" i="2"/>
  <c r="D3" i="2"/>
  <c r="D4" i="2"/>
  <c r="D5" i="2"/>
  <c r="D6" i="2"/>
  <c r="D2" i="2"/>
  <c r="K2" i="1"/>
  <c r="J2" i="1"/>
  <c r="I2" i="1"/>
  <c r="H2" i="1"/>
  <c r="G7" i="1"/>
  <c r="G3" i="1"/>
  <c r="G4" i="1"/>
  <c r="G5" i="1"/>
  <c r="G6" i="1"/>
  <c r="G2" i="1"/>
  <c r="F2" i="1"/>
  <c r="E4" i="1"/>
  <c r="E5" i="1"/>
  <c r="E6" i="1"/>
  <c r="E3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<sst xmlns="http://schemas.openxmlformats.org/spreadsheetml/2006/main" count="44" uniqueCount="27">
  <si>
    <t>n</t>
  </si>
  <si>
    <t>d</t>
  </si>
  <si>
    <t>d0</t>
  </si>
  <si>
    <t>d1-d0</t>
  </si>
  <si>
    <t>(d1-d0)^2</t>
  </si>
  <si>
    <t>d ср</t>
  </si>
  <si>
    <t>дисперсия</t>
  </si>
  <si>
    <t>стандартное отклонение</t>
  </si>
  <si>
    <t>абсолютная погрешность(+)</t>
  </si>
  <si>
    <t>абсолютная погрешность(-)</t>
  </si>
  <si>
    <t>относительная погрешность</t>
  </si>
  <si>
    <t>m</t>
  </si>
  <si>
    <t>m0</t>
  </si>
  <si>
    <t>m-m0</t>
  </si>
  <si>
    <t>(m-m0)^2</t>
  </si>
  <si>
    <t>m ср</t>
  </si>
  <si>
    <t>относиельная погрешность</t>
  </si>
  <si>
    <t>a</t>
  </si>
  <si>
    <t>b</t>
  </si>
  <si>
    <t>h</t>
  </si>
  <si>
    <t>(b-b0)^2</t>
  </si>
  <si>
    <t>среднее арифметическое b</t>
  </si>
  <si>
    <t>дисперсия b</t>
  </si>
  <si>
    <t>случайная погрешность многократного изменения b</t>
  </si>
  <si>
    <t>доверительный интервал однократного изменения b</t>
  </si>
  <si>
    <t>общая погрешность серии b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</si>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</sst>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/>
    <xf numFmtId="0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1" xfId="0" applyFill="1" applyBorder="1"/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</xdr:colOff>
      <xdr:row>0</xdr:row>
      <xdr:rowOff>30480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D3E8D1-CDB4-49FA-98E8-01D9EA844B24}"/>
            </a:ext>
          </a:extLst>
        </xdr:cNvPr>
        <xdr:cNvSpPr txBox="1"/>
      </xdr:nvSpPr>
      <xdr:spPr>
        <a:xfrm>
          <a:off x="1531620" y="304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60960</xdr:colOff>
      <xdr:row>0</xdr:row>
      <xdr:rowOff>30480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447BB2-222E-4000-AAB5-2185BFF3E28E}"/>
            </a:ext>
          </a:extLst>
        </xdr:cNvPr>
        <xdr:cNvSpPr txBox="1"/>
      </xdr:nvSpPr>
      <xdr:spPr>
        <a:xfrm>
          <a:off x="1531620" y="304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0</xdr:row>
      <xdr:rowOff>30480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B08BF3-5FA1-49FD-8BDE-AC82296EE232}"/>
            </a:ext>
          </a:extLst>
        </xdr:cNvPr>
        <xdr:cNvSpPr txBox="1"/>
      </xdr:nvSpPr>
      <xdr:spPr>
        <a:xfrm>
          <a:off x="1889760" y="304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E10" sqref="E10"/>
    </sheetView>
  </sheetViews>
  <sheetFormatPr defaultRowHeight="14.4" x14ac:dyDescent="0.3"/>
  <cols>
    <col min="1" max="1" width="4.88671875" customWidth="1"/>
    <col min="5" max="5" width="10.33203125" customWidth="1"/>
    <col min="6" max="6" width="9.33203125" customWidth="1"/>
    <col min="7" max="7" width="12.21875" customWidth="1"/>
    <col min="8" max="8" width="14.44140625" customWidth="1"/>
    <col min="9" max="9" width="16.77734375" customWidth="1"/>
    <col min="10" max="10" width="15.77734375" customWidth="1"/>
    <col min="11" max="11" width="15.44140625" customWidth="1"/>
  </cols>
  <sheetData>
    <row r="1" spans="1:11" ht="46.2" customHeight="1" x14ac:dyDescent="0.3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3">
      <c r="A2" s="10">
        <v>1</v>
      </c>
      <c r="B2" s="7">
        <v>14.85</v>
      </c>
      <c r="C2" s="7">
        <v>14.8</v>
      </c>
      <c r="D2" s="7">
        <f>$B2-$C$2</f>
        <v>4.9999999999998934E-2</v>
      </c>
      <c r="E2" s="7"/>
      <c r="F2" s="7">
        <f>SUM($B2:$B6)/COUNT($B2:$B6)</f>
        <v>14.818000000000001</v>
      </c>
      <c r="G2" s="7">
        <f>(SUM($E$2:$E$6)-(COUNT($E$2:$E$6)*($F$2-$C$2)^2))</f>
        <v>5.0399999999986046E-4</v>
      </c>
      <c r="H2" s="7">
        <f>SQRT($G$7)</f>
        <v>1.1224972160320271E-2</v>
      </c>
      <c r="I2" s="7">
        <f>($F$2+(2.57*$H$2))</f>
        <v>14.846848178452024</v>
      </c>
      <c r="J2" s="7">
        <f>($F$2-(2.57*$H$2))</f>
        <v>14.789151821547978</v>
      </c>
      <c r="K2" s="9">
        <f>((2.57*$H$2)/$F$2)</f>
        <v>1.9468334763141511E-3</v>
      </c>
    </row>
    <row r="3" spans="1:11" x14ac:dyDescent="0.3">
      <c r="A3" s="10">
        <v>2</v>
      </c>
      <c r="B3" s="7">
        <v>14.8</v>
      </c>
      <c r="C3" s="7"/>
      <c r="D3" s="7">
        <f t="shared" ref="D3:D6" si="0">$B3-$C$2</f>
        <v>0</v>
      </c>
      <c r="E3" s="7">
        <f>$D3^2</f>
        <v>0</v>
      </c>
      <c r="F3" s="7"/>
      <c r="G3" s="7">
        <f t="shared" ref="G3:G6" si="1">(SUM($E$2:$E$6)-(COUNT($E$2:$E$6)*($F$2-$C$2)^2))</f>
        <v>5.0399999999986046E-4</v>
      </c>
      <c r="H3" s="7"/>
      <c r="I3" s="7"/>
      <c r="J3" s="7"/>
      <c r="K3" s="7"/>
    </row>
    <row r="4" spans="1:11" x14ac:dyDescent="0.3">
      <c r="A4" s="10">
        <v>3</v>
      </c>
      <c r="B4" s="7">
        <v>14.79</v>
      </c>
      <c r="C4" s="7"/>
      <c r="D4" s="7">
        <f t="shared" si="0"/>
        <v>-1.0000000000001563E-2</v>
      </c>
      <c r="E4" s="7">
        <f t="shared" ref="E4:E6" si="2">$D4^2</f>
        <v>1.0000000000003127E-4</v>
      </c>
      <c r="F4" s="7"/>
      <c r="G4" s="7">
        <f t="shared" si="1"/>
        <v>5.0399999999986046E-4</v>
      </c>
      <c r="H4" s="7"/>
      <c r="I4" s="7"/>
      <c r="J4" s="7"/>
      <c r="K4" s="7"/>
    </row>
    <row r="5" spans="1:11" x14ac:dyDescent="0.3">
      <c r="A5" s="10">
        <v>4</v>
      </c>
      <c r="B5" s="7">
        <v>14.84</v>
      </c>
      <c r="C5" s="7"/>
      <c r="D5" s="7">
        <f t="shared" si="0"/>
        <v>3.9999999999999147E-2</v>
      </c>
      <c r="E5" s="7">
        <f t="shared" si="2"/>
        <v>1.5999999999999318E-3</v>
      </c>
      <c r="F5" s="7"/>
      <c r="G5" s="7">
        <f t="shared" si="1"/>
        <v>5.0399999999986046E-4</v>
      </c>
      <c r="H5" s="7"/>
      <c r="I5" s="7"/>
      <c r="J5" s="7"/>
      <c r="K5" s="7"/>
    </row>
    <row r="6" spans="1:11" x14ac:dyDescent="0.3">
      <c r="A6" s="10">
        <v>5</v>
      </c>
      <c r="B6" s="7">
        <v>14.81</v>
      </c>
      <c r="C6" s="7"/>
      <c r="D6" s="7">
        <f t="shared" si="0"/>
        <v>9.9999999999997868E-3</v>
      </c>
      <c r="E6" s="7">
        <f t="shared" si="2"/>
        <v>9.9999999999995736E-5</v>
      </c>
      <c r="F6" s="7"/>
      <c r="G6" s="7">
        <f t="shared" si="1"/>
        <v>5.0399999999986046E-4</v>
      </c>
      <c r="H6" s="7"/>
      <c r="I6" s="7"/>
      <c r="J6" s="7"/>
      <c r="K6" s="7"/>
    </row>
    <row r="7" spans="1:11" x14ac:dyDescent="0.3">
      <c r="A7" s="11"/>
      <c r="B7" s="3"/>
      <c r="C7" s="3"/>
      <c r="D7" s="3"/>
      <c r="E7" s="3"/>
      <c r="F7" s="3"/>
      <c r="G7" s="8">
        <f>SUM(G2:G6)/20</f>
        <v>1.2599999999996512E-4</v>
      </c>
      <c r="H7" s="3"/>
      <c r="I7" s="3"/>
      <c r="J7" s="3"/>
      <c r="K7" s="3"/>
    </row>
    <row r="8" spans="1:11" x14ac:dyDescent="0.3">
      <c r="B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FD2B-C057-42F1-9ECC-C7365D471C34}">
  <dimension ref="A1:K8"/>
  <sheetViews>
    <sheetView workbookViewId="0">
      <selection activeCell="C4" sqref="C4"/>
    </sheetView>
  </sheetViews>
  <sheetFormatPr defaultRowHeight="14.4" x14ac:dyDescent="0.3"/>
  <cols>
    <col min="1" max="1" width="3.6640625" customWidth="1"/>
    <col min="6" max="6" width="20" customWidth="1"/>
    <col min="7" max="7" width="12.21875" customWidth="1"/>
    <col min="8" max="8" width="13.5546875" customWidth="1"/>
    <col min="9" max="9" width="14.88671875" customWidth="1"/>
    <col min="10" max="10" width="18.44140625" customWidth="1"/>
    <col min="11" max="11" width="17.77734375" customWidth="1"/>
  </cols>
  <sheetData>
    <row r="1" spans="1:11" ht="36.6" customHeight="1" x14ac:dyDescent="0.3">
      <c r="A1" s="4" t="s">
        <v>0</v>
      </c>
      <c r="B1" s="4" t="s">
        <v>11</v>
      </c>
      <c r="C1" s="5" t="s">
        <v>12</v>
      </c>
      <c r="D1" s="4" t="s">
        <v>13</v>
      </c>
      <c r="E1" s="4" t="s">
        <v>14</v>
      </c>
      <c r="F1" s="4" t="s">
        <v>15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3">
      <c r="A2" s="6">
        <v>1</v>
      </c>
      <c r="B2" s="7">
        <v>7.48</v>
      </c>
      <c r="C2" s="7">
        <v>7.48</v>
      </c>
      <c r="D2" s="7">
        <f>$B2-$C$2</f>
        <v>0</v>
      </c>
      <c r="E2" s="7">
        <f>$D2^2</f>
        <v>0</v>
      </c>
      <c r="F2" s="6">
        <f>SUM($B2:$B6)/COUNT($B2:$B6)</f>
        <v>7.492</v>
      </c>
      <c r="G2" s="7">
        <f>(SUM($E$2:$E$6)-(COUNT($E$2:$E$6)*($F$2-$C$2)^2))</f>
        <v>1.4799999999999757E-3</v>
      </c>
      <c r="H2" s="7">
        <f>SQRT($G$7)</f>
        <v>1.9235384061671187E-2</v>
      </c>
      <c r="I2" s="7">
        <f>($F$2+(2.57*$H$2))</f>
        <v>7.5414349370384945</v>
      </c>
      <c r="J2" s="7">
        <f>($F$2-(2.57*$H$2))</f>
        <v>7.4425650629615054</v>
      </c>
      <c r="K2" s="9">
        <f>((2.57*$H$2)/$F$2)</f>
        <v>6.5983631925380336E-3</v>
      </c>
    </row>
    <row r="3" spans="1:11" x14ac:dyDescent="0.3">
      <c r="A3" s="6">
        <v>2</v>
      </c>
      <c r="B3" s="7">
        <v>7.49</v>
      </c>
      <c r="C3" s="7"/>
      <c r="D3" s="7">
        <f t="shared" ref="D3:D6" si="0">$B3-$C$2</f>
        <v>9.9999999999997868E-3</v>
      </c>
      <c r="E3" s="7">
        <f t="shared" ref="E3:E6" si="1">$D3^2</f>
        <v>9.9999999999995736E-5</v>
      </c>
      <c r="F3" s="6"/>
      <c r="G3" s="7">
        <f t="shared" ref="G3:G6" si="2">(SUM($E$2:$E$6)-(COUNT($E$2:$E$6)*($F$2-$C$2)^2))</f>
        <v>1.4799999999999757E-3</v>
      </c>
      <c r="H3" s="7"/>
      <c r="I3" s="7"/>
      <c r="J3" s="7"/>
      <c r="K3" s="6"/>
    </row>
    <row r="4" spans="1:11" x14ac:dyDescent="0.3">
      <c r="A4" s="6">
        <v>3</v>
      </c>
      <c r="B4" s="7">
        <v>7.52</v>
      </c>
      <c r="C4" s="7"/>
      <c r="D4" s="7">
        <f t="shared" si="0"/>
        <v>3.9999999999999147E-2</v>
      </c>
      <c r="E4" s="7">
        <f t="shared" si="1"/>
        <v>1.5999999999999318E-3</v>
      </c>
      <c r="F4" s="6"/>
      <c r="G4" s="7">
        <f t="shared" si="2"/>
        <v>1.4799999999999757E-3</v>
      </c>
      <c r="H4" s="7"/>
      <c r="I4" s="7"/>
      <c r="J4" s="7"/>
      <c r="K4" s="6"/>
    </row>
    <row r="5" spans="1:11" x14ac:dyDescent="0.3">
      <c r="A5" s="16">
        <v>4</v>
      </c>
      <c r="B5" s="7">
        <v>7.47</v>
      </c>
      <c r="C5" s="7"/>
      <c r="D5" s="7">
        <f t="shared" si="0"/>
        <v>-1.0000000000000675E-2</v>
      </c>
      <c r="E5" s="7">
        <f t="shared" si="1"/>
        <v>1.000000000000135E-4</v>
      </c>
      <c r="F5" s="6"/>
      <c r="G5" s="7">
        <f t="shared" si="2"/>
        <v>1.4799999999999757E-3</v>
      </c>
      <c r="H5" s="7"/>
      <c r="I5" s="7"/>
      <c r="J5" s="7"/>
      <c r="K5" s="6"/>
    </row>
    <row r="6" spans="1:11" x14ac:dyDescent="0.3">
      <c r="A6" s="16">
        <v>5</v>
      </c>
      <c r="B6" s="7">
        <v>7.5</v>
      </c>
      <c r="C6" s="7"/>
      <c r="D6" s="7">
        <f t="shared" si="0"/>
        <v>1.9999999999999574E-2</v>
      </c>
      <c r="E6" s="7">
        <f t="shared" si="1"/>
        <v>3.9999999999998294E-4</v>
      </c>
      <c r="F6" s="6"/>
      <c r="G6" s="7">
        <f t="shared" si="2"/>
        <v>1.4799999999999757E-3</v>
      </c>
      <c r="H6" s="7"/>
      <c r="I6" s="7"/>
      <c r="J6" s="7"/>
      <c r="K6" s="6"/>
    </row>
    <row r="7" spans="1:11" x14ac:dyDescent="0.3">
      <c r="A7" s="12"/>
      <c r="B7" s="12"/>
      <c r="C7" s="12"/>
      <c r="D7" s="12"/>
      <c r="E7" s="12"/>
      <c r="F7" s="12"/>
      <c r="G7" s="15">
        <f>SUM(G2:G6)/20</f>
        <v>3.6999999999999392E-4</v>
      </c>
      <c r="H7" s="13"/>
      <c r="I7" s="13"/>
      <c r="J7" s="13"/>
      <c r="K7" s="12"/>
    </row>
    <row r="8" spans="1:11" x14ac:dyDescent="0.3">
      <c r="A8" s="12"/>
      <c r="B8" s="14"/>
      <c r="C8" s="12"/>
      <c r="D8" s="12"/>
      <c r="E8" s="12"/>
      <c r="F8" s="12"/>
      <c r="G8" s="12"/>
      <c r="H8" s="12"/>
      <c r="I8" s="12"/>
      <c r="J8" s="12"/>
      <c r="K8" s="1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2F26-25AD-49F4-ABAB-F99BE45EB8B0}">
  <dimension ref="A1:M5"/>
  <sheetViews>
    <sheetView workbookViewId="0">
      <selection activeCell="G5" sqref="G5"/>
    </sheetView>
  </sheetViews>
  <sheetFormatPr defaultRowHeight="14.4" x14ac:dyDescent="0.3"/>
  <cols>
    <col min="7" max="8" width="12.44140625" customWidth="1"/>
    <col min="9" max="9" width="14.33203125" customWidth="1"/>
    <col min="10" max="10" width="15.33203125" customWidth="1"/>
    <col min="11" max="11" width="15.109375" customWidth="1"/>
  </cols>
  <sheetData>
    <row r="1" spans="1:13" ht="28.8" customHeight="1" x14ac:dyDescent="0.3">
      <c r="A1" s="4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16</v>
      </c>
      <c r="L1" s="1"/>
      <c r="M1" s="1"/>
    </row>
    <row r="2" spans="1:13" x14ac:dyDescent="0.3">
      <c r="A2" s="6">
        <v>1</v>
      </c>
      <c r="B2" s="7">
        <v>47.12</v>
      </c>
      <c r="C2" s="7">
        <f>($B$2+$B$4)/COUNT($B$2:$B$4)</f>
        <v>31.416666666666668</v>
      </c>
      <c r="D2" s="7">
        <f>$B2-$C$2</f>
        <v>15.70333333333333</v>
      </c>
      <c r="E2" s="7">
        <f>$D2^2</f>
        <v>246.59467777777766</v>
      </c>
      <c r="F2" s="7">
        <f>SUM($B2:$B4)/COUNT($B2:$B4)</f>
        <v>47.109999999999992</v>
      </c>
      <c r="G2" s="7">
        <f>(SUM($E$2:$E$4)-(COUNT($E$2:$E$4)*($F$2-$C$2)^2))</f>
        <v>1.4000000006717528E-3</v>
      </c>
      <c r="H2" s="7">
        <f>SQRT($G$5)</f>
        <v>2.6457513116993372E-2</v>
      </c>
      <c r="I2" s="7">
        <f>($F$2+(3.182*$H$2))</f>
        <v>47.194187806738263</v>
      </c>
      <c r="J2" s="7">
        <f>($F$2-(3.182*$H$2))</f>
        <v>47.025812193261721</v>
      </c>
      <c r="K2" s="9">
        <f>((2.57*$H$2)/$F$2)</f>
        <v>1.4433413014364883E-3</v>
      </c>
    </row>
    <row r="3" spans="1:13" x14ac:dyDescent="0.3">
      <c r="A3" s="6">
        <v>2</v>
      </c>
      <c r="B3" s="7">
        <v>47.08</v>
      </c>
      <c r="C3" s="7"/>
      <c r="D3" s="7">
        <f t="shared" ref="D3:D4" si="0">$B3-$C$2</f>
        <v>15.66333333333333</v>
      </c>
      <c r="E3" s="7">
        <f t="shared" ref="E3:E4" si="1">$D3^2</f>
        <v>245.34001111111101</v>
      </c>
      <c r="F3" s="7"/>
      <c r="G3" s="7">
        <f t="shared" ref="G3:G4" si="2">(SUM($E$2:$E$4)-(COUNT($E$2:$E$4)*($F$2-$C$2)^2))</f>
        <v>1.4000000006717528E-3</v>
      </c>
      <c r="H3" s="7"/>
      <c r="I3" s="7"/>
      <c r="J3" s="7"/>
      <c r="K3" s="6"/>
    </row>
    <row r="4" spans="1:13" x14ac:dyDescent="0.3">
      <c r="A4" s="6">
        <v>3</v>
      </c>
      <c r="B4" s="7">
        <v>47.13</v>
      </c>
      <c r="C4" s="7"/>
      <c r="D4" s="7">
        <f t="shared" si="0"/>
        <v>15.713333333333335</v>
      </c>
      <c r="E4" s="7">
        <f t="shared" si="1"/>
        <v>246.9088444444445</v>
      </c>
      <c r="F4" s="7"/>
      <c r="G4" s="7">
        <f t="shared" si="2"/>
        <v>1.4000000006717528E-3</v>
      </c>
      <c r="H4" s="7"/>
      <c r="I4" s="7"/>
      <c r="J4" s="7"/>
      <c r="K4" s="6"/>
    </row>
    <row r="5" spans="1:13" x14ac:dyDescent="0.3">
      <c r="G5" s="6">
        <f>SUM(G2:G4)/6</f>
        <v>7.0000000033587639E-4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18AB-8F73-4555-8710-C25E265C6C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ACC0-B7E6-46EC-A6D6-C826DE619FFF}">
  <dimension ref="A1:J5"/>
  <sheetViews>
    <sheetView tabSelected="1" workbookViewId="0">
      <selection activeCell="J2" sqref="J2"/>
    </sheetView>
  </sheetViews>
  <sheetFormatPr defaultRowHeight="14.4" x14ac:dyDescent="0.3"/>
  <cols>
    <col min="1" max="1" width="3.21875" customWidth="1"/>
    <col min="2" max="2" width="7.88671875" customWidth="1"/>
    <col min="3" max="3" width="7.5546875" customWidth="1"/>
    <col min="4" max="4" width="7.33203125" customWidth="1"/>
    <col min="5" max="5" width="8.109375" customWidth="1"/>
    <col min="6" max="6" width="17.77734375" customWidth="1"/>
    <col min="7" max="7" width="12.21875" customWidth="1"/>
    <col min="8" max="8" width="27.88671875" customWidth="1"/>
    <col min="9" max="9" width="25.77734375" customWidth="1"/>
    <col min="10" max="10" width="18" customWidth="1"/>
  </cols>
  <sheetData>
    <row r="1" spans="1:10" s="1" customFormat="1" ht="29.4" customHeight="1" x14ac:dyDescent="0.3">
      <c r="A1" s="4" t="s">
        <v>0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</row>
    <row r="2" spans="1:10" x14ac:dyDescent="0.3">
      <c r="A2" s="6">
        <v>1</v>
      </c>
      <c r="B2" s="7">
        <v>12.7</v>
      </c>
      <c r="C2" s="7">
        <v>12.7</v>
      </c>
      <c r="D2" s="7">
        <v>14.8</v>
      </c>
      <c r="E2" s="7">
        <f>($C2-$C$5)^2</f>
        <v>9.9999999999999291E-3</v>
      </c>
      <c r="F2" s="7">
        <f>SUM(C$2:C$4)/COUNT(C$2:C$4)</f>
        <v>12.799999999999999</v>
      </c>
      <c r="G2" s="7">
        <f>($C$5-$C2)^2</f>
        <v>9.9999999999999291E-3</v>
      </c>
      <c r="H2" s="7">
        <f>(3.182*$G$5)</f>
        <v>0.18371285565613987</v>
      </c>
      <c r="I2" s="7">
        <f>(0.95*0.1)</f>
        <v>9.5000000000000001E-2</v>
      </c>
      <c r="J2" s="7">
        <f>SQRT($H$2^2+$I$2^2)</f>
        <v>0.20682217804997047</v>
      </c>
    </row>
    <row r="3" spans="1:10" x14ac:dyDescent="0.3">
      <c r="A3" s="6">
        <v>2</v>
      </c>
      <c r="B3" s="7">
        <v>12.7</v>
      </c>
      <c r="C3" s="7">
        <v>12.8</v>
      </c>
      <c r="D3" s="7">
        <v>14.9</v>
      </c>
      <c r="E3" s="7">
        <f t="shared" ref="E3:E4" si="0">($C3-$C$5)^2</f>
        <v>3.1554436208840472E-30</v>
      </c>
      <c r="F3" s="7"/>
      <c r="G3" s="7">
        <f t="shared" ref="G3:G4" si="1">($C$5-$C3)^2</f>
        <v>3.1554436208840472E-30</v>
      </c>
      <c r="H3" s="7"/>
      <c r="I3" s="7"/>
      <c r="J3" s="7"/>
    </row>
    <row r="4" spans="1:10" x14ac:dyDescent="0.3">
      <c r="A4" s="6">
        <v>3</v>
      </c>
      <c r="B4" s="7">
        <v>12.7</v>
      </c>
      <c r="C4" s="7">
        <v>12.9</v>
      </c>
      <c r="D4" s="7">
        <v>14.7</v>
      </c>
      <c r="E4" s="7">
        <f t="shared" si="0"/>
        <v>1.0000000000000285E-2</v>
      </c>
      <c r="F4" s="7"/>
      <c r="G4" s="7">
        <f t="shared" si="1"/>
        <v>1.0000000000000285E-2</v>
      </c>
      <c r="H4" s="7"/>
      <c r="I4" s="7"/>
      <c r="J4" s="7"/>
    </row>
    <row r="5" spans="1:10" x14ac:dyDescent="0.3">
      <c r="A5" s="17" t="s">
        <v>26</v>
      </c>
      <c r="B5" s="7">
        <f>SUM(B$2:B$4)/COUNT(B$2:B$4)</f>
        <v>12.699999999999998</v>
      </c>
      <c r="C5" s="7">
        <f>SUM(C$2:C$4)/COUNT(C$2:C$4)</f>
        <v>12.799999999999999</v>
      </c>
      <c r="D5" s="7">
        <f>SUM(D$2:D$4)/COUNT(D$2:D$4)</f>
        <v>14.800000000000002</v>
      </c>
      <c r="E5" s="6"/>
      <c r="F5" s="6"/>
      <c r="G5" s="7">
        <f>SQRT(SUM(G$2:G$4)/6)</f>
        <v>5.773502691896288E-2</v>
      </c>
      <c r="H5" s="7"/>
      <c r="I5" s="7"/>
      <c r="J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2018-09-24T09:21:25Z</dcterms:modified>
</cp:coreProperties>
</file>