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3395" windowHeight="5700"/>
  </bookViews>
  <sheets>
    <sheet name="Blad1" sheetId="1" r:id="rId1"/>
    <sheet name="Blad2" sheetId="2" r:id="rId2"/>
    <sheet name="Blad3" sheetId="3" r:id="rId3"/>
  </sheets>
  <calcPr calcId="145621"/>
</workbook>
</file>

<file path=xl/calcChain.xml><?xml version="1.0" encoding="utf-8"?>
<calcChain xmlns="http://schemas.openxmlformats.org/spreadsheetml/2006/main">
  <c r="Q7" i="1" l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5" i="1"/>
  <c r="Q6" i="1"/>
  <c r="Q4" i="1"/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4" i="1"/>
  <c r="P15" i="1"/>
  <c r="K15" i="1" s="1"/>
  <c r="L15" i="1" s="1"/>
  <c r="M15" i="1" s="1"/>
  <c r="P5" i="1"/>
  <c r="O5" i="1" s="1"/>
  <c r="P6" i="1"/>
  <c r="O6" i="1" s="1"/>
  <c r="P7" i="1"/>
  <c r="K7" i="1" s="1"/>
  <c r="L7" i="1" s="1"/>
  <c r="M7" i="1" s="1"/>
  <c r="P8" i="1"/>
  <c r="O8" i="1" s="1"/>
  <c r="P9" i="1"/>
  <c r="O9" i="1" s="1"/>
  <c r="P10" i="1"/>
  <c r="K10" i="1" s="1"/>
  <c r="L10" i="1" s="1"/>
  <c r="M10" i="1" s="1"/>
  <c r="P11" i="1"/>
  <c r="K11" i="1" s="1"/>
  <c r="L11" i="1" s="1"/>
  <c r="M11" i="1" s="1"/>
  <c r="P12" i="1"/>
  <c r="O12" i="1" s="1"/>
  <c r="P13" i="1"/>
  <c r="P14" i="1"/>
  <c r="O14" i="1" s="1"/>
  <c r="P16" i="1"/>
  <c r="P17" i="1"/>
  <c r="O17" i="1" s="1"/>
  <c r="P18" i="1"/>
  <c r="O18" i="1" s="1"/>
  <c r="P19" i="1"/>
  <c r="K19" i="1" s="1"/>
  <c r="L19" i="1" s="1"/>
  <c r="M19" i="1" s="1"/>
  <c r="P20" i="1"/>
  <c r="P21" i="1"/>
  <c r="O21" i="1" s="1"/>
  <c r="P22" i="1"/>
  <c r="O22" i="1" s="1"/>
  <c r="P23" i="1"/>
  <c r="K23" i="1" s="1"/>
  <c r="L23" i="1" s="1"/>
  <c r="M23" i="1" s="1"/>
  <c r="P24" i="1"/>
  <c r="O24" i="1" s="1"/>
  <c r="P25" i="1"/>
  <c r="P26" i="1"/>
  <c r="K26" i="1" s="1"/>
  <c r="L26" i="1" s="1"/>
  <c r="M26" i="1" s="1"/>
  <c r="P27" i="1"/>
  <c r="K27" i="1" s="1"/>
  <c r="L27" i="1" s="1"/>
  <c r="M27" i="1" s="1"/>
  <c r="P28" i="1"/>
  <c r="O28" i="1" s="1"/>
  <c r="P29" i="1"/>
  <c r="O29" i="1" s="1"/>
  <c r="P30" i="1"/>
  <c r="O30" i="1" s="1"/>
  <c r="P31" i="1"/>
  <c r="K31" i="1" s="1"/>
  <c r="L31" i="1" s="1"/>
  <c r="M31" i="1" s="1"/>
  <c r="P32" i="1"/>
  <c r="P33" i="1"/>
  <c r="P34" i="1"/>
  <c r="O34" i="1" s="1"/>
  <c r="P35" i="1"/>
  <c r="K35" i="1" s="1"/>
  <c r="L35" i="1" s="1"/>
  <c r="M35" i="1" s="1"/>
  <c r="P36" i="1"/>
  <c r="O36" i="1" s="1"/>
  <c r="P37" i="1"/>
  <c r="O37" i="1" s="1"/>
  <c r="P38" i="1"/>
  <c r="O38" i="1" s="1"/>
  <c r="P39" i="1"/>
  <c r="K39" i="1" s="1"/>
  <c r="L39" i="1" s="1"/>
  <c r="M39" i="1" s="1"/>
  <c r="P40" i="1"/>
  <c r="O40" i="1" s="1"/>
  <c r="P41" i="1"/>
  <c r="O41" i="1" s="1"/>
  <c r="P42" i="1"/>
  <c r="K42" i="1" s="1"/>
  <c r="L42" i="1" s="1"/>
  <c r="M42" i="1" s="1"/>
  <c r="P43" i="1"/>
  <c r="O43" i="1" s="1"/>
  <c r="P44" i="1"/>
  <c r="O44" i="1" s="1"/>
  <c r="P45" i="1"/>
  <c r="P46" i="1"/>
  <c r="O46" i="1" s="1"/>
  <c r="P47" i="1"/>
  <c r="K47" i="1" s="1"/>
  <c r="L47" i="1" s="1"/>
  <c r="M47" i="1" s="1"/>
  <c r="P48" i="1"/>
  <c r="P49" i="1"/>
  <c r="O49" i="1" s="1"/>
  <c r="P50" i="1"/>
  <c r="O50" i="1" s="1"/>
  <c r="P51" i="1"/>
  <c r="K51" i="1" s="1"/>
  <c r="L51" i="1" s="1"/>
  <c r="M51" i="1" s="1"/>
  <c r="P52" i="1"/>
  <c r="P53" i="1"/>
  <c r="O53" i="1" s="1"/>
  <c r="P54" i="1"/>
  <c r="O54" i="1" s="1"/>
  <c r="P55" i="1"/>
  <c r="K55" i="1" s="1"/>
  <c r="L55" i="1" s="1"/>
  <c r="M55" i="1" s="1"/>
  <c r="P56" i="1"/>
  <c r="O56" i="1" s="1"/>
  <c r="P57" i="1"/>
  <c r="P58" i="1"/>
  <c r="K58" i="1" s="1"/>
  <c r="L58" i="1" s="1"/>
  <c r="M58" i="1" s="1"/>
  <c r="P59" i="1"/>
  <c r="O59" i="1" s="1"/>
  <c r="P60" i="1"/>
  <c r="O60" i="1" s="1"/>
  <c r="P61" i="1"/>
  <c r="O61" i="1" s="1"/>
  <c r="P62" i="1"/>
  <c r="O62" i="1" s="1"/>
  <c r="P63" i="1"/>
  <c r="K63" i="1" s="1"/>
  <c r="L63" i="1" s="1"/>
  <c r="M63" i="1" s="1"/>
  <c r="P64" i="1"/>
  <c r="P65" i="1"/>
  <c r="P66" i="1"/>
  <c r="O66" i="1" s="1"/>
  <c r="P67" i="1"/>
  <c r="K67" i="1" s="1"/>
  <c r="L67" i="1" s="1"/>
  <c r="M67" i="1" s="1"/>
  <c r="P68" i="1"/>
  <c r="O68" i="1" s="1"/>
  <c r="P69" i="1"/>
  <c r="O69" i="1" s="1"/>
  <c r="P70" i="1"/>
  <c r="P71" i="1"/>
  <c r="K71" i="1" s="1"/>
  <c r="L71" i="1" s="1"/>
  <c r="M71" i="1" s="1"/>
  <c r="P72" i="1"/>
  <c r="O72" i="1" s="1"/>
  <c r="P73" i="1"/>
  <c r="O73" i="1" s="1"/>
  <c r="P74" i="1"/>
  <c r="P75" i="1"/>
  <c r="O75" i="1" s="1"/>
  <c r="P76" i="1"/>
  <c r="O76" i="1" s="1"/>
  <c r="P77" i="1"/>
  <c r="P78" i="1"/>
  <c r="O78" i="1" s="1"/>
  <c r="P79" i="1"/>
  <c r="K79" i="1" s="1"/>
  <c r="L79" i="1" s="1"/>
  <c r="M79" i="1" s="1"/>
  <c r="P80" i="1"/>
  <c r="P4" i="1"/>
  <c r="O4" i="1" s="1"/>
  <c r="K59" i="1"/>
  <c r="L59" i="1" s="1"/>
  <c r="M59" i="1" s="1"/>
  <c r="K6" i="1"/>
  <c r="L6" i="1" s="1"/>
  <c r="M6" i="1" s="1"/>
  <c r="K50" i="1"/>
  <c r="L50" i="1" s="1"/>
  <c r="M50" i="1" s="1"/>
  <c r="K43" i="1" l="1"/>
  <c r="L43" i="1" s="1"/>
  <c r="M43" i="1" s="1"/>
  <c r="K18" i="1"/>
  <c r="L18" i="1" s="1"/>
  <c r="M18" i="1" s="1"/>
  <c r="K46" i="1"/>
  <c r="L46" i="1" s="1"/>
  <c r="M46" i="1" s="1"/>
  <c r="K62" i="1"/>
  <c r="L62" i="1" s="1"/>
  <c r="M62" i="1" s="1"/>
  <c r="K34" i="1"/>
  <c r="L34" i="1" s="1"/>
  <c r="M34" i="1" s="1"/>
  <c r="K5" i="1"/>
  <c r="L5" i="1" s="1"/>
  <c r="M5" i="1" s="1"/>
  <c r="K66" i="1"/>
  <c r="L66" i="1" s="1"/>
  <c r="M66" i="1" s="1"/>
  <c r="K54" i="1"/>
  <c r="L54" i="1" s="1"/>
  <c r="M54" i="1" s="1"/>
  <c r="K30" i="1"/>
  <c r="L30" i="1" s="1"/>
  <c r="M30" i="1" s="1"/>
  <c r="O71" i="1"/>
  <c r="K61" i="1"/>
  <c r="L61" i="1" s="1"/>
  <c r="M61" i="1" s="1"/>
  <c r="K78" i="1"/>
  <c r="L78" i="1" s="1"/>
  <c r="M78" i="1" s="1"/>
  <c r="K56" i="1"/>
  <c r="L56" i="1" s="1"/>
  <c r="M56" i="1" s="1"/>
  <c r="K38" i="1"/>
  <c r="L38" i="1" s="1"/>
  <c r="M38" i="1" s="1"/>
  <c r="K22" i="1"/>
  <c r="L22" i="1" s="1"/>
  <c r="M22" i="1" s="1"/>
  <c r="K37" i="1"/>
  <c r="L37" i="1" s="1"/>
  <c r="M37" i="1" s="1"/>
  <c r="K21" i="1"/>
  <c r="L21" i="1" s="1"/>
  <c r="M21" i="1" s="1"/>
  <c r="K41" i="1"/>
  <c r="L41" i="1" s="1"/>
  <c r="M41" i="1" s="1"/>
  <c r="K69" i="1"/>
  <c r="L69" i="1" s="1"/>
  <c r="M69" i="1" s="1"/>
  <c r="K53" i="1"/>
  <c r="L53" i="1" s="1"/>
  <c r="M53" i="1" s="1"/>
  <c r="K29" i="1"/>
  <c r="L29" i="1" s="1"/>
  <c r="M29" i="1" s="1"/>
  <c r="K12" i="1"/>
  <c r="L12" i="1" s="1"/>
  <c r="M12" i="1" s="1"/>
  <c r="O11" i="1"/>
  <c r="K44" i="1"/>
  <c r="L44" i="1" s="1"/>
  <c r="M44" i="1" s="1"/>
  <c r="O35" i="1"/>
  <c r="O27" i="1"/>
  <c r="O19" i="1"/>
  <c r="K36" i="1"/>
  <c r="L36" i="1" s="1"/>
  <c r="M36" i="1" s="1"/>
  <c r="K28" i="1"/>
  <c r="L28" i="1" s="1"/>
  <c r="M28" i="1" s="1"/>
  <c r="O79" i="1"/>
  <c r="O58" i="1"/>
  <c r="O42" i="1"/>
  <c r="O26" i="1"/>
  <c r="O7" i="1"/>
  <c r="K76" i="1"/>
  <c r="L76" i="1" s="1"/>
  <c r="M76" i="1" s="1"/>
  <c r="O67" i="1"/>
  <c r="O51" i="1"/>
  <c r="O10" i="1"/>
  <c r="K68" i="1"/>
  <c r="L68" i="1" s="1"/>
  <c r="M68" i="1" s="1"/>
  <c r="K60" i="1"/>
  <c r="L60" i="1" s="1"/>
  <c r="M60" i="1" s="1"/>
  <c r="K40" i="1"/>
  <c r="L40" i="1" s="1"/>
  <c r="M40" i="1" s="1"/>
  <c r="K24" i="1"/>
  <c r="L24" i="1" s="1"/>
  <c r="M24" i="1" s="1"/>
  <c r="K14" i="1"/>
  <c r="L14" i="1" s="1"/>
  <c r="M14" i="1" s="1"/>
  <c r="K75" i="1"/>
  <c r="L75" i="1" s="1"/>
  <c r="M75" i="1" s="1"/>
  <c r="O63" i="1"/>
  <c r="O55" i="1"/>
  <c r="O47" i="1"/>
  <c r="O39" i="1"/>
  <c r="O31" i="1"/>
  <c r="O23" i="1"/>
  <c r="K74" i="1"/>
  <c r="L74" i="1" s="1"/>
  <c r="M74" i="1" s="1"/>
  <c r="O74" i="1"/>
  <c r="O13" i="1"/>
  <c r="K13" i="1"/>
  <c r="L13" i="1" s="1"/>
  <c r="M13" i="1" s="1"/>
  <c r="K9" i="1"/>
  <c r="L9" i="1" s="1"/>
  <c r="M9" i="1" s="1"/>
  <c r="O57" i="1"/>
  <c r="K57" i="1"/>
  <c r="L57" i="1" s="1"/>
  <c r="M57" i="1" s="1"/>
  <c r="O45" i="1"/>
  <c r="K45" i="1"/>
  <c r="L45" i="1" s="1"/>
  <c r="M45" i="1" s="1"/>
  <c r="O33" i="1"/>
  <c r="K33" i="1"/>
  <c r="L33" i="1" s="1"/>
  <c r="M33" i="1" s="1"/>
  <c r="O15" i="1"/>
  <c r="K49" i="1"/>
  <c r="L49" i="1" s="1"/>
  <c r="M49" i="1" s="1"/>
  <c r="K8" i="1"/>
  <c r="L8" i="1" s="1"/>
  <c r="M8" i="1" s="1"/>
  <c r="K80" i="1"/>
  <c r="L80" i="1" s="1"/>
  <c r="M80" i="1" s="1"/>
  <c r="O80" i="1"/>
  <c r="K64" i="1"/>
  <c r="L64" i="1" s="1"/>
  <c r="M64" i="1" s="1"/>
  <c r="O64" i="1"/>
  <c r="K32" i="1"/>
  <c r="L32" i="1" s="1"/>
  <c r="M32" i="1" s="1"/>
  <c r="O32" i="1"/>
  <c r="K16" i="1"/>
  <c r="L16" i="1" s="1"/>
  <c r="M16" i="1" s="1"/>
  <c r="O16" i="1"/>
  <c r="K4" i="1"/>
  <c r="L4" i="1" s="1"/>
  <c r="M4" i="1" s="1"/>
  <c r="K72" i="1"/>
  <c r="L72" i="1" s="1"/>
  <c r="M72" i="1" s="1"/>
  <c r="K70" i="1"/>
  <c r="L70" i="1" s="1"/>
  <c r="M70" i="1" s="1"/>
  <c r="O70" i="1"/>
  <c r="O77" i="1"/>
  <c r="K77" i="1"/>
  <c r="L77" i="1" s="1"/>
  <c r="M77" i="1" s="1"/>
  <c r="O65" i="1"/>
  <c r="K65" i="1"/>
  <c r="L65" i="1" s="1"/>
  <c r="M65" i="1" s="1"/>
  <c r="O25" i="1"/>
  <c r="K25" i="1"/>
  <c r="L25" i="1" s="1"/>
  <c r="M25" i="1" s="1"/>
  <c r="K73" i="1"/>
  <c r="L73" i="1" s="1"/>
  <c r="M73" i="1" s="1"/>
  <c r="K17" i="1"/>
  <c r="L17" i="1" s="1"/>
  <c r="M17" i="1" s="1"/>
  <c r="K52" i="1"/>
  <c r="L52" i="1" s="1"/>
  <c r="M52" i="1" s="1"/>
  <c r="O52" i="1"/>
  <c r="K48" i="1"/>
  <c r="L48" i="1" s="1"/>
  <c r="M48" i="1" s="1"/>
  <c r="O48" i="1"/>
  <c r="K20" i="1"/>
  <c r="L20" i="1" s="1"/>
  <c r="M20" i="1" s="1"/>
  <c r="O20" i="1"/>
  <c r="M3" i="1"/>
</calcChain>
</file>

<file path=xl/sharedStrings.xml><?xml version="1.0" encoding="utf-8"?>
<sst xmlns="http://schemas.openxmlformats.org/spreadsheetml/2006/main" count="172" uniqueCount="36">
  <si>
    <t>Mass (g)</t>
  </si>
  <si>
    <t>Motors (amount)</t>
  </si>
  <si>
    <t>Propeller</t>
  </si>
  <si>
    <t>Current (A)</t>
  </si>
  <si>
    <t>Thrust (g)</t>
  </si>
  <si>
    <t>Acceleration (m/s^2)</t>
  </si>
  <si>
    <t>Mass without motors (g)</t>
  </si>
  <si>
    <t>Name</t>
  </si>
  <si>
    <t>MT2216-11</t>
  </si>
  <si>
    <t>10 x 4.7</t>
  </si>
  <si>
    <t>9 x 4.7</t>
  </si>
  <si>
    <t>Total Mass (g)</t>
  </si>
  <si>
    <t>Net Thrust (F)</t>
  </si>
  <si>
    <t>Battery (Ah)</t>
  </si>
  <si>
    <t>Battery time  (minutes)</t>
  </si>
  <si>
    <t>Individual</t>
  </si>
  <si>
    <t>Total</t>
  </si>
  <si>
    <t>Index</t>
  </si>
  <si>
    <t>Battery time (minutes)(hovering)</t>
  </si>
  <si>
    <t>11 x 7</t>
  </si>
  <si>
    <t>11 x 4.7</t>
  </si>
  <si>
    <t>12 x 6</t>
  </si>
  <si>
    <t>13 x 6</t>
  </si>
  <si>
    <t>MT2814-10</t>
  </si>
  <si>
    <t>13 x 4.5</t>
  </si>
  <si>
    <t>MT3506-25</t>
  </si>
  <si>
    <t>14 x 7</t>
  </si>
  <si>
    <t>MT2212-16</t>
  </si>
  <si>
    <t>8 x 3.8</t>
  </si>
  <si>
    <t>9 x 3.8</t>
  </si>
  <si>
    <t>9 x 6</t>
  </si>
  <si>
    <t>10 x 7</t>
  </si>
  <si>
    <t>11 x 3.8</t>
  </si>
  <si>
    <t>12 x 3.8</t>
  </si>
  <si>
    <t>Cost</t>
  </si>
  <si>
    <t>Total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</si>
</sst>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Protection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1" xfId="0" applyFill="1" applyBorder="1"/>
    <xf numFmtId="0" fontId="1" fillId="0" borderId="4" xfId="0" applyFont="1" applyBorder="1"/>
    <xf numFmtId="0" fontId="1" fillId="0" borderId="1" xfId="0" applyFont="1" applyFill="1" applyBorder="1"/>
    <xf numFmtId="0" fontId="0" fillId="0" borderId="0" xfId="0" applyFill="1" applyBorder="1"/>
    <xf numFmtId="0" fontId="1" fillId="0" borderId="5" xfId="0" applyFont="1" applyBorder="1"/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0"/>
  <sheetViews>
    <sheetView tabSelected="1" workbookViewId="0">
      <selection activeCell="B6" sqref="B6"/>
    </sheetView>
  </sheetViews>
  <sheetFormatPr defaultRowHeight="15" x14ac:dyDescent="0.25"/>
  <cols>
    <col min="1" max="1" width="23" bestFit="1" customWidth="1"/>
    <col min="2" max="2" width="10.85546875" bestFit="1" customWidth="1"/>
    <col min="3" max="3" width="10.85546875" customWidth="1"/>
    <col min="5" max="5" width="10.42578125" bestFit="1" customWidth="1"/>
    <col min="6" max="7" width="10.85546875" bestFit="1" customWidth="1"/>
    <col min="8" max="8" width="9.42578125" bestFit="1" customWidth="1"/>
    <col min="9" max="10" width="9.42578125" customWidth="1"/>
    <col min="11" max="11" width="13.28515625" bestFit="1" customWidth="1"/>
    <col min="12" max="12" width="19.7109375" bestFit="1" customWidth="1"/>
    <col min="13" max="13" width="18.28515625" bestFit="1" customWidth="1"/>
    <col min="14" max="14" width="22" bestFit="1" customWidth="1"/>
    <col min="15" max="15" width="31.140625" bestFit="1" customWidth="1"/>
    <col min="16" max="16" width="13.42578125" bestFit="1" customWidth="1"/>
    <col min="17" max="17" width="9.7109375" bestFit="1" customWidth="1"/>
  </cols>
  <sheetData>
    <row r="2" spans="1:17" x14ac:dyDescent="0.25">
      <c r="A2" s="3"/>
      <c r="E2" s="1" t="s">
        <v>15</v>
      </c>
      <c r="K2" s="1" t="s">
        <v>16</v>
      </c>
      <c r="M2" s="14">
        <v>1</v>
      </c>
    </row>
    <row r="3" spans="1:17" x14ac:dyDescent="0.25">
      <c r="A3" s="10" t="s">
        <v>6</v>
      </c>
      <c r="B3" s="14">
        <v>1000</v>
      </c>
      <c r="C3" s="6"/>
      <c r="D3" s="4" t="s">
        <v>17</v>
      </c>
      <c r="E3" s="7" t="s">
        <v>7</v>
      </c>
      <c r="F3" s="4" t="s">
        <v>2</v>
      </c>
      <c r="G3" s="4" t="s">
        <v>3</v>
      </c>
      <c r="H3" s="4" t="s">
        <v>4</v>
      </c>
      <c r="I3" s="4" t="s">
        <v>0</v>
      </c>
      <c r="J3" s="4" t="s">
        <v>34</v>
      </c>
      <c r="K3" s="4" t="s">
        <v>12</v>
      </c>
      <c r="L3" s="4" t="s">
        <v>5</v>
      </c>
      <c r="M3" s="13" t="str">
        <f xml:space="preserve"> "Distance (m) in "&amp;M2&amp;" s"</f>
        <v>Distance (m) in 1 s</v>
      </c>
      <c r="N3" s="4" t="s">
        <v>14</v>
      </c>
      <c r="O3" s="4" t="s">
        <v>18</v>
      </c>
      <c r="P3" s="4" t="s">
        <v>11</v>
      </c>
      <c r="Q3" s="11" t="s">
        <v>35</v>
      </c>
    </row>
    <row r="4" spans="1:17" x14ac:dyDescent="0.25">
      <c r="A4" s="10" t="s">
        <v>13</v>
      </c>
      <c r="B4" s="14">
        <v>5</v>
      </c>
      <c r="C4" s="6"/>
      <c r="D4" s="5">
        <v>1</v>
      </c>
      <c r="E4" s="8" t="s">
        <v>8</v>
      </c>
      <c r="F4" s="5" t="s">
        <v>9</v>
      </c>
      <c r="G4" s="5">
        <v>5.8</v>
      </c>
      <c r="H4" s="5">
        <v>510</v>
      </c>
      <c r="I4" s="5">
        <v>75</v>
      </c>
      <c r="J4" s="5">
        <v>349</v>
      </c>
      <c r="K4" s="5">
        <f t="shared" ref="K4:K35" si="0" xml:space="preserve"> (H4*$B$5-P4)*9.82</f>
        <v>7266.8</v>
      </c>
      <c r="L4" s="5">
        <f>K4/P4</f>
        <v>5.5898461538461541</v>
      </c>
      <c r="M4" s="5">
        <f>(L4*($M$2^2))/2</f>
        <v>2.7949230769230771</v>
      </c>
      <c r="N4" s="5">
        <f t="shared" ref="N4:N35" si="1">($B$4/(G4*$B$5))*60</f>
        <v>12.931034482758621</v>
      </c>
      <c r="O4" s="5">
        <f t="shared" ref="O4:O35" si="2">$B$4/((P4/((H4/G4)*$B$5))*$B$5)*60</f>
        <v>20.291777188328911</v>
      </c>
      <c r="P4" s="5">
        <f>$B$3+($B$5*I4)</f>
        <v>1300</v>
      </c>
      <c r="Q4" s="5">
        <f>$B$5 * J4</f>
        <v>1396</v>
      </c>
    </row>
    <row r="5" spans="1:17" x14ac:dyDescent="0.25">
      <c r="A5" s="10" t="s">
        <v>1</v>
      </c>
      <c r="B5" s="14">
        <v>4</v>
      </c>
      <c r="C5" s="6"/>
      <c r="D5" s="5">
        <v>2</v>
      </c>
      <c r="E5" s="8" t="s">
        <v>8</v>
      </c>
      <c r="F5" s="5" t="s">
        <v>9</v>
      </c>
      <c r="G5" s="5">
        <v>9.1999999999999993</v>
      </c>
      <c r="H5" s="5">
        <v>800</v>
      </c>
      <c r="I5" s="5">
        <v>75</v>
      </c>
      <c r="J5" s="5">
        <v>349</v>
      </c>
      <c r="K5" s="5">
        <f t="shared" si="0"/>
        <v>18658</v>
      </c>
      <c r="L5" s="5">
        <f t="shared" ref="L5:L68" si="3">K5/P5</f>
        <v>14.352307692307692</v>
      </c>
      <c r="M5" s="5">
        <f t="shared" ref="M5:M68" si="4">(L5*($M$2^2))/2</f>
        <v>7.1761538461538459</v>
      </c>
      <c r="N5" s="5">
        <f t="shared" si="1"/>
        <v>8.1521739130434803</v>
      </c>
      <c r="O5" s="5">
        <f t="shared" si="2"/>
        <v>20.066889632107024</v>
      </c>
      <c r="P5" s="5">
        <f t="shared" ref="P5:P68" si="5">$B$3+($B$5*I5)</f>
        <v>1300</v>
      </c>
      <c r="Q5" s="5">
        <f>$B$5 * J5</f>
        <v>1396</v>
      </c>
    </row>
    <row r="6" spans="1:17" x14ac:dyDescent="0.25">
      <c r="B6" s="12"/>
      <c r="D6" s="5">
        <v>3</v>
      </c>
      <c r="E6" s="8" t="s">
        <v>8</v>
      </c>
      <c r="F6" s="5" t="s">
        <v>9</v>
      </c>
      <c r="G6" s="5">
        <v>10.5</v>
      </c>
      <c r="H6" s="5">
        <v>960</v>
      </c>
      <c r="I6" s="5">
        <v>75</v>
      </c>
      <c r="J6" s="5">
        <v>349</v>
      </c>
      <c r="K6" s="5">
        <f t="shared" si="0"/>
        <v>24942.799999999999</v>
      </c>
      <c r="L6" s="5">
        <f t="shared" si="3"/>
        <v>19.186769230769229</v>
      </c>
      <c r="M6" s="5">
        <f t="shared" si="4"/>
        <v>9.5933846153846147</v>
      </c>
      <c r="N6" s="5">
        <f t="shared" si="1"/>
        <v>7.1428571428571423</v>
      </c>
      <c r="O6" s="5">
        <f t="shared" si="2"/>
        <v>21.098901098901102</v>
      </c>
      <c r="P6" s="5">
        <f t="shared" si="5"/>
        <v>1300</v>
      </c>
      <c r="Q6" s="5">
        <f t="shared" ref="Q6:Q68" si="6">$B$5 * J6</f>
        <v>1396</v>
      </c>
    </row>
    <row r="7" spans="1:17" x14ac:dyDescent="0.25">
      <c r="A7" s="2"/>
      <c r="B7" s="2"/>
      <c r="C7" s="2"/>
      <c r="D7" s="5">
        <v>4</v>
      </c>
      <c r="E7" s="8" t="s">
        <v>8</v>
      </c>
      <c r="F7" s="5" t="s">
        <v>19</v>
      </c>
      <c r="G7" s="9">
        <v>5.8</v>
      </c>
      <c r="H7" s="9">
        <v>510</v>
      </c>
      <c r="I7" s="5">
        <v>75</v>
      </c>
      <c r="J7" s="5">
        <v>349</v>
      </c>
      <c r="K7" s="5">
        <f t="shared" si="0"/>
        <v>7266.8</v>
      </c>
      <c r="L7" s="5">
        <f t="shared" si="3"/>
        <v>5.5898461538461541</v>
      </c>
      <c r="M7" s="5">
        <f t="shared" si="4"/>
        <v>2.7949230769230771</v>
      </c>
      <c r="N7" s="5">
        <f t="shared" si="1"/>
        <v>12.931034482758621</v>
      </c>
      <c r="O7" s="5">
        <f t="shared" si="2"/>
        <v>20.291777188328911</v>
      </c>
      <c r="P7" s="5">
        <f t="shared" si="5"/>
        <v>1300</v>
      </c>
      <c r="Q7" s="5">
        <f t="shared" si="6"/>
        <v>1396</v>
      </c>
    </row>
    <row r="8" spans="1:17" x14ac:dyDescent="0.25">
      <c r="D8" s="5">
        <v>5</v>
      </c>
      <c r="E8" s="8" t="s">
        <v>8</v>
      </c>
      <c r="F8" s="5" t="s">
        <v>19</v>
      </c>
      <c r="G8" s="9">
        <v>9.5</v>
      </c>
      <c r="H8" s="9">
        <v>850</v>
      </c>
      <c r="I8" s="5">
        <v>75</v>
      </c>
      <c r="J8" s="5">
        <v>349</v>
      </c>
      <c r="K8" s="5">
        <f t="shared" si="0"/>
        <v>20622</v>
      </c>
      <c r="L8" s="5">
        <f t="shared" si="3"/>
        <v>15.863076923076923</v>
      </c>
      <c r="M8" s="5">
        <f t="shared" si="4"/>
        <v>7.9315384615384614</v>
      </c>
      <c r="N8" s="5">
        <f t="shared" si="1"/>
        <v>7.8947368421052628</v>
      </c>
      <c r="O8" s="5">
        <f t="shared" si="2"/>
        <v>20.647773279352229</v>
      </c>
      <c r="P8" s="5">
        <f t="shared" si="5"/>
        <v>1300</v>
      </c>
      <c r="Q8" s="5">
        <f t="shared" si="6"/>
        <v>1396</v>
      </c>
    </row>
    <row r="9" spans="1:17" x14ac:dyDescent="0.25">
      <c r="D9" s="5">
        <v>6</v>
      </c>
      <c r="E9" s="8" t="s">
        <v>8</v>
      </c>
      <c r="F9" s="5" t="s">
        <v>19</v>
      </c>
      <c r="G9" s="9">
        <v>10.9</v>
      </c>
      <c r="H9" s="9">
        <v>1020</v>
      </c>
      <c r="I9" s="5">
        <v>75</v>
      </c>
      <c r="J9" s="5">
        <v>349</v>
      </c>
      <c r="K9" s="5">
        <f t="shared" si="0"/>
        <v>27299.600000000002</v>
      </c>
      <c r="L9" s="5">
        <f t="shared" si="3"/>
        <v>20.99969230769231</v>
      </c>
      <c r="M9" s="5">
        <f t="shared" si="4"/>
        <v>10.499846153846155</v>
      </c>
      <c r="N9" s="5">
        <f t="shared" si="1"/>
        <v>6.8807339449541276</v>
      </c>
      <c r="O9" s="5">
        <f t="shared" si="2"/>
        <v>21.594918842625262</v>
      </c>
      <c r="P9" s="5">
        <f t="shared" si="5"/>
        <v>1300</v>
      </c>
      <c r="Q9" s="5">
        <f t="shared" si="6"/>
        <v>1396</v>
      </c>
    </row>
    <row r="10" spans="1:17" x14ac:dyDescent="0.25">
      <c r="D10" s="5">
        <v>7</v>
      </c>
      <c r="E10" s="8" t="s">
        <v>8</v>
      </c>
      <c r="F10" s="9" t="s">
        <v>21</v>
      </c>
      <c r="G10" s="9">
        <v>7.7</v>
      </c>
      <c r="H10" s="9">
        <v>680</v>
      </c>
      <c r="I10" s="5">
        <v>75</v>
      </c>
      <c r="J10" s="5">
        <v>349</v>
      </c>
      <c r="K10" s="5">
        <f t="shared" si="0"/>
        <v>13944.4</v>
      </c>
      <c r="L10" s="5">
        <f t="shared" si="3"/>
        <v>10.726461538461539</v>
      </c>
      <c r="M10" s="5">
        <f t="shared" si="4"/>
        <v>5.3632307692307695</v>
      </c>
      <c r="N10" s="5">
        <f t="shared" si="1"/>
        <v>9.7402597402597397</v>
      </c>
      <c r="O10" s="5">
        <f t="shared" si="2"/>
        <v>20.379620379620381</v>
      </c>
      <c r="P10" s="5">
        <f t="shared" si="5"/>
        <v>1300</v>
      </c>
      <c r="Q10" s="5">
        <f t="shared" si="6"/>
        <v>1396</v>
      </c>
    </row>
    <row r="11" spans="1:17" x14ac:dyDescent="0.25">
      <c r="D11" s="5">
        <v>8</v>
      </c>
      <c r="E11" s="8" t="s">
        <v>8</v>
      </c>
      <c r="F11" s="9" t="s">
        <v>21</v>
      </c>
      <c r="G11" s="9">
        <v>12.1</v>
      </c>
      <c r="H11" s="9">
        <v>1020</v>
      </c>
      <c r="I11" s="5">
        <v>75</v>
      </c>
      <c r="J11" s="5">
        <v>349</v>
      </c>
      <c r="K11" s="5">
        <f t="shared" si="0"/>
        <v>27299.600000000002</v>
      </c>
      <c r="L11" s="5">
        <f t="shared" si="3"/>
        <v>20.99969230769231</v>
      </c>
      <c r="M11" s="5">
        <f t="shared" si="4"/>
        <v>10.499846153846155</v>
      </c>
      <c r="N11" s="5">
        <f t="shared" si="1"/>
        <v>6.1983471074380168</v>
      </c>
      <c r="O11" s="5">
        <f t="shared" si="2"/>
        <v>19.453273998728545</v>
      </c>
      <c r="P11" s="5">
        <f t="shared" si="5"/>
        <v>1300</v>
      </c>
      <c r="Q11" s="5">
        <f t="shared" si="6"/>
        <v>1396</v>
      </c>
    </row>
    <row r="12" spans="1:17" x14ac:dyDescent="0.25">
      <c r="D12" s="5">
        <v>9</v>
      </c>
      <c r="E12" s="8" t="s">
        <v>8</v>
      </c>
      <c r="F12" s="9" t="s">
        <v>21</v>
      </c>
      <c r="G12" s="9">
        <v>13.8</v>
      </c>
      <c r="H12" s="9">
        <v>1130</v>
      </c>
      <c r="I12" s="5">
        <v>75</v>
      </c>
      <c r="J12" s="5">
        <v>349</v>
      </c>
      <c r="K12" s="5">
        <f t="shared" si="0"/>
        <v>31620.400000000001</v>
      </c>
      <c r="L12" s="5">
        <f t="shared" si="3"/>
        <v>24.323384615384615</v>
      </c>
      <c r="M12" s="5">
        <f t="shared" si="4"/>
        <v>12.161692307692308</v>
      </c>
      <c r="N12" s="5">
        <f t="shared" si="1"/>
        <v>5.4347826086956523</v>
      </c>
      <c r="O12" s="5">
        <f t="shared" si="2"/>
        <v>18.896321070234109</v>
      </c>
      <c r="P12" s="5">
        <f t="shared" si="5"/>
        <v>1300</v>
      </c>
      <c r="Q12" s="5">
        <f t="shared" si="6"/>
        <v>1396</v>
      </c>
    </row>
    <row r="13" spans="1:17" x14ac:dyDescent="0.25">
      <c r="D13" s="5">
        <v>10</v>
      </c>
      <c r="E13" s="9" t="s">
        <v>23</v>
      </c>
      <c r="F13" s="9" t="s">
        <v>21</v>
      </c>
      <c r="G13" s="5">
        <v>11.5</v>
      </c>
      <c r="H13" s="5">
        <v>830</v>
      </c>
      <c r="I13" s="5">
        <v>120</v>
      </c>
      <c r="J13" s="5">
        <v>399</v>
      </c>
      <c r="K13" s="5">
        <f t="shared" si="0"/>
        <v>18068.8</v>
      </c>
      <c r="L13" s="5">
        <f t="shared" si="3"/>
        <v>12.208648648648648</v>
      </c>
      <c r="M13" s="5">
        <f t="shared" si="4"/>
        <v>6.1043243243243239</v>
      </c>
      <c r="N13" s="5">
        <f t="shared" si="1"/>
        <v>6.5217391304347823</v>
      </c>
      <c r="O13" s="5">
        <f t="shared" si="2"/>
        <v>14.629847238542892</v>
      </c>
      <c r="P13" s="5">
        <f t="shared" si="5"/>
        <v>1480</v>
      </c>
      <c r="Q13" s="5">
        <f t="shared" si="6"/>
        <v>1596</v>
      </c>
    </row>
    <row r="14" spans="1:17" x14ac:dyDescent="0.25">
      <c r="D14" s="5">
        <v>11</v>
      </c>
      <c r="E14" s="9" t="s">
        <v>23</v>
      </c>
      <c r="F14" s="9" t="s">
        <v>21</v>
      </c>
      <c r="G14" s="5">
        <v>18</v>
      </c>
      <c r="H14" s="5">
        <v>1330</v>
      </c>
      <c r="I14" s="5">
        <v>120</v>
      </c>
      <c r="J14" s="5">
        <v>399</v>
      </c>
      <c r="K14" s="5">
        <f t="shared" si="0"/>
        <v>37708.800000000003</v>
      </c>
      <c r="L14" s="5">
        <f t="shared" si="3"/>
        <v>25.478918918918922</v>
      </c>
      <c r="M14" s="5">
        <f t="shared" si="4"/>
        <v>12.739459459459461</v>
      </c>
      <c r="N14" s="5">
        <f t="shared" si="1"/>
        <v>4.166666666666667</v>
      </c>
      <c r="O14" s="5">
        <f t="shared" si="2"/>
        <v>14.977477477477477</v>
      </c>
      <c r="P14" s="5">
        <f t="shared" si="5"/>
        <v>1480</v>
      </c>
      <c r="Q14" s="5">
        <f t="shared" si="6"/>
        <v>1596</v>
      </c>
    </row>
    <row r="15" spans="1:17" x14ac:dyDescent="0.25">
      <c r="D15" s="5">
        <v>12</v>
      </c>
      <c r="E15" s="9" t="s">
        <v>23</v>
      </c>
      <c r="F15" s="9" t="s">
        <v>21</v>
      </c>
      <c r="G15" s="5">
        <v>20.3</v>
      </c>
      <c r="H15" s="5">
        <v>1500</v>
      </c>
      <c r="I15" s="5">
        <v>120</v>
      </c>
      <c r="J15" s="5">
        <v>399</v>
      </c>
      <c r="K15" s="5">
        <f t="shared" si="0"/>
        <v>44386.400000000001</v>
      </c>
      <c r="L15" s="5">
        <f t="shared" si="3"/>
        <v>29.99081081081081</v>
      </c>
      <c r="M15" s="5">
        <f t="shared" si="4"/>
        <v>14.995405405405405</v>
      </c>
      <c r="N15" s="5">
        <f t="shared" si="1"/>
        <v>3.6945812807881775</v>
      </c>
      <c r="O15" s="5">
        <f t="shared" si="2"/>
        <v>14.97803221941153</v>
      </c>
      <c r="P15" s="5">
        <f>$B$3+($B$5*I15)</f>
        <v>1480</v>
      </c>
      <c r="Q15" s="5">
        <f t="shared" si="6"/>
        <v>1596</v>
      </c>
    </row>
    <row r="16" spans="1:17" x14ac:dyDescent="0.25">
      <c r="D16" s="5">
        <v>13</v>
      </c>
      <c r="E16" s="9" t="s">
        <v>23</v>
      </c>
      <c r="F16" s="9" t="s">
        <v>21</v>
      </c>
      <c r="G16" s="5">
        <v>25.1</v>
      </c>
      <c r="H16" s="5">
        <v>1830</v>
      </c>
      <c r="I16" s="5">
        <v>120</v>
      </c>
      <c r="J16" s="5">
        <v>399</v>
      </c>
      <c r="K16" s="5">
        <f t="shared" si="0"/>
        <v>57348.800000000003</v>
      </c>
      <c r="L16" s="5">
        <f t="shared" si="3"/>
        <v>38.749189189189188</v>
      </c>
      <c r="M16" s="5">
        <f t="shared" si="4"/>
        <v>19.374594594594594</v>
      </c>
      <c r="N16" s="5">
        <f t="shared" si="1"/>
        <v>2.9880478087649402</v>
      </c>
      <c r="O16" s="5">
        <f t="shared" si="2"/>
        <v>14.778722946053621</v>
      </c>
      <c r="P16" s="5">
        <f t="shared" si="5"/>
        <v>1480</v>
      </c>
      <c r="Q16" s="5">
        <f t="shared" si="6"/>
        <v>1596</v>
      </c>
    </row>
    <row r="17" spans="4:17" x14ac:dyDescent="0.25">
      <c r="D17" s="5">
        <v>14</v>
      </c>
      <c r="E17" s="9" t="s">
        <v>23</v>
      </c>
      <c r="F17" s="9" t="s">
        <v>21</v>
      </c>
      <c r="G17" s="5">
        <v>26.3</v>
      </c>
      <c r="H17" s="5">
        <v>1940</v>
      </c>
      <c r="I17" s="5">
        <v>120</v>
      </c>
      <c r="J17" s="5">
        <v>399</v>
      </c>
      <c r="K17" s="5">
        <f t="shared" si="0"/>
        <v>61669.599999999999</v>
      </c>
      <c r="L17" s="5">
        <f t="shared" si="3"/>
        <v>41.668648648648649</v>
      </c>
      <c r="M17" s="5">
        <f t="shared" si="4"/>
        <v>20.834324324324324</v>
      </c>
      <c r="N17" s="5">
        <f t="shared" si="1"/>
        <v>2.8517110266159693</v>
      </c>
      <c r="O17" s="5">
        <f t="shared" si="2"/>
        <v>14.952214571986437</v>
      </c>
      <c r="P17" s="5">
        <f t="shared" si="5"/>
        <v>1480</v>
      </c>
      <c r="Q17" s="5">
        <f t="shared" si="6"/>
        <v>1596</v>
      </c>
    </row>
    <row r="18" spans="4:17" x14ac:dyDescent="0.25">
      <c r="D18" s="5">
        <v>15</v>
      </c>
      <c r="E18" s="9" t="s">
        <v>23</v>
      </c>
      <c r="F18" s="9" t="s">
        <v>21</v>
      </c>
      <c r="G18" s="5">
        <v>29</v>
      </c>
      <c r="H18" s="5">
        <v>2150</v>
      </c>
      <c r="I18" s="5">
        <v>120</v>
      </c>
      <c r="J18" s="5">
        <v>399</v>
      </c>
      <c r="K18" s="5">
        <f t="shared" si="0"/>
        <v>69918.400000000009</v>
      </c>
      <c r="L18" s="5">
        <f t="shared" si="3"/>
        <v>47.242162162162167</v>
      </c>
      <c r="M18" s="5">
        <f t="shared" si="4"/>
        <v>23.621081081081083</v>
      </c>
      <c r="N18" s="5">
        <f t="shared" si="1"/>
        <v>2.5862068965517242</v>
      </c>
      <c r="O18" s="5">
        <f t="shared" si="2"/>
        <v>15.027958993476236</v>
      </c>
      <c r="P18" s="5">
        <f t="shared" si="5"/>
        <v>1480</v>
      </c>
      <c r="Q18" s="5">
        <f t="shared" si="6"/>
        <v>1596</v>
      </c>
    </row>
    <row r="19" spans="4:17" x14ac:dyDescent="0.25">
      <c r="D19" s="5">
        <v>16</v>
      </c>
      <c r="E19" s="9" t="s">
        <v>23</v>
      </c>
      <c r="F19" s="5" t="s">
        <v>24</v>
      </c>
      <c r="G19" s="5">
        <v>13.5</v>
      </c>
      <c r="H19" s="5">
        <v>980</v>
      </c>
      <c r="I19" s="5">
        <v>120</v>
      </c>
      <c r="J19" s="5">
        <v>399</v>
      </c>
      <c r="K19" s="5">
        <f t="shared" si="0"/>
        <v>23960.799999999999</v>
      </c>
      <c r="L19" s="5">
        <f t="shared" si="3"/>
        <v>16.189729729729731</v>
      </c>
      <c r="M19" s="5">
        <f t="shared" si="4"/>
        <v>8.0948648648648653</v>
      </c>
      <c r="N19" s="5">
        <f t="shared" si="1"/>
        <v>5.5555555555555554</v>
      </c>
      <c r="O19" s="5">
        <f t="shared" si="2"/>
        <v>14.714714714714715</v>
      </c>
      <c r="P19" s="5">
        <f t="shared" si="5"/>
        <v>1480</v>
      </c>
      <c r="Q19" s="5">
        <f t="shared" si="6"/>
        <v>1596</v>
      </c>
    </row>
    <row r="20" spans="4:17" x14ac:dyDescent="0.25">
      <c r="D20" s="5">
        <v>17</v>
      </c>
      <c r="E20" s="9" t="s">
        <v>23</v>
      </c>
      <c r="F20" s="5" t="s">
        <v>24</v>
      </c>
      <c r="G20" s="5">
        <v>17.8</v>
      </c>
      <c r="H20" s="5">
        <v>1260</v>
      </c>
      <c r="I20" s="5">
        <v>120</v>
      </c>
      <c r="J20" s="5">
        <v>399</v>
      </c>
      <c r="K20" s="5">
        <f t="shared" si="0"/>
        <v>34959.200000000004</v>
      </c>
      <c r="L20" s="5">
        <f t="shared" si="3"/>
        <v>23.621081081081083</v>
      </c>
      <c r="M20" s="5">
        <f t="shared" si="4"/>
        <v>11.810540540540542</v>
      </c>
      <c r="N20" s="5">
        <f t="shared" si="1"/>
        <v>4.2134831460674151</v>
      </c>
      <c r="O20" s="5">
        <f t="shared" si="2"/>
        <v>14.348618281202551</v>
      </c>
      <c r="P20" s="5">
        <f t="shared" si="5"/>
        <v>1480</v>
      </c>
      <c r="Q20" s="5">
        <f t="shared" si="6"/>
        <v>1596</v>
      </c>
    </row>
    <row r="21" spans="4:17" x14ac:dyDescent="0.25">
      <c r="D21" s="5">
        <v>18</v>
      </c>
      <c r="E21" s="9" t="s">
        <v>23</v>
      </c>
      <c r="F21" s="5" t="s">
        <v>24</v>
      </c>
      <c r="G21" s="5">
        <v>20.100000000000001</v>
      </c>
      <c r="H21" s="5">
        <v>1490</v>
      </c>
      <c r="I21" s="5">
        <v>120</v>
      </c>
      <c r="J21" s="5">
        <v>399</v>
      </c>
      <c r="K21" s="5">
        <f t="shared" si="0"/>
        <v>43993.599999999999</v>
      </c>
      <c r="L21" s="5">
        <f t="shared" si="3"/>
        <v>29.725405405405404</v>
      </c>
      <c r="M21" s="5">
        <f t="shared" si="4"/>
        <v>14.862702702702702</v>
      </c>
      <c r="N21" s="5">
        <f t="shared" si="1"/>
        <v>3.7313432835820892</v>
      </c>
      <c r="O21" s="5">
        <f t="shared" si="2"/>
        <v>15.026220250100845</v>
      </c>
      <c r="P21" s="5">
        <f t="shared" si="5"/>
        <v>1480</v>
      </c>
      <c r="Q21" s="5">
        <f t="shared" si="6"/>
        <v>1596</v>
      </c>
    </row>
    <row r="22" spans="4:17" x14ac:dyDescent="0.25">
      <c r="D22" s="5">
        <v>19</v>
      </c>
      <c r="E22" s="9" t="s">
        <v>23</v>
      </c>
      <c r="F22" s="5" t="s">
        <v>24</v>
      </c>
      <c r="G22" s="5">
        <v>23</v>
      </c>
      <c r="H22" s="5">
        <v>1650</v>
      </c>
      <c r="I22" s="5">
        <v>120</v>
      </c>
      <c r="J22" s="5">
        <v>399</v>
      </c>
      <c r="K22" s="5">
        <f t="shared" si="0"/>
        <v>50278.400000000001</v>
      </c>
      <c r="L22" s="5">
        <f t="shared" si="3"/>
        <v>33.971891891891893</v>
      </c>
      <c r="M22" s="5">
        <f t="shared" si="4"/>
        <v>16.985945945945947</v>
      </c>
      <c r="N22" s="5">
        <f t="shared" si="1"/>
        <v>3.2608695652173911</v>
      </c>
      <c r="O22" s="5">
        <f t="shared" si="2"/>
        <v>14.541715628672151</v>
      </c>
      <c r="P22" s="5">
        <f t="shared" si="5"/>
        <v>1480</v>
      </c>
      <c r="Q22" s="5">
        <f t="shared" si="6"/>
        <v>1596</v>
      </c>
    </row>
    <row r="23" spans="4:17" x14ac:dyDescent="0.25">
      <c r="D23" s="5">
        <v>20</v>
      </c>
      <c r="E23" s="9" t="s">
        <v>23</v>
      </c>
      <c r="F23" s="5" t="s">
        <v>22</v>
      </c>
      <c r="G23" s="5">
        <v>14</v>
      </c>
      <c r="H23" s="5">
        <v>1000</v>
      </c>
      <c r="I23" s="5">
        <v>120</v>
      </c>
      <c r="J23" s="5">
        <v>399</v>
      </c>
      <c r="K23" s="5">
        <f t="shared" si="0"/>
        <v>24746.400000000001</v>
      </c>
      <c r="L23" s="5">
        <f t="shared" si="3"/>
        <v>16.72054054054054</v>
      </c>
      <c r="M23" s="5">
        <f t="shared" si="4"/>
        <v>8.36027027027027</v>
      </c>
      <c r="N23" s="5">
        <f t="shared" si="1"/>
        <v>5.3571428571428577</v>
      </c>
      <c r="O23" s="5">
        <f t="shared" si="2"/>
        <v>14.47876447876448</v>
      </c>
      <c r="P23" s="5">
        <f t="shared" si="5"/>
        <v>1480</v>
      </c>
      <c r="Q23" s="5">
        <f t="shared" si="6"/>
        <v>1596</v>
      </c>
    </row>
    <row r="24" spans="4:17" x14ac:dyDescent="0.25">
      <c r="D24" s="5">
        <v>21</v>
      </c>
      <c r="E24" s="9" t="s">
        <v>23</v>
      </c>
      <c r="F24" s="5" t="s">
        <v>22</v>
      </c>
      <c r="G24" s="5">
        <v>18.3</v>
      </c>
      <c r="H24" s="5">
        <v>1290</v>
      </c>
      <c r="I24" s="5">
        <v>120</v>
      </c>
      <c r="J24" s="5">
        <v>399</v>
      </c>
      <c r="K24" s="5">
        <f t="shared" si="0"/>
        <v>36137.599999999999</v>
      </c>
      <c r="L24" s="5">
        <f t="shared" si="3"/>
        <v>24.417297297297296</v>
      </c>
      <c r="M24" s="5">
        <f t="shared" si="4"/>
        <v>12.208648648648648</v>
      </c>
      <c r="N24" s="5">
        <f t="shared" si="1"/>
        <v>4.0983606557377046</v>
      </c>
      <c r="O24" s="5">
        <f t="shared" si="2"/>
        <v>14.288879042977404</v>
      </c>
      <c r="P24" s="5">
        <f t="shared" si="5"/>
        <v>1480</v>
      </c>
      <c r="Q24" s="5">
        <f t="shared" si="6"/>
        <v>1596</v>
      </c>
    </row>
    <row r="25" spans="4:17" x14ac:dyDescent="0.25">
      <c r="D25" s="5">
        <v>22</v>
      </c>
      <c r="E25" s="9" t="s">
        <v>23</v>
      </c>
      <c r="F25" s="5" t="s">
        <v>22</v>
      </c>
      <c r="G25" s="5">
        <v>20.9</v>
      </c>
      <c r="H25" s="5">
        <v>1510</v>
      </c>
      <c r="I25" s="5">
        <v>120</v>
      </c>
      <c r="J25" s="5">
        <v>399</v>
      </c>
      <c r="K25" s="5">
        <f t="shared" si="0"/>
        <v>44779.200000000004</v>
      </c>
      <c r="L25" s="5">
        <f t="shared" si="3"/>
        <v>30.25621621621622</v>
      </c>
      <c r="M25" s="5">
        <f t="shared" si="4"/>
        <v>15.12810810810811</v>
      </c>
      <c r="N25" s="5">
        <f t="shared" si="1"/>
        <v>3.5885167464114835</v>
      </c>
      <c r="O25" s="5">
        <f t="shared" si="2"/>
        <v>14.645027802922542</v>
      </c>
      <c r="P25" s="5">
        <f t="shared" si="5"/>
        <v>1480</v>
      </c>
      <c r="Q25" s="5">
        <f t="shared" si="6"/>
        <v>1596</v>
      </c>
    </row>
    <row r="26" spans="4:17" x14ac:dyDescent="0.25">
      <c r="D26" s="5">
        <v>23</v>
      </c>
      <c r="E26" s="9" t="s">
        <v>23</v>
      </c>
      <c r="F26" s="5" t="s">
        <v>22</v>
      </c>
      <c r="G26" s="5">
        <v>23.5</v>
      </c>
      <c r="H26" s="5">
        <v>1680</v>
      </c>
      <c r="I26" s="5">
        <v>120</v>
      </c>
      <c r="J26" s="5">
        <v>399</v>
      </c>
      <c r="K26" s="5">
        <f t="shared" si="0"/>
        <v>51456.800000000003</v>
      </c>
      <c r="L26" s="5">
        <f t="shared" si="3"/>
        <v>34.768108108108109</v>
      </c>
      <c r="M26" s="5">
        <f t="shared" si="4"/>
        <v>17.384054054054054</v>
      </c>
      <c r="N26" s="5">
        <f t="shared" si="1"/>
        <v>3.1914893617021276</v>
      </c>
      <c r="O26" s="5">
        <f t="shared" si="2"/>
        <v>14.491086831512362</v>
      </c>
      <c r="P26" s="5">
        <f t="shared" si="5"/>
        <v>1480</v>
      </c>
      <c r="Q26" s="5">
        <f t="shared" si="6"/>
        <v>1596</v>
      </c>
    </row>
    <row r="27" spans="4:17" x14ac:dyDescent="0.25">
      <c r="D27" s="5">
        <v>24</v>
      </c>
      <c r="E27" s="9" t="s">
        <v>25</v>
      </c>
      <c r="F27" s="9" t="s">
        <v>21</v>
      </c>
      <c r="G27" s="5">
        <v>5.3</v>
      </c>
      <c r="H27" s="5">
        <v>530</v>
      </c>
      <c r="I27" s="9">
        <v>70</v>
      </c>
      <c r="J27" s="9">
        <v>419</v>
      </c>
      <c r="K27" s="5">
        <f t="shared" si="0"/>
        <v>8248.8000000000011</v>
      </c>
      <c r="L27" s="5">
        <f t="shared" si="3"/>
        <v>6.4443750000000009</v>
      </c>
      <c r="M27" s="5">
        <f t="shared" si="4"/>
        <v>3.2221875000000004</v>
      </c>
      <c r="N27" s="5">
        <f t="shared" si="1"/>
        <v>14.150943396226415</v>
      </c>
      <c r="O27" s="5">
        <f t="shared" si="2"/>
        <v>23.4375</v>
      </c>
      <c r="P27" s="5">
        <f t="shared" si="5"/>
        <v>1280</v>
      </c>
      <c r="Q27" s="5">
        <f t="shared" si="6"/>
        <v>1676</v>
      </c>
    </row>
    <row r="28" spans="4:17" x14ac:dyDescent="0.25">
      <c r="D28" s="5">
        <v>25</v>
      </c>
      <c r="E28" s="9" t="s">
        <v>25</v>
      </c>
      <c r="F28" s="9" t="s">
        <v>21</v>
      </c>
      <c r="G28" s="5">
        <v>6.5</v>
      </c>
      <c r="H28" s="5">
        <v>690</v>
      </c>
      <c r="I28" s="9">
        <v>70</v>
      </c>
      <c r="J28" s="9">
        <v>419</v>
      </c>
      <c r="K28" s="5">
        <f t="shared" si="0"/>
        <v>14533.6</v>
      </c>
      <c r="L28" s="5">
        <f t="shared" si="3"/>
        <v>11.354375000000001</v>
      </c>
      <c r="M28" s="5">
        <f t="shared" si="4"/>
        <v>5.6771875000000005</v>
      </c>
      <c r="N28" s="5">
        <f t="shared" si="1"/>
        <v>11.538461538461538</v>
      </c>
      <c r="O28" s="5">
        <f t="shared" si="2"/>
        <v>24.879807692307693</v>
      </c>
      <c r="P28" s="5">
        <f t="shared" si="5"/>
        <v>1280</v>
      </c>
      <c r="Q28" s="5">
        <f t="shared" si="6"/>
        <v>1676</v>
      </c>
    </row>
    <row r="29" spans="4:17" x14ac:dyDescent="0.25">
      <c r="D29" s="5">
        <v>26</v>
      </c>
      <c r="E29" s="9" t="s">
        <v>25</v>
      </c>
      <c r="F29" s="9" t="s">
        <v>21</v>
      </c>
      <c r="G29" s="5">
        <v>8.5</v>
      </c>
      <c r="H29" s="5">
        <v>870</v>
      </c>
      <c r="I29" s="9">
        <v>70</v>
      </c>
      <c r="J29" s="9">
        <v>419</v>
      </c>
      <c r="K29" s="5">
        <f t="shared" si="0"/>
        <v>21604</v>
      </c>
      <c r="L29" s="5">
        <f t="shared" si="3"/>
        <v>16.878125000000001</v>
      </c>
      <c r="M29" s="5">
        <f t="shared" si="4"/>
        <v>8.4390625000000004</v>
      </c>
      <c r="N29" s="5">
        <f t="shared" si="1"/>
        <v>8.8235294117647065</v>
      </c>
      <c r="O29" s="5">
        <f t="shared" si="2"/>
        <v>23.988970588235297</v>
      </c>
      <c r="P29" s="5">
        <f t="shared" si="5"/>
        <v>1280</v>
      </c>
      <c r="Q29" s="5">
        <f t="shared" si="6"/>
        <v>1676</v>
      </c>
    </row>
    <row r="30" spans="4:17" x14ac:dyDescent="0.25">
      <c r="D30" s="5">
        <v>27</v>
      </c>
      <c r="E30" s="9" t="s">
        <v>25</v>
      </c>
      <c r="F30" s="9" t="s">
        <v>21</v>
      </c>
      <c r="G30" s="5">
        <v>9.8000000000000007</v>
      </c>
      <c r="H30" s="5">
        <v>980</v>
      </c>
      <c r="I30" s="9">
        <v>70</v>
      </c>
      <c r="J30" s="9">
        <v>419</v>
      </c>
      <c r="K30" s="5">
        <f t="shared" si="0"/>
        <v>25924.799999999999</v>
      </c>
      <c r="L30" s="5">
        <f t="shared" si="3"/>
        <v>20.25375</v>
      </c>
      <c r="M30" s="5">
        <f t="shared" si="4"/>
        <v>10.126875</v>
      </c>
      <c r="N30" s="5">
        <f t="shared" si="1"/>
        <v>7.6530612244897958</v>
      </c>
      <c r="O30" s="5">
        <f t="shared" si="2"/>
        <v>23.437499999999996</v>
      </c>
      <c r="P30" s="5">
        <f t="shared" si="5"/>
        <v>1280</v>
      </c>
      <c r="Q30" s="5">
        <f t="shared" si="6"/>
        <v>1676</v>
      </c>
    </row>
    <row r="31" spans="4:17" x14ac:dyDescent="0.25">
      <c r="D31" s="5">
        <v>28</v>
      </c>
      <c r="E31" s="9" t="s">
        <v>25</v>
      </c>
      <c r="F31" s="9" t="s">
        <v>21</v>
      </c>
      <c r="G31" s="5">
        <v>12</v>
      </c>
      <c r="H31" s="5">
        <v>1200</v>
      </c>
      <c r="I31" s="9">
        <v>70</v>
      </c>
      <c r="J31" s="9">
        <v>419</v>
      </c>
      <c r="K31" s="5">
        <f t="shared" si="0"/>
        <v>34566.400000000001</v>
      </c>
      <c r="L31" s="5">
        <f t="shared" si="3"/>
        <v>27.005000000000003</v>
      </c>
      <c r="M31" s="5">
        <f t="shared" si="4"/>
        <v>13.502500000000001</v>
      </c>
      <c r="N31" s="5">
        <f t="shared" si="1"/>
        <v>6.25</v>
      </c>
      <c r="O31" s="5">
        <f t="shared" si="2"/>
        <v>23.4375</v>
      </c>
      <c r="P31" s="5">
        <f t="shared" si="5"/>
        <v>1280</v>
      </c>
      <c r="Q31" s="5">
        <f t="shared" si="6"/>
        <v>1676</v>
      </c>
    </row>
    <row r="32" spans="4:17" x14ac:dyDescent="0.25">
      <c r="D32" s="5">
        <v>29</v>
      </c>
      <c r="E32" s="9" t="s">
        <v>25</v>
      </c>
      <c r="F32" s="9" t="s">
        <v>21</v>
      </c>
      <c r="G32" s="5">
        <v>13</v>
      </c>
      <c r="H32" s="5">
        <v>1320</v>
      </c>
      <c r="I32" s="9">
        <v>70</v>
      </c>
      <c r="J32" s="9">
        <v>419</v>
      </c>
      <c r="K32" s="5">
        <f t="shared" si="0"/>
        <v>39280</v>
      </c>
      <c r="L32" s="5">
        <f t="shared" si="3"/>
        <v>30.6875</v>
      </c>
      <c r="M32" s="5">
        <f t="shared" si="4"/>
        <v>15.34375</v>
      </c>
      <c r="N32" s="5">
        <f t="shared" si="1"/>
        <v>5.7692307692307692</v>
      </c>
      <c r="O32" s="5">
        <f t="shared" si="2"/>
        <v>23.798076923076923</v>
      </c>
      <c r="P32" s="5">
        <f t="shared" si="5"/>
        <v>1280</v>
      </c>
      <c r="Q32" s="5">
        <f t="shared" si="6"/>
        <v>1676</v>
      </c>
    </row>
    <row r="33" spans="3:17" x14ac:dyDescent="0.25">
      <c r="D33" s="5">
        <v>30</v>
      </c>
      <c r="E33" s="9" t="s">
        <v>25</v>
      </c>
      <c r="F33" s="9" t="s">
        <v>21</v>
      </c>
      <c r="G33" s="5">
        <v>14.7</v>
      </c>
      <c r="H33" s="5">
        <v>1460</v>
      </c>
      <c r="I33" s="9">
        <v>70</v>
      </c>
      <c r="J33" s="9">
        <v>419</v>
      </c>
      <c r="K33" s="5">
        <f t="shared" si="0"/>
        <v>44779.200000000004</v>
      </c>
      <c r="L33" s="5">
        <f t="shared" si="3"/>
        <v>34.983750000000001</v>
      </c>
      <c r="M33" s="5">
        <f t="shared" si="4"/>
        <v>17.491875</v>
      </c>
      <c r="N33" s="5">
        <f t="shared" si="1"/>
        <v>5.1020408163265305</v>
      </c>
      <c r="O33" s="5">
        <f t="shared" si="2"/>
        <v>23.278061224489797</v>
      </c>
      <c r="P33" s="5">
        <f t="shared" si="5"/>
        <v>1280</v>
      </c>
      <c r="Q33" s="5">
        <f t="shared" si="6"/>
        <v>1676</v>
      </c>
    </row>
    <row r="34" spans="3:17" x14ac:dyDescent="0.25">
      <c r="D34" s="5">
        <v>31</v>
      </c>
      <c r="E34" s="9" t="s">
        <v>25</v>
      </c>
      <c r="F34" s="9" t="s">
        <v>24</v>
      </c>
      <c r="G34" s="5">
        <v>6.3</v>
      </c>
      <c r="H34" s="5">
        <v>730</v>
      </c>
      <c r="I34" s="9">
        <v>70</v>
      </c>
      <c r="J34" s="9">
        <v>419</v>
      </c>
      <c r="K34" s="5">
        <f t="shared" si="0"/>
        <v>16104.800000000001</v>
      </c>
      <c r="L34" s="5">
        <f t="shared" si="3"/>
        <v>12.581875</v>
      </c>
      <c r="M34" s="5">
        <f t="shared" si="4"/>
        <v>6.2909375000000001</v>
      </c>
      <c r="N34" s="5">
        <f t="shared" si="1"/>
        <v>11.904761904761905</v>
      </c>
      <c r="O34" s="5">
        <f t="shared" si="2"/>
        <v>27.157738095238091</v>
      </c>
      <c r="P34" s="5">
        <f t="shared" si="5"/>
        <v>1280</v>
      </c>
      <c r="Q34" s="5">
        <f t="shared" si="6"/>
        <v>1676</v>
      </c>
    </row>
    <row r="35" spans="3:17" x14ac:dyDescent="0.25">
      <c r="D35" s="5">
        <v>32</v>
      </c>
      <c r="E35" s="9" t="s">
        <v>25</v>
      </c>
      <c r="F35" s="9" t="s">
        <v>24</v>
      </c>
      <c r="G35" s="5">
        <v>7.8</v>
      </c>
      <c r="H35" s="5">
        <v>870</v>
      </c>
      <c r="I35" s="9">
        <v>70</v>
      </c>
      <c r="J35" s="9">
        <v>419</v>
      </c>
      <c r="K35" s="5">
        <f t="shared" si="0"/>
        <v>21604</v>
      </c>
      <c r="L35" s="5">
        <f t="shared" si="3"/>
        <v>16.878125000000001</v>
      </c>
      <c r="M35" s="5">
        <f t="shared" si="4"/>
        <v>8.4390625000000004</v>
      </c>
      <c r="N35" s="5">
        <f t="shared" si="1"/>
        <v>9.6153846153846168</v>
      </c>
      <c r="O35" s="5">
        <f t="shared" si="2"/>
        <v>26.141826923076923</v>
      </c>
      <c r="P35" s="5">
        <f t="shared" si="5"/>
        <v>1280</v>
      </c>
      <c r="Q35" s="5">
        <f t="shared" si="6"/>
        <v>1676</v>
      </c>
    </row>
    <row r="36" spans="3:17" x14ac:dyDescent="0.25">
      <c r="D36" s="5">
        <v>33</v>
      </c>
      <c r="E36" s="9" t="s">
        <v>25</v>
      </c>
      <c r="F36" s="9" t="s">
        <v>24</v>
      </c>
      <c r="G36" s="5">
        <v>10</v>
      </c>
      <c r="H36" s="5">
        <v>1000</v>
      </c>
      <c r="I36" s="9">
        <v>70</v>
      </c>
      <c r="J36" s="9">
        <v>419</v>
      </c>
      <c r="K36" s="5">
        <f t="shared" ref="K36:K67" si="7" xml:space="preserve"> (H36*$B$5-P36)*9.82</f>
        <v>26710.400000000001</v>
      </c>
      <c r="L36" s="5">
        <f t="shared" si="3"/>
        <v>20.8675</v>
      </c>
      <c r="M36" s="5">
        <f t="shared" si="4"/>
        <v>10.43375</v>
      </c>
      <c r="N36" s="5">
        <f t="shared" ref="N36:N67" si="8">($B$4/(G36*$B$5))*60</f>
        <v>7.5</v>
      </c>
      <c r="O36" s="5">
        <f t="shared" ref="O36:O67" si="9">$B$4/((P36/((H36/G36)*$B$5))*$B$5)*60</f>
        <v>23.4375</v>
      </c>
      <c r="P36" s="5">
        <f t="shared" si="5"/>
        <v>1280</v>
      </c>
      <c r="Q36" s="5">
        <f t="shared" si="6"/>
        <v>1676</v>
      </c>
    </row>
    <row r="37" spans="3:17" x14ac:dyDescent="0.25">
      <c r="D37" s="5">
        <v>34</v>
      </c>
      <c r="E37" s="9" t="s">
        <v>25</v>
      </c>
      <c r="F37" s="9" t="s">
        <v>24</v>
      </c>
      <c r="G37" s="5">
        <v>11.4</v>
      </c>
      <c r="H37" s="5">
        <v>1120</v>
      </c>
      <c r="I37" s="9">
        <v>70</v>
      </c>
      <c r="J37" s="9">
        <v>419</v>
      </c>
      <c r="K37" s="5">
        <f t="shared" si="7"/>
        <v>31424</v>
      </c>
      <c r="L37" s="5">
        <f t="shared" si="3"/>
        <v>24.55</v>
      </c>
      <c r="M37" s="5">
        <f t="shared" si="4"/>
        <v>12.275</v>
      </c>
      <c r="N37" s="5">
        <f t="shared" si="8"/>
        <v>6.5789473684210522</v>
      </c>
      <c r="O37" s="5">
        <f t="shared" si="9"/>
        <v>23.026315789473681</v>
      </c>
      <c r="P37" s="5">
        <f t="shared" si="5"/>
        <v>1280</v>
      </c>
      <c r="Q37" s="5">
        <f t="shared" si="6"/>
        <v>1676</v>
      </c>
    </row>
    <row r="38" spans="3:17" x14ac:dyDescent="0.25">
      <c r="D38" s="5">
        <v>35</v>
      </c>
      <c r="E38" s="9" t="s">
        <v>25</v>
      </c>
      <c r="F38" s="9" t="s">
        <v>22</v>
      </c>
      <c r="G38" s="5">
        <v>6.8</v>
      </c>
      <c r="H38" s="5">
        <v>710</v>
      </c>
      <c r="I38" s="9">
        <v>70</v>
      </c>
      <c r="J38" s="9">
        <v>419</v>
      </c>
      <c r="K38" s="5">
        <f t="shared" si="7"/>
        <v>15319.2</v>
      </c>
      <c r="L38" s="5">
        <f t="shared" si="3"/>
        <v>11.968125000000001</v>
      </c>
      <c r="M38" s="5">
        <f t="shared" si="4"/>
        <v>5.9840625000000003</v>
      </c>
      <c r="N38" s="5">
        <f t="shared" si="8"/>
        <v>11.029411764705884</v>
      </c>
      <c r="O38" s="5">
        <f t="shared" si="9"/>
        <v>24.471507352941178</v>
      </c>
      <c r="P38" s="5">
        <f t="shared" si="5"/>
        <v>1280</v>
      </c>
      <c r="Q38" s="5">
        <f t="shared" si="6"/>
        <v>1676</v>
      </c>
    </row>
    <row r="39" spans="3:17" x14ac:dyDescent="0.25">
      <c r="D39" s="5">
        <v>36</v>
      </c>
      <c r="E39" s="9" t="s">
        <v>25</v>
      </c>
      <c r="F39" s="9" t="s">
        <v>22</v>
      </c>
      <c r="G39" s="5">
        <v>8.1999999999999993</v>
      </c>
      <c r="H39" s="5">
        <v>850</v>
      </c>
      <c r="I39" s="9">
        <v>70</v>
      </c>
      <c r="J39" s="9">
        <v>419</v>
      </c>
      <c r="K39" s="5">
        <f t="shared" si="7"/>
        <v>20818.400000000001</v>
      </c>
      <c r="L39" s="5">
        <f t="shared" si="3"/>
        <v>16.264375000000001</v>
      </c>
      <c r="M39" s="5">
        <f t="shared" si="4"/>
        <v>8.1321875000000006</v>
      </c>
      <c r="N39" s="5">
        <f t="shared" si="8"/>
        <v>9.1463414634146361</v>
      </c>
      <c r="O39" s="5">
        <f t="shared" si="9"/>
        <v>24.294969512195127</v>
      </c>
      <c r="P39" s="5">
        <f t="shared" si="5"/>
        <v>1280</v>
      </c>
      <c r="Q39" s="5">
        <f t="shared" si="6"/>
        <v>1676</v>
      </c>
    </row>
    <row r="40" spans="3:17" x14ac:dyDescent="0.25">
      <c r="D40" s="5">
        <v>37</v>
      </c>
      <c r="E40" s="9" t="s">
        <v>25</v>
      </c>
      <c r="F40" s="9" t="s">
        <v>22</v>
      </c>
      <c r="G40" s="5">
        <v>10.3</v>
      </c>
      <c r="H40" s="5">
        <v>1020</v>
      </c>
      <c r="I40" s="9">
        <v>70</v>
      </c>
      <c r="J40" s="9">
        <v>419</v>
      </c>
      <c r="K40" s="5">
        <f t="shared" si="7"/>
        <v>27496</v>
      </c>
      <c r="L40" s="5">
        <f t="shared" si="3"/>
        <v>21.481249999999999</v>
      </c>
      <c r="M40" s="5">
        <f t="shared" si="4"/>
        <v>10.740625</v>
      </c>
      <c r="N40" s="5">
        <f t="shared" si="8"/>
        <v>7.2815533980582519</v>
      </c>
      <c r="O40" s="5">
        <f t="shared" si="9"/>
        <v>23.209951456310677</v>
      </c>
      <c r="P40" s="5">
        <f t="shared" si="5"/>
        <v>1280</v>
      </c>
      <c r="Q40" s="5">
        <f t="shared" si="6"/>
        <v>1676</v>
      </c>
    </row>
    <row r="41" spans="3:17" x14ac:dyDescent="0.25">
      <c r="D41" s="5">
        <v>38</v>
      </c>
      <c r="E41" s="9" t="s">
        <v>25</v>
      </c>
      <c r="F41" s="9" t="s">
        <v>22</v>
      </c>
      <c r="G41" s="5">
        <v>12</v>
      </c>
      <c r="H41" s="5">
        <v>1140</v>
      </c>
      <c r="I41" s="9">
        <v>70</v>
      </c>
      <c r="J41" s="9">
        <v>419</v>
      </c>
      <c r="K41" s="5">
        <f t="shared" si="7"/>
        <v>32209.600000000002</v>
      </c>
      <c r="L41" s="5">
        <f t="shared" si="3"/>
        <v>25.16375</v>
      </c>
      <c r="M41" s="5">
        <f t="shared" si="4"/>
        <v>12.581875</v>
      </c>
      <c r="N41" s="5">
        <f t="shared" si="8"/>
        <v>6.25</v>
      </c>
      <c r="O41" s="5">
        <f t="shared" si="9"/>
        <v>22.265625</v>
      </c>
      <c r="P41" s="5">
        <f t="shared" si="5"/>
        <v>1280</v>
      </c>
      <c r="Q41" s="5">
        <f t="shared" si="6"/>
        <v>1676</v>
      </c>
    </row>
    <row r="42" spans="3:17" x14ac:dyDescent="0.25">
      <c r="D42" s="5">
        <v>39</v>
      </c>
      <c r="E42" s="9" t="s">
        <v>25</v>
      </c>
      <c r="F42" s="9" t="s">
        <v>26</v>
      </c>
      <c r="G42" s="5">
        <v>8.1999999999999993</v>
      </c>
      <c r="H42" s="5">
        <v>800</v>
      </c>
      <c r="I42" s="9">
        <v>70</v>
      </c>
      <c r="J42" s="9">
        <v>419</v>
      </c>
      <c r="K42" s="5">
        <f t="shared" si="7"/>
        <v>18854.400000000001</v>
      </c>
      <c r="L42" s="5">
        <f t="shared" si="3"/>
        <v>14.73</v>
      </c>
      <c r="M42" s="5">
        <f t="shared" si="4"/>
        <v>7.3650000000000002</v>
      </c>
      <c r="N42" s="5">
        <f t="shared" si="8"/>
        <v>9.1463414634146361</v>
      </c>
      <c r="O42" s="5">
        <f t="shared" si="9"/>
        <v>22.865853658536587</v>
      </c>
      <c r="P42" s="5">
        <f t="shared" si="5"/>
        <v>1280</v>
      </c>
      <c r="Q42" s="5">
        <f t="shared" si="6"/>
        <v>1676</v>
      </c>
    </row>
    <row r="43" spans="3:17" x14ac:dyDescent="0.25">
      <c r="D43" s="5">
        <v>40</v>
      </c>
      <c r="E43" s="9" t="s">
        <v>25</v>
      </c>
      <c r="F43" s="9" t="s">
        <v>26</v>
      </c>
      <c r="G43" s="5">
        <v>10</v>
      </c>
      <c r="H43" s="5">
        <v>870</v>
      </c>
      <c r="I43" s="9">
        <v>70</v>
      </c>
      <c r="J43" s="9">
        <v>419</v>
      </c>
      <c r="K43" s="5">
        <f t="shared" si="7"/>
        <v>21604</v>
      </c>
      <c r="L43" s="5">
        <f t="shared" si="3"/>
        <v>16.878125000000001</v>
      </c>
      <c r="M43" s="5">
        <f t="shared" si="4"/>
        <v>8.4390625000000004</v>
      </c>
      <c r="N43" s="5">
        <f t="shared" si="8"/>
        <v>7.5</v>
      </c>
      <c r="O43" s="5">
        <f t="shared" si="9"/>
        <v>20.390625</v>
      </c>
      <c r="P43" s="5">
        <f t="shared" si="5"/>
        <v>1280</v>
      </c>
      <c r="Q43" s="5">
        <f t="shared" si="6"/>
        <v>1676</v>
      </c>
    </row>
    <row r="44" spans="3:17" x14ac:dyDescent="0.25">
      <c r="D44" s="5">
        <v>41</v>
      </c>
      <c r="E44" s="9" t="s">
        <v>25</v>
      </c>
      <c r="F44" s="9" t="s">
        <v>26</v>
      </c>
      <c r="G44" s="5">
        <v>12.1</v>
      </c>
      <c r="H44" s="5">
        <v>1060</v>
      </c>
      <c r="I44" s="9">
        <v>70</v>
      </c>
      <c r="J44" s="9">
        <v>419</v>
      </c>
      <c r="K44" s="5">
        <f t="shared" si="7"/>
        <v>29067.200000000001</v>
      </c>
      <c r="L44" s="5">
        <f t="shared" si="3"/>
        <v>22.708750000000002</v>
      </c>
      <c r="M44" s="5">
        <f t="shared" si="4"/>
        <v>11.354375000000001</v>
      </c>
      <c r="N44" s="5">
        <f t="shared" si="8"/>
        <v>6.1983471074380168</v>
      </c>
      <c r="O44" s="5">
        <f t="shared" si="9"/>
        <v>20.53202479338843</v>
      </c>
      <c r="P44" s="5">
        <f t="shared" si="5"/>
        <v>1280</v>
      </c>
      <c r="Q44" s="5">
        <f t="shared" si="6"/>
        <v>1676</v>
      </c>
    </row>
    <row r="45" spans="3:17" x14ac:dyDescent="0.25">
      <c r="D45" s="5">
        <v>42</v>
      </c>
      <c r="E45" s="9" t="s">
        <v>25</v>
      </c>
      <c r="F45" s="9" t="s">
        <v>26</v>
      </c>
      <c r="G45" s="5">
        <v>14.2</v>
      </c>
      <c r="H45" s="5">
        <v>1170</v>
      </c>
      <c r="I45" s="9">
        <v>70</v>
      </c>
      <c r="J45" s="9">
        <v>419</v>
      </c>
      <c r="K45" s="5">
        <f t="shared" si="7"/>
        <v>33388</v>
      </c>
      <c r="L45" s="5">
        <f t="shared" si="3"/>
        <v>26.084375000000001</v>
      </c>
      <c r="M45" s="5">
        <f t="shared" si="4"/>
        <v>13.042187500000001</v>
      </c>
      <c r="N45" s="5">
        <f t="shared" si="8"/>
        <v>5.2816901408450709</v>
      </c>
      <c r="O45" s="5">
        <f t="shared" si="9"/>
        <v>19.311179577464792</v>
      </c>
      <c r="P45" s="5">
        <f t="shared" si="5"/>
        <v>1280</v>
      </c>
      <c r="Q45" s="5">
        <f t="shared" si="6"/>
        <v>1676</v>
      </c>
    </row>
    <row r="46" spans="3:17" x14ac:dyDescent="0.25">
      <c r="C46" s="6"/>
      <c r="D46" s="5">
        <v>43</v>
      </c>
      <c r="E46" s="9" t="s">
        <v>27</v>
      </c>
      <c r="F46" s="9" t="s">
        <v>28</v>
      </c>
      <c r="G46" s="5">
        <v>1.7</v>
      </c>
      <c r="H46" s="5">
        <v>143</v>
      </c>
      <c r="I46" s="9">
        <v>55</v>
      </c>
      <c r="J46" s="9">
        <v>299</v>
      </c>
      <c r="K46" s="5">
        <f t="shared" si="7"/>
        <v>-6363.3600000000006</v>
      </c>
      <c r="L46" s="5">
        <f t="shared" si="3"/>
        <v>-5.2158688524590167</v>
      </c>
      <c r="M46" s="5">
        <f t="shared" si="4"/>
        <v>-2.6079344262295083</v>
      </c>
      <c r="N46" s="5">
        <f t="shared" si="8"/>
        <v>44.117647058823536</v>
      </c>
      <c r="O46" s="5">
        <f t="shared" si="9"/>
        <v>20.684667309546775</v>
      </c>
      <c r="P46" s="5">
        <f t="shared" si="5"/>
        <v>1220</v>
      </c>
      <c r="Q46" s="5">
        <f t="shared" si="6"/>
        <v>1196</v>
      </c>
    </row>
    <row r="47" spans="3:17" x14ac:dyDescent="0.25">
      <c r="C47" s="6"/>
      <c r="D47" s="5">
        <v>44</v>
      </c>
      <c r="E47" s="9" t="s">
        <v>27</v>
      </c>
      <c r="F47" s="9" t="s">
        <v>28</v>
      </c>
      <c r="G47" s="5">
        <v>3.5</v>
      </c>
      <c r="H47" s="5">
        <v>307</v>
      </c>
      <c r="I47" s="9">
        <v>55</v>
      </c>
      <c r="J47" s="9">
        <v>299</v>
      </c>
      <c r="K47" s="5">
        <f t="shared" si="7"/>
        <v>78.56</v>
      </c>
      <c r="L47" s="5">
        <f t="shared" si="3"/>
        <v>6.4393442622950825E-2</v>
      </c>
      <c r="M47" s="5">
        <f t="shared" si="4"/>
        <v>3.2196721311475412E-2</v>
      </c>
      <c r="N47" s="5">
        <f t="shared" si="8"/>
        <v>21.428571428571431</v>
      </c>
      <c r="O47" s="5">
        <f t="shared" si="9"/>
        <v>21.569086651053862</v>
      </c>
      <c r="P47" s="5">
        <f t="shared" si="5"/>
        <v>1220</v>
      </c>
      <c r="Q47" s="5">
        <f t="shared" si="6"/>
        <v>1196</v>
      </c>
    </row>
    <row r="48" spans="3:17" x14ac:dyDescent="0.25">
      <c r="C48" s="6"/>
      <c r="D48" s="5">
        <v>45</v>
      </c>
      <c r="E48" s="9" t="s">
        <v>27</v>
      </c>
      <c r="F48" s="9" t="s">
        <v>29</v>
      </c>
      <c r="G48" s="5">
        <v>4.9000000000000004</v>
      </c>
      <c r="H48" s="5">
        <v>420</v>
      </c>
      <c r="I48" s="9">
        <v>55</v>
      </c>
      <c r="J48" s="9">
        <v>299</v>
      </c>
      <c r="K48" s="5">
        <f t="shared" si="7"/>
        <v>4517.2</v>
      </c>
      <c r="L48" s="5">
        <f t="shared" si="3"/>
        <v>3.7026229508196722</v>
      </c>
      <c r="M48" s="5">
        <f t="shared" si="4"/>
        <v>1.8513114754098361</v>
      </c>
      <c r="N48" s="5">
        <f t="shared" si="8"/>
        <v>15.306122448979592</v>
      </c>
      <c r="O48" s="5">
        <f t="shared" si="9"/>
        <v>21.07728337236534</v>
      </c>
      <c r="P48" s="5">
        <f t="shared" si="5"/>
        <v>1220</v>
      </c>
      <c r="Q48" s="5">
        <f t="shared" si="6"/>
        <v>1196</v>
      </c>
    </row>
    <row r="49" spans="3:17" x14ac:dyDescent="0.25">
      <c r="C49" s="6"/>
      <c r="D49" s="5">
        <v>46</v>
      </c>
      <c r="E49" s="9" t="s">
        <v>27</v>
      </c>
      <c r="F49" s="9" t="s">
        <v>10</v>
      </c>
      <c r="G49" s="5">
        <v>2.7</v>
      </c>
      <c r="H49" s="5">
        <v>224</v>
      </c>
      <c r="I49" s="9">
        <v>55</v>
      </c>
      <c r="J49" s="9">
        <v>299</v>
      </c>
      <c r="K49" s="5">
        <f t="shared" si="7"/>
        <v>-3181.6800000000003</v>
      </c>
      <c r="L49" s="5">
        <f t="shared" si="3"/>
        <v>-2.6079344262295083</v>
      </c>
      <c r="M49" s="5">
        <f t="shared" si="4"/>
        <v>-1.3039672131147542</v>
      </c>
      <c r="N49" s="5">
        <f t="shared" si="8"/>
        <v>27.777777777777775</v>
      </c>
      <c r="O49" s="5">
        <f t="shared" si="9"/>
        <v>20.400728597449913</v>
      </c>
      <c r="P49" s="5">
        <f t="shared" si="5"/>
        <v>1220</v>
      </c>
      <c r="Q49" s="5">
        <f t="shared" si="6"/>
        <v>1196</v>
      </c>
    </row>
    <row r="50" spans="3:17" x14ac:dyDescent="0.25">
      <c r="C50" s="6"/>
      <c r="D50" s="5">
        <v>47</v>
      </c>
      <c r="E50" s="9" t="s">
        <v>27</v>
      </c>
      <c r="F50" s="9" t="s">
        <v>10</v>
      </c>
      <c r="G50" s="5">
        <v>4.9000000000000004</v>
      </c>
      <c r="H50" s="5">
        <v>433</v>
      </c>
      <c r="I50" s="9">
        <v>55</v>
      </c>
      <c r="J50" s="9">
        <v>299</v>
      </c>
      <c r="K50" s="5">
        <f t="shared" si="7"/>
        <v>5027.84</v>
      </c>
      <c r="L50" s="5">
        <f t="shared" si="3"/>
        <v>4.1211803278688528</v>
      </c>
      <c r="M50" s="5">
        <f t="shared" si="4"/>
        <v>2.0605901639344264</v>
      </c>
      <c r="N50" s="5">
        <f t="shared" si="8"/>
        <v>15.306122448979592</v>
      </c>
      <c r="O50" s="5">
        <f t="shared" si="9"/>
        <v>21.729675476748074</v>
      </c>
      <c r="P50" s="5">
        <f t="shared" si="5"/>
        <v>1220</v>
      </c>
      <c r="Q50" s="5">
        <f t="shared" si="6"/>
        <v>1196</v>
      </c>
    </row>
    <row r="51" spans="3:17" x14ac:dyDescent="0.25">
      <c r="C51" s="6"/>
      <c r="D51" s="5">
        <v>48</v>
      </c>
      <c r="E51" s="9" t="s">
        <v>27</v>
      </c>
      <c r="F51" s="9" t="s">
        <v>30</v>
      </c>
      <c r="G51" s="5">
        <v>3.8</v>
      </c>
      <c r="H51" s="5">
        <v>268</v>
      </c>
      <c r="I51" s="9">
        <v>55</v>
      </c>
      <c r="J51" s="9">
        <v>299</v>
      </c>
      <c r="K51" s="5">
        <f t="shared" si="7"/>
        <v>-1453.3600000000001</v>
      </c>
      <c r="L51" s="5">
        <f t="shared" si="3"/>
        <v>-1.1912786885245903</v>
      </c>
      <c r="M51" s="5">
        <f t="shared" si="4"/>
        <v>-0.59563934426229515</v>
      </c>
      <c r="N51" s="5">
        <f t="shared" si="8"/>
        <v>19.736842105263158</v>
      </c>
      <c r="O51" s="5">
        <f t="shared" si="9"/>
        <v>17.34253666954271</v>
      </c>
      <c r="P51" s="5">
        <f t="shared" si="5"/>
        <v>1220</v>
      </c>
      <c r="Q51" s="5">
        <f t="shared" si="6"/>
        <v>1196</v>
      </c>
    </row>
    <row r="52" spans="3:17" x14ac:dyDescent="0.25">
      <c r="D52" s="5">
        <v>49</v>
      </c>
      <c r="E52" s="9" t="s">
        <v>27</v>
      </c>
      <c r="F52" s="9" t="s">
        <v>30</v>
      </c>
      <c r="G52" s="5">
        <v>7.3</v>
      </c>
      <c r="H52" s="5">
        <v>504</v>
      </c>
      <c r="I52" s="9">
        <v>55</v>
      </c>
      <c r="J52" s="9">
        <v>299</v>
      </c>
      <c r="K52" s="5">
        <f t="shared" si="7"/>
        <v>7816.72</v>
      </c>
      <c r="L52" s="5">
        <f t="shared" si="3"/>
        <v>6.4071475409836065</v>
      </c>
      <c r="M52" s="5">
        <f t="shared" si="4"/>
        <v>3.2035737704918033</v>
      </c>
      <c r="N52" s="5">
        <f t="shared" si="8"/>
        <v>10.273972602739725</v>
      </c>
      <c r="O52" s="5">
        <f t="shared" si="9"/>
        <v>16.977318661576465</v>
      </c>
      <c r="P52" s="5">
        <f t="shared" si="5"/>
        <v>1220</v>
      </c>
      <c r="Q52" s="5">
        <f t="shared" si="6"/>
        <v>1196</v>
      </c>
    </row>
    <row r="53" spans="3:17" x14ac:dyDescent="0.25">
      <c r="D53" s="5">
        <v>50</v>
      </c>
      <c r="E53" s="9" t="s">
        <v>27</v>
      </c>
      <c r="F53" s="9" t="s">
        <v>31</v>
      </c>
      <c r="G53" s="5">
        <v>5.3</v>
      </c>
      <c r="H53" s="5">
        <v>332</v>
      </c>
      <c r="I53" s="9">
        <v>55</v>
      </c>
      <c r="J53" s="9">
        <v>299</v>
      </c>
      <c r="K53" s="5">
        <f t="shared" si="7"/>
        <v>1060.56</v>
      </c>
      <c r="L53" s="5">
        <f t="shared" si="3"/>
        <v>0.869311475409836</v>
      </c>
      <c r="M53" s="5">
        <f t="shared" si="4"/>
        <v>0.434655737704918</v>
      </c>
      <c r="N53" s="5">
        <f t="shared" si="8"/>
        <v>14.150943396226415</v>
      </c>
      <c r="O53" s="5">
        <f t="shared" si="9"/>
        <v>15.403649860810393</v>
      </c>
      <c r="P53" s="5">
        <f t="shared" si="5"/>
        <v>1220</v>
      </c>
      <c r="Q53" s="5">
        <f t="shared" si="6"/>
        <v>1196</v>
      </c>
    </row>
    <row r="54" spans="3:17" x14ac:dyDescent="0.25">
      <c r="D54" s="5">
        <v>51</v>
      </c>
      <c r="E54" s="9" t="s">
        <v>27</v>
      </c>
      <c r="F54" s="9" t="s">
        <v>31</v>
      </c>
      <c r="G54" s="5">
        <v>7</v>
      </c>
      <c r="H54" s="5">
        <v>434</v>
      </c>
      <c r="I54" s="9">
        <v>55</v>
      </c>
      <c r="J54" s="9">
        <v>299</v>
      </c>
      <c r="K54" s="5">
        <f t="shared" si="7"/>
        <v>5067.12</v>
      </c>
      <c r="L54" s="5">
        <f t="shared" si="3"/>
        <v>4.1533770491803281</v>
      </c>
      <c r="M54" s="5">
        <f t="shared" si="4"/>
        <v>2.0766885245901641</v>
      </c>
      <c r="N54" s="5">
        <f t="shared" si="8"/>
        <v>10.714285714285715</v>
      </c>
      <c r="O54" s="5">
        <f t="shared" si="9"/>
        <v>15.245901639344263</v>
      </c>
      <c r="P54" s="5">
        <f t="shared" si="5"/>
        <v>1220</v>
      </c>
      <c r="Q54" s="5">
        <f t="shared" si="6"/>
        <v>1196</v>
      </c>
    </row>
    <row r="55" spans="3:17" x14ac:dyDescent="0.25">
      <c r="D55" s="5">
        <v>52</v>
      </c>
      <c r="E55" s="9" t="s">
        <v>27</v>
      </c>
      <c r="F55" s="9" t="s">
        <v>31</v>
      </c>
      <c r="G55" s="5">
        <v>9.3000000000000007</v>
      </c>
      <c r="H55" s="5">
        <v>583</v>
      </c>
      <c r="I55" s="9">
        <v>55</v>
      </c>
      <c r="J55" s="9">
        <v>299</v>
      </c>
      <c r="K55" s="5">
        <f t="shared" si="7"/>
        <v>10919.84</v>
      </c>
      <c r="L55" s="5">
        <f t="shared" si="3"/>
        <v>8.9506885245901646</v>
      </c>
      <c r="M55" s="5">
        <f t="shared" si="4"/>
        <v>4.4753442622950823</v>
      </c>
      <c r="N55" s="5">
        <f t="shared" si="8"/>
        <v>8.064516129032258</v>
      </c>
      <c r="O55" s="5">
        <f t="shared" si="9"/>
        <v>15.415124272871495</v>
      </c>
      <c r="P55" s="5">
        <f t="shared" si="5"/>
        <v>1220</v>
      </c>
      <c r="Q55" s="5">
        <f t="shared" si="6"/>
        <v>1196</v>
      </c>
    </row>
    <row r="56" spans="3:17" x14ac:dyDescent="0.25">
      <c r="D56" s="5">
        <v>53</v>
      </c>
      <c r="E56" s="9" t="s">
        <v>27</v>
      </c>
      <c r="F56" s="9" t="s">
        <v>31</v>
      </c>
      <c r="G56" s="5">
        <v>10.199999999999999</v>
      </c>
      <c r="H56" s="5">
        <v>612</v>
      </c>
      <c r="I56" s="9">
        <v>55</v>
      </c>
      <c r="J56" s="9">
        <v>299</v>
      </c>
      <c r="K56" s="5">
        <f t="shared" si="7"/>
        <v>12058.960000000001</v>
      </c>
      <c r="L56" s="5">
        <f t="shared" si="3"/>
        <v>9.8843934426229509</v>
      </c>
      <c r="M56" s="5">
        <f t="shared" si="4"/>
        <v>4.9421967213114755</v>
      </c>
      <c r="N56" s="5">
        <f t="shared" si="8"/>
        <v>7.3529411764705888</v>
      </c>
      <c r="O56" s="5">
        <f t="shared" si="9"/>
        <v>14.754098360655739</v>
      </c>
      <c r="P56" s="5">
        <f t="shared" si="5"/>
        <v>1220</v>
      </c>
      <c r="Q56" s="5">
        <f t="shared" si="6"/>
        <v>1196</v>
      </c>
    </row>
    <row r="57" spans="3:17" x14ac:dyDescent="0.25">
      <c r="D57" s="5">
        <v>54</v>
      </c>
      <c r="E57" s="9" t="s">
        <v>27</v>
      </c>
      <c r="F57" s="9" t="s">
        <v>9</v>
      </c>
      <c r="G57" s="5">
        <v>4</v>
      </c>
      <c r="H57" s="5">
        <v>291</v>
      </c>
      <c r="I57" s="9">
        <v>55</v>
      </c>
      <c r="J57" s="9">
        <v>299</v>
      </c>
      <c r="K57" s="5">
        <f t="shared" si="7"/>
        <v>-549.92000000000007</v>
      </c>
      <c r="L57" s="5">
        <f t="shared" si="3"/>
        <v>-0.45075409836065577</v>
      </c>
      <c r="M57" s="5">
        <f t="shared" si="4"/>
        <v>-0.22537704918032789</v>
      </c>
      <c r="N57" s="5">
        <f t="shared" si="8"/>
        <v>18.75</v>
      </c>
      <c r="O57" s="5">
        <f t="shared" si="9"/>
        <v>17.889344262295083</v>
      </c>
      <c r="P57" s="5">
        <f t="shared" si="5"/>
        <v>1220</v>
      </c>
      <c r="Q57" s="5">
        <f t="shared" si="6"/>
        <v>1196</v>
      </c>
    </row>
    <row r="58" spans="3:17" x14ac:dyDescent="0.25">
      <c r="D58" s="5">
        <v>55</v>
      </c>
      <c r="E58" s="9" t="s">
        <v>27</v>
      </c>
      <c r="F58" s="9" t="s">
        <v>9</v>
      </c>
      <c r="G58" s="5">
        <v>5.5</v>
      </c>
      <c r="H58" s="5">
        <v>415</v>
      </c>
      <c r="I58" s="9">
        <v>55</v>
      </c>
      <c r="J58" s="9">
        <v>299</v>
      </c>
      <c r="K58" s="5">
        <f t="shared" si="7"/>
        <v>4320.8</v>
      </c>
      <c r="L58" s="5">
        <f t="shared" si="3"/>
        <v>3.5416393442622951</v>
      </c>
      <c r="M58" s="5">
        <f t="shared" si="4"/>
        <v>1.7708196721311475</v>
      </c>
      <c r="N58" s="5">
        <f t="shared" si="8"/>
        <v>13.636363636363637</v>
      </c>
      <c r="O58" s="5">
        <f t="shared" si="9"/>
        <v>18.554396423248882</v>
      </c>
      <c r="P58" s="5">
        <f t="shared" si="5"/>
        <v>1220</v>
      </c>
      <c r="Q58" s="5">
        <f t="shared" si="6"/>
        <v>1196</v>
      </c>
    </row>
    <row r="59" spans="3:17" x14ac:dyDescent="0.25">
      <c r="D59" s="5">
        <v>56</v>
      </c>
      <c r="E59" s="9" t="s">
        <v>27</v>
      </c>
      <c r="F59" s="9" t="s">
        <v>9</v>
      </c>
      <c r="G59" s="5">
        <v>7.7</v>
      </c>
      <c r="H59" s="5">
        <v>550</v>
      </c>
      <c r="I59" s="9">
        <v>55</v>
      </c>
      <c r="J59" s="9">
        <v>299</v>
      </c>
      <c r="K59" s="5">
        <f t="shared" si="7"/>
        <v>9623.6</v>
      </c>
      <c r="L59" s="5">
        <f t="shared" si="3"/>
        <v>7.8881967213114761</v>
      </c>
      <c r="M59" s="5">
        <f t="shared" si="4"/>
        <v>3.944098360655738</v>
      </c>
      <c r="N59" s="5">
        <f t="shared" si="8"/>
        <v>9.7402597402597397</v>
      </c>
      <c r="O59" s="5">
        <f t="shared" si="9"/>
        <v>17.564402810304454</v>
      </c>
      <c r="P59" s="5">
        <f t="shared" si="5"/>
        <v>1220</v>
      </c>
      <c r="Q59" s="5">
        <f t="shared" si="6"/>
        <v>1196</v>
      </c>
    </row>
    <row r="60" spans="3:17" x14ac:dyDescent="0.25">
      <c r="D60" s="5">
        <v>57</v>
      </c>
      <c r="E60" s="9" t="s">
        <v>27</v>
      </c>
      <c r="F60" s="9" t="s">
        <v>9</v>
      </c>
      <c r="G60" s="5">
        <v>8.1</v>
      </c>
      <c r="H60" s="5">
        <v>587</v>
      </c>
      <c r="I60" s="9">
        <v>55</v>
      </c>
      <c r="J60" s="9">
        <v>299</v>
      </c>
      <c r="K60" s="5">
        <f t="shared" si="7"/>
        <v>11076.960000000001</v>
      </c>
      <c r="L60" s="5">
        <f t="shared" si="3"/>
        <v>9.0794754098360659</v>
      </c>
      <c r="M60" s="5">
        <f t="shared" si="4"/>
        <v>4.539737704918033</v>
      </c>
      <c r="N60" s="5">
        <f t="shared" si="8"/>
        <v>9.2592592592592595</v>
      </c>
      <c r="O60" s="5">
        <f t="shared" si="9"/>
        <v>17.820279295689133</v>
      </c>
      <c r="P60" s="5">
        <f t="shared" si="5"/>
        <v>1220</v>
      </c>
      <c r="Q60" s="5">
        <f t="shared" si="6"/>
        <v>1196</v>
      </c>
    </row>
    <row r="61" spans="3:17" x14ac:dyDescent="0.25">
      <c r="D61" s="5">
        <v>58</v>
      </c>
      <c r="E61" s="9" t="s">
        <v>27</v>
      </c>
      <c r="F61" s="9" t="s">
        <v>32</v>
      </c>
      <c r="G61" s="5">
        <v>4.3</v>
      </c>
      <c r="H61" s="5">
        <v>298</v>
      </c>
      <c r="I61" s="9">
        <v>55</v>
      </c>
      <c r="J61" s="9">
        <v>299</v>
      </c>
      <c r="K61" s="5">
        <f t="shared" si="7"/>
        <v>-274.96000000000004</v>
      </c>
      <c r="L61" s="5">
        <f t="shared" si="3"/>
        <v>-0.22537704918032789</v>
      </c>
      <c r="M61" s="5">
        <f t="shared" si="4"/>
        <v>-0.11268852459016394</v>
      </c>
      <c r="N61" s="5">
        <f t="shared" si="8"/>
        <v>17.441860465116282</v>
      </c>
      <c r="O61" s="5">
        <f t="shared" si="9"/>
        <v>17.041555470834922</v>
      </c>
      <c r="P61" s="5">
        <f t="shared" si="5"/>
        <v>1220</v>
      </c>
      <c r="Q61" s="5">
        <f t="shared" si="6"/>
        <v>1196</v>
      </c>
    </row>
    <row r="62" spans="3:17" x14ac:dyDescent="0.25">
      <c r="D62" s="5">
        <v>59</v>
      </c>
      <c r="E62" s="9" t="s">
        <v>27</v>
      </c>
      <c r="F62" s="9" t="s">
        <v>32</v>
      </c>
      <c r="G62" s="5">
        <v>4.8</v>
      </c>
      <c r="H62" s="5">
        <v>324</v>
      </c>
      <c r="I62" s="9">
        <v>55</v>
      </c>
      <c r="J62" s="9">
        <v>299</v>
      </c>
      <c r="K62" s="5">
        <f t="shared" si="7"/>
        <v>746.32</v>
      </c>
      <c r="L62" s="5">
        <f t="shared" si="3"/>
        <v>0.61173770491803281</v>
      </c>
      <c r="M62" s="5">
        <f t="shared" si="4"/>
        <v>0.3058688524590164</v>
      </c>
      <c r="N62" s="5">
        <f t="shared" si="8"/>
        <v>15.625000000000002</v>
      </c>
      <c r="O62" s="5">
        <f t="shared" si="9"/>
        <v>16.598360655737704</v>
      </c>
      <c r="P62" s="5">
        <f t="shared" si="5"/>
        <v>1220</v>
      </c>
      <c r="Q62" s="5">
        <f t="shared" si="6"/>
        <v>1196</v>
      </c>
    </row>
    <row r="63" spans="3:17" x14ac:dyDescent="0.25">
      <c r="D63" s="5">
        <v>60</v>
      </c>
      <c r="E63" s="9" t="s">
        <v>27</v>
      </c>
      <c r="F63" s="9" t="s">
        <v>32</v>
      </c>
      <c r="G63" s="5">
        <v>5.8</v>
      </c>
      <c r="H63" s="5">
        <v>391</v>
      </c>
      <c r="I63" s="9">
        <v>55</v>
      </c>
      <c r="J63" s="9">
        <v>299</v>
      </c>
      <c r="K63" s="5">
        <f t="shared" si="7"/>
        <v>3378.08</v>
      </c>
      <c r="L63" s="5">
        <f t="shared" si="3"/>
        <v>2.768918032786885</v>
      </c>
      <c r="M63" s="5">
        <f t="shared" si="4"/>
        <v>1.3844590163934425</v>
      </c>
      <c r="N63" s="5">
        <f t="shared" si="8"/>
        <v>12.931034482758621</v>
      </c>
      <c r="O63" s="5">
        <f t="shared" si="9"/>
        <v>16.577162238552859</v>
      </c>
      <c r="P63" s="5">
        <f t="shared" si="5"/>
        <v>1220</v>
      </c>
      <c r="Q63" s="5">
        <f t="shared" si="6"/>
        <v>1196</v>
      </c>
    </row>
    <row r="64" spans="3:17" x14ac:dyDescent="0.25">
      <c r="D64" s="5">
        <v>61</v>
      </c>
      <c r="E64" s="9" t="s">
        <v>27</v>
      </c>
      <c r="F64" s="9" t="s">
        <v>32</v>
      </c>
      <c r="G64" s="5">
        <v>8</v>
      </c>
      <c r="H64" s="5">
        <v>567</v>
      </c>
      <c r="I64" s="9">
        <v>55</v>
      </c>
      <c r="J64" s="9">
        <v>299</v>
      </c>
      <c r="K64" s="5">
        <f t="shared" si="7"/>
        <v>10291.36</v>
      </c>
      <c r="L64" s="5">
        <f t="shared" si="3"/>
        <v>8.4355409836065576</v>
      </c>
      <c r="M64" s="5">
        <f t="shared" si="4"/>
        <v>4.2177704918032788</v>
      </c>
      <c r="N64" s="5">
        <f t="shared" si="8"/>
        <v>9.375</v>
      </c>
      <c r="O64" s="5">
        <f t="shared" si="9"/>
        <v>17.428278688524589</v>
      </c>
      <c r="P64" s="5">
        <f t="shared" si="5"/>
        <v>1220</v>
      </c>
      <c r="Q64" s="5">
        <f t="shared" si="6"/>
        <v>1196</v>
      </c>
    </row>
    <row r="65" spans="4:17" x14ac:dyDescent="0.25">
      <c r="D65" s="5">
        <v>62</v>
      </c>
      <c r="E65" s="9" t="s">
        <v>27</v>
      </c>
      <c r="F65" s="9" t="s">
        <v>32</v>
      </c>
      <c r="G65" s="5">
        <v>8.5</v>
      </c>
      <c r="H65" s="5">
        <v>595</v>
      </c>
      <c r="I65" s="9">
        <v>55</v>
      </c>
      <c r="J65" s="9">
        <v>299</v>
      </c>
      <c r="K65" s="5">
        <f t="shared" si="7"/>
        <v>11391.2</v>
      </c>
      <c r="L65" s="5">
        <f t="shared" si="3"/>
        <v>9.3370491803278686</v>
      </c>
      <c r="M65" s="5">
        <f t="shared" si="4"/>
        <v>4.6685245901639343</v>
      </c>
      <c r="N65" s="5">
        <f t="shared" si="8"/>
        <v>8.8235294117647065</v>
      </c>
      <c r="O65" s="5">
        <f t="shared" si="9"/>
        <v>17.213114754098363</v>
      </c>
      <c r="P65" s="5">
        <f t="shared" si="5"/>
        <v>1220</v>
      </c>
      <c r="Q65" s="5">
        <f t="shared" si="6"/>
        <v>1196</v>
      </c>
    </row>
    <row r="66" spans="4:17" x14ac:dyDescent="0.25">
      <c r="D66" s="5">
        <v>63</v>
      </c>
      <c r="E66" s="9" t="s">
        <v>27</v>
      </c>
      <c r="F66" s="9" t="s">
        <v>20</v>
      </c>
      <c r="G66" s="5">
        <v>4.4000000000000004</v>
      </c>
      <c r="H66" s="5">
        <v>320</v>
      </c>
      <c r="I66" s="9">
        <v>55</v>
      </c>
      <c r="J66" s="9">
        <v>299</v>
      </c>
      <c r="K66" s="5">
        <f t="shared" si="7"/>
        <v>589.20000000000005</v>
      </c>
      <c r="L66" s="5">
        <f t="shared" si="3"/>
        <v>0.48295081967213116</v>
      </c>
      <c r="M66" s="5">
        <f t="shared" si="4"/>
        <v>0.24147540983606558</v>
      </c>
      <c r="N66" s="5">
        <f t="shared" si="8"/>
        <v>17.045454545454543</v>
      </c>
      <c r="O66" s="5">
        <f t="shared" si="9"/>
        <v>17.883755588673619</v>
      </c>
      <c r="P66" s="5">
        <f t="shared" si="5"/>
        <v>1220</v>
      </c>
      <c r="Q66" s="5">
        <f t="shared" si="6"/>
        <v>1196</v>
      </c>
    </row>
    <row r="67" spans="4:17" x14ac:dyDescent="0.25">
      <c r="D67" s="5">
        <v>64</v>
      </c>
      <c r="E67" s="9" t="s">
        <v>27</v>
      </c>
      <c r="F67" s="9" t="s">
        <v>20</v>
      </c>
      <c r="G67" s="5">
        <v>4.9000000000000004</v>
      </c>
      <c r="H67" s="5">
        <v>347</v>
      </c>
      <c r="I67" s="9">
        <v>55</v>
      </c>
      <c r="J67" s="9">
        <v>299</v>
      </c>
      <c r="K67" s="5">
        <f t="shared" si="7"/>
        <v>1649.76</v>
      </c>
      <c r="L67" s="5">
        <f t="shared" si="3"/>
        <v>1.3522622950819672</v>
      </c>
      <c r="M67" s="5">
        <f t="shared" si="4"/>
        <v>0.67613114754098358</v>
      </c>
      <c r="N67" s="5">
        <f t="shared" si="8"/>
        <v>15.306122448979592</v>
      </c>
      <c r="O67" s="5">
        <f t="shared" si="9"/>
        <v>17.413850786216123</v>
      </c>
      <c r="P67" s="5">
        <f t="shared" si="5"/>
        <v>1220</v>
      </c>
      <c r="Q67" s="5">
        <f t="shared" si="6"/>
        <v>1196</v>
      </c>
    </row>
    <row r="68" spans="4:17" x14ac:dyDescent="0.25">
      <c r="D68" s="5">
        <v>65</v>
      </c>
      <c r="E68" s="9" t="s">
        <v>27</v>
      </c>
      <c r="F68" s="9" t="s">
        <v>20</v>
      </c>
      <c r="G68" s="5">
        <v>5.9</v>
      </c>
      <c r="H68" s="5">
        <v>430</v>
      </c>
      <c r="I68" s="9">
        <v>55</v>
      </c>
      <c r="J68" s="9">
        <v>299</v>
      </c>
      <c r="K68" s="5">
        <f t="shared" ref="K68:K80" si="10" xml:space="preserve"> (H68*$B$5-P68)*9.82</f>
        <v>4910</v>
      </c>
      <c r="L68" s="5">
        <f t="shared" si="3"/>
        <v>4.0245901639344259</v>
      </c>
      <c r="M68" s="5">
        <f t="shared" si="4"/>
        <v>2.012295081967213</v>
      </c>
      <c r="N68" s="5">
        <f t="shared" ref="N68:N80" si="11">($B$4/(G68*$B$5))*60</f>
        <v>12.711864406779661</v>
      </c>
      <c r="O68" s="5">
        <f t="shared" ref="O68:O99" si="12">$B$4/((P68/((H68/G68)*$B$5))*$B$5)*60</f>
        <v>17.921644901361489</v>
      </c>
      <c r="P68" s="5">
        <f t="shared" si="5"/>
        <v>1220</v>
      </c>
      <c r="Q68" s="5">
        <f t="shared" si="6"/>
        <v>1196</v>
      </c>
    </row>
    <row r="69" spans="4:17" x14ac:dyDescent="0.25">
      <c r="D69" s="5">
        <v>66</v>
      </c>
      <c r="E69" s="9" t="s">
        <v>27</v>
      </c>
      <c r="F69" s="9" t="s">
        <v>20</v>
      </c>
      <c r="G69" s="5">
        <v>8.4</v>
      </c>
      <c r="H69" s="5">
        <v>617</v>
      </c>
      <c r="I69" s="9">
        <v>55</v>
      </c>
      <c r="J69" s="9">
        <v>299</v>
      </c>
      <c r="K69" s="5">
        <f t="shared" si="10"/>
        <v>12255.36</v>
      </c>
      <c r="L69" s="5">
        <f t="shared" ref="L69:L80" si="13">K69/P69</f>
        <v>10.045377049180328</v>
      </c>
      <c r="M69" s="5">
        <f t="shared" ref="M69:M80" si="14">(L69*($M$2^2))/2</f>
        <v>5.0226885245901638</v>
      </c>
      <c r="N69" s="5">
        <f t="shared" si="11"/>
        <v>8.9285714285714288</v>
      </c>
      <c r="O69" s="5">
        <f t="shared" si="12"/>
        <v>18.062060889929739</v>
      </c>
      <c r="P69" s="5">
        <f t="shared" ref="P69:P80" si="15">$B$3+($B$5*I69)</f>
        <v>1220</v>
      </c>
      <c r="Q69" s="5">
        <f t="shared" ref="Q69:Q80" si="16">$B$5 * J69</f>
        <v>1196</v>
      </c>
    </row>
    <row r="70" spans="4:17" x14ac:dyDescent="0.25">
      <c r="D70" s="5">
        <v>67</v>
      </c>
      <c r="E70" s="9" t="s">
        <v>27</v>
      </c>
      <c r="F70" s="9" t="s">
        <v>20</v>
      </c>
      <c r="G70" s="5">
        <v>8.8000000000000007</v>
      </c>
      <c r="H70" s="5">
        <v>665</v>
      </c>
      <c r="I70" s="9">
        <v>55</v>
      </c>
      <c r="J70" s="9">
        <v>299</v>
      </c>
      <c r="K70" s="5">
        <f t="shared" si="10"/>
        <v>14140.800000000001</v>
      </c>
      <c r="L70" s="5">
        <f t="shared" si="13"/>
        <v>11.590819672131149</v>
      </c>
      <c r="M70" s="5">
        <f t="shared" si="14"/>
        <v>5.7954098360655744</v>
      </c>
      <c r="N70" s="5">
        <f t="shared" si="11"/>
        <v>8.5227272727272716</v>
      </c>
      <c r="O70" s="5">
        <f t="shared" si="12"/>
        <v>18.58233979135618</v>
      </c>
      <c r="P70" s="5">
        <f t="shared" si="15"/>
        <v>1220</v>
      </c>
      <c r="Q70" s="5">
        <f t="shared" si="16"/>
        <v>1196</v>
      </c>
    </row>
    <row r="71" spans="4:17" x14ac:dyDescent="0.25">
      <c r="D71" s="5">
        <v>68</v>
      </c>
      <c r="E71" s="9" t="s">
        <v>27</v>
      </c>
      <c r="F71" s="9" t="s">
        <v>33</v>
      </c>
      <c r="G71" s="5">
        <v>5.9</v>
      </c>
      <c r="H71" s="5">
        <v>378</v>
      </c>
      <c r="I71" s="9">
        <v>55</v>
      </c>
      <c r="J71" s="9">
        <v>299</v>
      </c>
      <c r="K71" s="5">
        <f t="shared" si="10"/>
        <v>2867.44</v>
      </c>
      <c r="L71" s="5">
        <f t="shared" si="13"/>
        <v>2.3503606557377048</v>
      </c>
      <c r="M71" s="5">
        <f t="shared" si="14"/>
        <v>1.1751803278688524</v>
      </c>
      <c r="N71" s="5">
        <f t="shared" si="11"/>
        <v>12.711864406779661</v>
      </c>
      <c r="O71" s="5">
        <f t="shared" si="12"/>
        <v>15.754376215615448</v>
      </c>
      <c r="P71" s="5">
        <f t="shared" si="15"/>
        <v>1220</v>
      </c>
      <c r="Q71" s="5">
        <f t="shared" si="16"/>
        <v>1196</v>
      </c>
    </row>
    <row r="72" spans="4:17" x14ac:dyDescent="0.25">
      <c r="D72" s="5">
        <v>69</v>
      </c>
      <c r="E72" s="9" t="s">
        <v>27</v>
      </c>
      <c r="F72" s="9" t="s">
        <v>33</v>
      </c>
      <c r="G72" s="5">
        <v>6.4</v>
      </c>
      <c r="H72" s="5">
        <v>420</v>
      </c>
      <c r="I72" s="9">
        <v>55</v>
      </c>
      <c r="J72" s="9">
        <v>299</v>
      </c>
      <c r="K72" s="5">
        <f t="shared" si="10"/>
        <v>4517.2</v>
      </c>
      <c r="L72" s="5">
        <f t="shared" si="13"/>
        <v>3.7026229508196722</v>
      </c>
      <c r="M72" s="5">
        <f t="shared" si="14"/>
        <v>1.8513114754098361</v>
      </c>
      <c r="N72" s="5">
        <f t="shared" si="11"/>
        <v>11.71875</v>
      </c>
      <c r="O72" s="5">
        <f t="shared" si="12"/>
        <v>16.137295081967213</v>
      </c>
      <c r="P72" s="5">
        <f t="shared" si="15"/>
        <v>1220</v>
      </c>
      <c r="Q72" s="5">
        <f t="shared" si="16"/>
        <v>1196</v>
      </c>
    </row>
    <row r="73" spans="4:17" x14ac:dyDescent="0.25">
      <c r="D73" s="5">
        <v>70</v>
      </c>
      <c r="E73" s="9" t="s">
        <v>27</v>
      </c>
      <c r="F73" s="9" t="s">
        <v>33</v>
      </c>
      <c r="G73" s="5">
        <v>7.5</v>
      </c>
      <c r="H73" s="5">
        <v>490</v>
      </c>
      <c r="I73" s="9">
        <v>55</v>
      </c>
      <c r="J73" s="9">
        <v>299</v>
      </c>
      <c r="K73" s="5">
        <f t="shared" si="10"/>
        <v>7266.8</v>
      </c>
      <c r="L73" s="5">
        <f t="shared" si="13"/>
        <v>5.956393442622951</v>
      </c>
      <c r="M73" s="5">
        <f t="shared" si="14"/>
        <v>2.9781967213114755</v>
      </c>
      <c r="N73" s="5">
        <f t="shared" si="11"/>
        <v>10</v>
      </c>
      <c r="O73" s="5">
        <f t="shared" si="12"/>
        <v>16.065573770491806</v>
      </c>
      <c r="P73" s="5">
        <f t="shared" si="15"/>
        <v>1220</v>
      </c>
      <c r="Q73" s="5">
        <f t="shared" si="16"/>
        <v>1196</v>
      </c>
    </row>
    <row r="74" spans="4:17" x14ac:dyDescent="0.25">
      <c r="D74" s="5">
        <v>71</v>
      </c>
      <c r="E74" s="9" t="s">
        <v>27</v>
      </c>
      <c r="F74" s="9" t="s">
        <v>33</v>
      </c>
      <c r="G74" s="5">
        <v>10.4</v>
      </c>
      <c r="H74" s="5">
        <v>687</v>
      </c>
      <c r="I74" s="9">
        <v>55</v>
      </c>
      <c r="J74" s="9">
        <v>299</v>
      </c>
      <c r="K74" s="5">
        <f t="shared" si="10"/>
        <v>15004.960000000001</v>
      </c>
      <c r="L74" s="5">
        <f t="shared" si="13"/>
        <v>12.299147540983608</v>
      </c>
      <c r="M74" s="5">
        <f t="shared" si="14"/>
        <v>6.1495737704918039</v>
      </c>
      <c r="N74" s="5">
        <f t="shared" si="11"/>
        <v>7.2115384615384608</v>
      </c>
      <c r="O74" s="5">
        <f t="shared" si="12"/>
        <v>16.2436948297604</v>
      </c>
      <c r="P74" s="5">
        <f t="shared" si="15"/>
        <v>1220</v>
      </c>
      <c r="Q74" s="5">
        <f t="shared" si="16"/>
        <v>1196</v>
      </c>
    </row>
    <row r="75" spans="4:17" x14ac:dyDescent="0.25">
      <c r="D75" s="5">
        <v>72</v>
      </c>
      <c r="E75" s="9" t="s">
        <v>27</v>
      </c>
      <c r="F75" s="9" t="s">
        <v>33</v>
      </c>
      <c r="G75" s="5">
        <v>10.9</v>
      </c>
      <c r="H75" s="5">
        <v>727</v>
      </c>
      <c r="I75" s="9">
        <v>55</v>
      </c>
      <c r="J75" s="9">
        <v>299</v>
      </c>
      <c r="K75" s="5">
        <f t="shared" si="10"/>
        <v>16576.16</v>
      </c>
      <c r="L75" s="5">
        <f t="shared" si="13"/>
        <v>13.587016393442623</v>
      </c>
      <c r="M75" s="5">
        <f t="shared" si="14"/>
        <v>6.7935081967213113</v>
      </c>
      <c r="N75" s="5">
        <f t="shared" si="11"/>
        <v>6.8807339449541276</v>
      </c>
      <c r="O75" s="5">
        <f t="shared" si="12"/>
        <v>16.400962550759512</v>
      </c>
      <c r="P75" s="5">
        <f t="shared" si="15"/>
        <v>1220</v>
      </c>
      <c r="Q75" s="5">
        <f t="shared" si="16"/>
        <v>1196</v>
      </c>
    </row>
    <row r="76" spans="4:17" x14ac:dyDescent="0.25">
      <c r="D76" s="5">
        <v>73</v>
      </c>
      <c r="E76" s="9" t="s">
        <v>27</v>
      </c>
      <c r="F76" s="9" t="s">
        <v>21</v>
      </c>
      <c r="G76" s="5">
        <v>6.9</v>
      </c>
      <c r="H76" s="5">
        <v>413</v>
      </c>
      <c r="I76" s="9">
        <v>55</v>
      </c>
      <c r="J76" s="9">
        <v>299</v>
      </c>
      <c r="K76" s="5">
        <f t="shared" si="10"/>
        <v>4242.24</v>
      </c>
      <c r="L76" s="5">
        <f t="shared" si="13"/>
        <v>3.477245901639344</v>
      </c>
      <c r="M76" s="5">
        <f t="shared" si="14"/>
        <v>1.738622950819672</v>
      </c>
      <c r="N76" s="5">
        <f t="shared" si="11"/>
        <v>10.869565217391305</v>
      </c>
      <c r="O76" s="5">
        <f t="shared" si="12"/>
        <v>14.718460441910191</v>
      </c>
      <c r="P76" s="5">
        <f t="shared" si="15"/>
        <v>1220</v>
      </c>
      <c r="Q76" s="5">
        <f t="shared" si="16"/>
        <v>1196</v>
      </c>
    </row>
    <row r="77" spans="4:17" x14ac:dyDescent="0.25">
      <c r="D77" s="5">
        <v>74</v>
      </c>
      <c r="E77" s="9" t="s">
        <v>27</v>
      </c>
      <c r="F77" s="9" t="s">
        <v>21</v>
      </c>
      <c r="G77" s="5">
        <v>7.4</v>
      </c>
      <c r="H77" s="5">
        <v>450</v>
      </c>
      <c r="I77" s="9">
        <v>55</v>
      </c>
      <c r="J77" s="9">
        <v>299</v>
      </c>
      <c r="K77" s="5">
        <f t="shared" si="10"/>
        <v>5695.6</v>
      </c>
      <c r="L77" s="5">
        <f t="shared" si="13"/>
        <v>4.6685245901639343</v>
      </c>
      <c r="M77" s="5">
        <f t="shared" si="14"/>
        <v>2.3342622950819671</v>
      </c>
      <c r="N77" s="5">
        <f t="shared" si="11"/>
        <v>10.135135135135135</v>
      </c>
      <c r="O77" s="5">
        <f t="shared" si="12"/>
        <v>14.953478068232165</v>
      </c>
      <c r="P77" s="5">
        <f t="shared" si="15"/>
        <v>1220</v>
      </c>
      <c r="Q77" s="5">
        <f t="shared" si="16"/>
        <v>1196</v>
      </c>
    </row>
    <row r="78" spans="4:17" x14ac:dyDescent="0.25">
      <c r="D78" s="5">
        <v>75</v>
      </c>
      <c r="E78" s="9" t="s">
        <v>27</v>
      </c>
      <c r="F78" s="9" t="s">
        <v>21</v>
      </c>
      <c r="G78" s="5">
        <v>8.6</v>
      </c>
      <c r="H78" s="5">
        <v>526</v>
      </c>
      <c r="I78" s="9">
        <v>55</v>
      </c>
      <c r="J78" s="9">
        <v>299</v>
      </c>
      <c r="K78" s="5">
        <f t="shared" si="10"/>
        <v>8680.880000000001</v>
      </c>
      <c r="L78" s="5">
        <f t="shared" si="13"/>
        <v>7.1154754098360664</v>
      </c>
      <c r="M78" s="5">
        <f t="shared" si="14"/>
        <v>3.5577377049180332</v>
      </c>
      <c r="N78" s="5">
        <f t="shared" si="11"/>
        <v>8.7209302325581408</v>
      </c>
      <c r="O78" s="5">
        <f t="shared" si="12"/>
        <v>15.040030499428136</v>
      </c>
      <c r="P78" s="5">
        <f t="shared" si="15"/>
        <v>1220</v>
      </c>
      <c r="Q78" s="5">
        <f t="shared" si="16"/>
        <v>1196</v>
      </c>
    </row>
    <row r="79" spans="4:17" x14ac:dyDescent="0.25">
      <c r="D79" s="5">
        <v>76</v>
      </c>
      <c r="E79" s="9" t="s">
        <v>27</v>
      </c>
      <c r="F79" s="9" t="s">
        <v>21</v>
      </c>
      <c r="G79" s="5">
        <v>11.1</v>
      </c>
      <c r="H79" s="5">
        <v>702</v>
      </c>
      <c r="I79" s="9">
        <v>55</v>
      </c>
      <c r="J79" s="9">
        <v>299</v>
      </c>
      <c r="K79" s="5">
        <f t="shared" si="10"/>
        <v>15594.16</v>
      </c>
      <c r="L79" s="5">
        <f t="shared" si="13"/>
        <v>12.782098360655738</v>
      </c>
      <c r="M79" s="5">
        <f t="shared" si="14"/>
        <v>6.3910491803278688</v>
      </c>
      <c r="N79" s="5">
        <f t="shared" si="11"/>
        <v>6.756756756756757</v>
      </c>
      <c r="O79" s="5">
        <f t="shared" si="12"/>
        <v>15.551617190961455</v>
      </c>
      <c r="P79" s="5">
        <f t="shared" si="15"/>
        <v>1220</v>
      </c>
      <c r="Q79" s="5">
        <f t="shared" si="16"/>
        <v>1196</v>
      </c>
    </row>
    <row r="80" spans="4:17" x14ac:dyDescent="0.25">
      <c r="D80" s="5">
        <v>77</v>
      </c>
      <c r="E80" s="9" t="s">
        <v>27</v>
      </c>
      <c r="F80" s="9" t="s">
        <v>21</v>
      </c>
      <c r="G80" s="5">
        <v>12.5</v>
      </c>
      <c r="H80" s="5">
        <v>795</v>
      </c>
      <c r="I80" s="9">
        <v>55</v>
      </c>
      <c r="J80" s="9">
        <v>299</v>
      </c>
      <c r="K80" s="5">
        <f t="shared" si="10"/>
        <v>19247.2</v>
      </c>
      <c r="L80" s="5">
        <f t="shared" si="13"/>
        <v>15.776393442622952</v>
      </c>
      <c r="M80" s="5">
        <f t="shared" si="14"/>
        <v>7.8881967213114761</v>
      </c>
      <c r="N80" s="5">
        <f t="shared" si="11"/>
        <v>6</v>
      </c>
      <c r="O80" s="5">
        <f t="shared" si="12"/>
        <v>15.639344262295081</v>
      </c>
      <c r="P80" s="5">
        <f t="shared" si="15"/>
        <v>1220</v>
      </c>
      <c r="Q80" s="5">
        <f t="shared" si="16"/>
        <v>1196</v>
      </c>
    </row>
  </sheetData>
  <sheetProtection password="CF07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Nilsson</dc:creator>
  <cp:lastModifiedBy>Tomas Nilsson</cp:lastModifiedBy>
  <dcterms:created xsi:type="dcterms:W3CDTF">2012-10-05T11:51:47Z</dcterms:created>
  <dcterms:modified xsi:type="dcterms:W3CDTF">2012-10-08T09:59:36Z</dcterms:modified>
</cp:coreProperties>
</file>