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Especificaciones" sheetId="21" r:id="rId2"/>
    <sheet name="Costos" sheetId="22" r:id="rId3"/>
  </sheets>
  <externalReferences>
    <externalReference r:id="rId4"/>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22" l="1"/>
  <c r="G8" i="22"/>
  <c r="G9" i="22" s="1"/>
  <c r="G10" i="22" s="1"/>
  <c r="H7" i="22"/>
  <c r="G7" i="22"/>
  <c r="M6" i="22"/>
  <c r="H6" i="22"/>
  <c r="G6" i="22"/>
  <c r="M5" i="22"/>
  <c r="H5" i="22"/>
  <c r="G5" i="22"/>
  <c r="H4" i="22"/>
  <c r="G4" i="22"/>
  <c r="H3" i="22"/>
  <c r="G3" i="22"/>
  <c r="M2" i="22"/>
  <c r="I2" i="22"/>
  <c r="H2" i="22"/>
  <c r="H8" i="22" s="1"/>
  <c r="H9" i="22" s="1"/>
  <c r="H10" i="22" s="1"/>
  <c r="G2" i="22"/>
  <c r="W27" i="20" l="1"/>
  <c r="W26" i="20"/>
  <c r="W25" i="20" l="1"/>
  <c r="W30" i="20" l="1"/>
  <c r="W31" i="20" s="1"/>
  <c r="W32" i="20" s="1"/>
</calcChain>
</file>

<file path=xl/sharedStrings.xml><?xml version="1.0" encoding="utf-8"?>
<sst xmlns="http://schemas.openxmlformats.org/spreadsheetml/2006/main" count="130" uniqueCount="107">
  <si>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</si>
  <si>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</si>
  <si>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</si>
  <si>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</si>
  <si>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</si>
  <si>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</si>
  <si>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</si>
  <si>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</si>
  <si>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</si>
  <si>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</si>
  <si>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</si>
  <si>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</si>
  <si>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</si>
  <si>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</si>
  <si>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</si>
  <si>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</si>
  <si>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</si>
  <si>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</si>
  <si>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</si>
  <si>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</si>
  <si>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</si>
  <si>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</si>
  <si>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</si>
  <si>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</si>
  <si>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</si>
  <si>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</si>
  <si>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</si>
  <si>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</si>
  <si>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</si>
  <si>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</si>
  <si>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</si>
  <si>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</si>
  <si>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</si>
  <si>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</si>
  <si>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</si>
  <si>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</si>
  <si>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</si>
  <si>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</si>
  <si>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</si>
  <si>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</si>
  <si>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</si>
  <si>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</si>
  <si>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</si>
  <si>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</si>
  <si>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</si>
  <si>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</si>
  <si>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</si>
  <si>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</si>
  <si>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</si>
  <si>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</si>
  <si>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</si>
  <si>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</si>
  <si>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</si>
  <si>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</si>
  <si>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</si>
  <si>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</si>
  <si>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</si>
  <si>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</si>
  <si>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</si>
  <si>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</si>
  <si>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</si>
  <si>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</si>
  <si>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</si>
  <si>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</si>
  <si>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</si>
  <si>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</si>
  <si>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</si>
  <si>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</si>
  <si>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</si>
  <si>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Muebles Delgado S.A. de C.V.</t>
  </si>
  <si>
    <t>DEL951228SS3</t>
  </si>
  <si>
    <t>Calle 68 # 450-A, entre calle 49 y 51</t>
  </si>
  <si>
    <t>Col. Centro</t>
  </si>
  <si>
    <t>Merida, Yucatan</t>
  </si>
  <si>
    <t>999 217 7265</t>
  </si>
  <si>
    <t>sergioespadas@delgadoycia.mx</t>
  </si>
  <si>
    <t>GDL-261</t>
  </si>
  <si>
    <t>Sergio Espadas</t>
  </si>
  <si>
    <t>Partida</t>
  </si>
  <si>
    <t>Cantidad Mínima</t>
  </si>
  <si>
    <t>Cantidad Máxima</t>
  </si>
  <si>
    <t>Descripción de los bienes a adquirir</t>
  </si>
  <si>
    <t>Especificación Ofertadas Grupo Araujo Salcido SA de CV</t>
  </si>
  <si>
    <t>PIEZA</t>
  </si>
  <si>
    <t>SILLA APILABLE PARA MAESTRO</t>
  </si>
  <si>
    <t xml:space="preserve">SILLA APILABLE PARA MAESTRO
Unidad de medida: Pieza
La superficie de contacto de asientos y respaldos deberán contar con una textura que evite deslizamientos sin que ésta resulte incómoda con las siguientes Características:
Asiento y Respaldo: Tipo Concha integral anatómica inyectada en resina plástica de copolímero de polipropileno de alto impacto, texturizada la cara expuesta, con espesor general de 3.5 mm mínimo y peso mínimo de 1.450kg, con logotipo del fabricante y reloj de fabricación, con  zona para logotipos ubicado en la cara frontal del respaldo, con ventana para transferencia térmica y pared reforzada en forma de rombo con medida 13cm de largo y 8.5cm de ancho que evite atrapar partes del cuerpo de alumnos, en la cara posterior de la concha tiene seis nervaduras transversales y 6 nervaduras longitudinales en el área del asiento y el respaldo y una nervadura central frontal transversal para mayor refuerzo en la parte del asiento, todas con un espesor mínimo de 3 mm rizo perimetral de 6 mm de diámetro. inclinación posterior de 4 grados.
Color: azul phantone 280c (no se acepta sobrepintado).
Logotipo institucional: En el respaldo deberá llevar Logotipo institucional por inyección de acuerdo a la colocación y sentido que lo permita el molde, puede ser opción 1 de 4 x 4.1 centímetros u opción 2 de 12 x 3.67 centímetros indicados en la imagen.
Estructura metálica características mínimas: Fabricada con tubular de acero redondo ø de 1”, formada por dos patas en forma de “u” invertidas en calibre 18, refuerzos: a base de dos soleras soldadas a una altura de 20cm del piso a la parte superior de la solera. Soporte unido a las patas elaboradas con 2 perfil tubular de 1`` calibre18 para unir tanto las asnillas como la sujeción del asiento. ACABADO: todas las partes metálicas deben ser previamente lavadas y fosfatizados, llevan acabado a base de pintura termoplástica epoxica color negro aplicada con equipo electrostático, horneada a 200°c. SOLDADURA:  para la unión de elementos metálicos se aplicará soldadura de micro alambré sistema mig, sin escoria. REFUERZOS: laterales fabricados con solera ¾ calibre 1/8”, a 200 mm del piso. Deberá contar con 4 regatones de polipropileno de alto impacto color negro.
Color: Estructura negra semi-mate
Elementos de fijación: Unión de concha a la estructura metálica por medio de de tornillo, y tuerca, por la parte inferior de la concha, invisibles e intangibles a la superficie de la concha.
Dimensión final del mueble: Altura total 765 mm, altura de piso-asiento de 41 cm, ancho del asiento mínimo 41cm, profundidad máxima del asiento 41cm. 
Empaque: La silla se entregará armada, empaquetada y emplayado para evitar daños por rozaduras
Garantía del producto: Todo mueble tendrá garantía de servicio en caso de juste de tornillería, remplazo de partes o reparación de soldadura. En casos que así determine la Convocante, el Licitante deberá sustituir el bien completo. 5 años en condiciones normales de uso.
Tolerancia: las medidas son mínimas, se acepta propuesta con tolerancia máxima de +/- 2 centímetros en largo y ancho en la concha, excepto alturas finales, calibres y espesores.
Logotipo Imagen de referencia:
</t>
  </si>
  <si>
    <t>SILLA APILABLE PARA PREESCOLAR</t>
  </si>
  <si>
    <t xml:space="preserve">SILLA PRIMARIA BAJA PR1 (PRIMER, SEGUNDO Y TERCER GRADO) </t>
  </si>
  <si>
    <t>SILLA CON PALETA PR2 POLIPROPILENO DERECHA (CUARTO,QUINTO Y SEXTO GRADO)</t>
  </si>
  <si>
    <t>SILLA CON PALETA PR2 POLIPROPILENO IZQUIERDA (CUARTO,QUINTO Y SEXTO GRADO)</t>
  </si>
  <si>
    <t xml:space="preserve">SILLA DE POLIPROPILENO CON PALETA SECUNDARIA DERECHA </t>
  </si>
  <si>
    <t xml:space="preserve">SILLA CON PALETA DERECHA DE POLIPROPILENO PARA SECUNDARIA 
Unidad de medida: Pieza
Asiento: concha integral: a base de una concha anatómica inyectada en resina plástica de copolímero de polipropileno de alta densidad, resistente al impacto con aditivo antiestático y de no marcado (non blush). fabricada en una sola pieza con acabado texturizado en cara expuesta peso mínimo de 1.4 kg, incluye grabados por inyección de la marca del fabricante y reloj fechador. Cuenta con dos cavidades de 100 mm de profundidad y diseñado para perfil cuadrado de ¾” en la parte trasera del respaldo para recibir la estructura y fortalecer toda la silla; mínimo cuatro “cejas” de 6 mm de espesor inferiores de soporte para fijar a la estructura; al menos una ventana para transferencia térmica en el respaldo que evite atrapar partes del cuerpo de alumnos. Mínimo cuenta 9 nervaduras verticales u horizontales, 
Logotipo Institucional: En el respaldo deberá llevar Logotipo institucional por inyección de acuerdo a la colocación y sentido que lo permita el molde, puede ser opción 1 de 4 x 4.1 centímetros u opción 2 de 12 x 3.67 centímetros indicados en la imagen.
Paleta: Fabricada en polipropileno inyectado de alta resistencia (no break) de 3mm de espesor en forma heptagonal y con 12 nervaduras verticales u horizontales como mínimo de 15mm de altura a todo lo largo y ancho de la paleta en la cara inferior de la paleta debe llevar porta lápiz, esquina redondeada Deberá contar como mínimo con 16 tetones de 15 mm de altura. Las dimensiones de la paleta son de: largo total: 495mm x ancho total 310mm grosor: 23mm.
Estructura Metálica Características Mínimas: Fabricada con tubular de acero redondo ø de 1”, formada por dos patas en forma de “u” invertidas en cal. 20, las cuales se unen a dos piezas, por la parte superior, de perfil cuadrado de 3/4” cal. 20 en forma de L, los cuales sirven para recibir (embutir la concha) Soporte de paleta formado por dos piezas dobladas en forma especial de tubular redondo de 1” cal. 18. una de ellas en forma de “L” como refuerzo del brazo principal y el brazo principal con un primer doblez para fijación a asnillas (patas), el segundo doblez para soporte del ante brazo, deberá contar con 4 placas de 8 cm x 3 cm fabricadas en lámina cal.14 cada una con dos barrenos paralelos para recibir paleta. 
Parrilla fabricada en redondo macizo de ø 1/4” conformado de 4 piezas, la primera de estas en forma de “u” soldada y fija a la estructura y los siguientes distribuidos equitativamente y unidos a la primera pieza. 
Elementos metálicos unidos, en todos los perímetros de contacto, con soldadura de micro alambre de 0.035mm tipo m.i.g.
Color: Estructura negra semi-mate
Elementos de fijación: Unión de concha a la estructura metálica por medio de remaches por la parte inferior de la concha. Remaches invisibles e intangibles a la superficie de la concha. El modo de fijación de 
Dimensión Final del mueble: 76 cm de altura total, 44cm de altura al asiento, 76cm de altura a la paleta, 22 cm de altura a la papelera; en su base: 48cm de abertura lateral exterior y 48cm de abertura frontal exterior. 
Empaque: La silla se entregará armada, empaquetada y emplayado para evitar daños por rozaduras
Garantía del producto: Todo mueble tendrá garantía de servicio en caso de juste de tornillería, remplazo de partes o reparación de soldadura. En casos que así determine la Convocante, el Licitante deberá sustituir el bien completo. 5 años en condiciones normales de uso.
Tolerancia: las medidas son mínimas, se acepta propuesta con tolerancia máxima de +/- 2 centímetros en Largo y ancho en la concha, excepto alturas finales, calibres y espesores.
Logotipo Imagen de referencia:
</t>
  </si>
  <si>
    <t>Precio Unitario</t>
  </si>
  <si>
    <t>Importe Minimo</t>
  </si>
  <si>
    <t>Importe Maximo</t>
  </si>
  <si>
    <t>Ind. Ordoñez</t>
  </si>
  <si>
    <t>SIO S.A.</t>
  </si>
  <si>
    <t>SE-02-2021</t>
  </si>
  <si>
    <t>IVA</t>
  </si>
  <si>
    <t>Total</t>
  </si>
  <si>
    <t>SE-05-2021</t>
  </si>
  <si>
    <t>Precio Distribuidor</t>
  </si>
  <si>
    <r>
      <rPr>
        <b/>
        <sz val="10"/>
        <color rgb="FFFF0000"/>
        <rFont val="Arial"/>
        <family val="2"/>
      </rPr>
      <t>OJO: Pedido en apego a muestras SEGEY 05-2021</t>
    </r>
    <r>
      <rPr>
        <sz val="10"/>
        <color theme="1"/>
        <rFont val="Arial"/>
        <family val="2"/>
      </rPr>
      <t xml:space="preserve">                                                    </t>
    </r>
  </si>
  <si>
    <t>Ambos SIN  logotipo</t>
  </si>
  <si>
    <r>
      <t xml:space="preserve">Silla para maestro de concha </t>
    </r>
    <r>
      <rPr>
        <sz val="10"/>
        <color rgb="FFFF0000"/>
        <rFont val="Arial"/>
        <family val="2"/>
      </rPr>
      <t>pesada</t>
    </r>
    <r>
      <rPr>
        <sz val="10"/>
        <color theme="1"/>
        <rFont val="Arial"/>
        <family val="2"/>
      </rPr>
      <t xml:space="preserve"> Medidas finales: Altura total 77cm, altura de piso-asiento de 45cm, abertura lateral exterior 49cm; abertura forntal exterior 49cm polipropileno Azul</t>
    </r>
  </si>
  <si>
    <r>
      <t xml:space="preserve">Pupitre Concha </t>
    </r>
    <r>
      <rPr>
        <sz val="10"/>
        <color rgb="FFFF0000"/>
        <rFont val="Arial"/>
        <family val="2"/>
      </rPr>
      <t>pesada</t>
    </r>
    <r>
      <rPr>
        <sz val="10"/>
        <color theme="1"/>
        <rFont val="Arial"/>
        <family val="2"/>
      </rPr>
      <t xml:space="preserve"> Secundaria DERECHO: Medidas Finales: 77 cm de altura total, 45cm de altura al asiento, 77cm de altura a la paleta, 23 cm de altura a la papelera; en su base: 49cm de abertura lateral exterior y 49cm de abertura frontal exterior. Polipropileno Azul</t>
    </r>
  </si>
  <si>
    <t>Ochenta y cuatro Mil, Ciento Sesenta y Tres pesos 80/100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</si>
</sst>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0;[Red]#,##0.00"/>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sz val="10"/>
      <name val="Arial"/>
      <family val="2"/>
    </font>
    <font>
      <b/>
      <sz val="9"/>
      <color theme="1"/>
      <name val="Arial"/>
      <family val="2"/>
    </font>
    <font>
      <sz val="9"/>
      <color rgb="FFFF0000"/>
      <name val="Arial"/>
      <family val="2"/>
    </font>
    <font>
      <sz val="10"/>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9D9D9"/>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43" fontId="1" fillId="0" borderId="0" applyFont="0" applyFill="0" applyBorder="0" applyAlignment="0" applyProtection="0"/>
  </cellStyleXfs>
  <cellXfs count="145">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8" fillId="5" borderId="17" xfId="0" applyFont="1" applyFill="1" applyBorder="1" applyAlignment="1">
      <alignment horizontal="center" vertical="center" wrapText="1"/>
    </xf>
    <xf numFmtId="0" fontId="18" fillId="5" borderId="17" xfId="0" applyFont="1" applyFill="1" applyBorder="1" applyAlignment="1">
      <alignment horizontal="center" vertical="center"/>
    </xf>
    <xf numFmtId="0" fontId="2" fillId="0" borderId="0" xfId="0" applyFont="1"/>
    <xf numFmtId="0" fontId="2" fillId="0" borderId="17" xfId="0" applyFont="1" applyBorder="1" applyAlignment="1">
      <alignment horizontal="center" vertical="center"/>
    </xf>
    <xf numFmtId="0" fontId="2" fillId="0" borderId="17" xfId="0" applyFont="1" applyBorder="1" applyAlignment="1">
      <alignment horizontal="center" vertical="center" wrapText="1"/>
    </xf>
    <xf numFmtId="0" fontId="2" fillId="0" borderId="17" xfId="0" applyFont="1" applyBorder="1" applyAlignment="1">
      <alignment horizontal="left" vertical="top" wrapText="1"/>
    </xf>
    <xf numFmtId="0" fontId="2" fillId="0" borderId="0" xfId="0" applyFont="1" applyAlignment="1">
      <alignment horizontal="center" wrapText="1"/>
    </xf>
    <xf numFmtId="0" fontId="2" fillId="0" borderId="0" xfId="0" applyFont="1" applyAlignment="1"/>
    <xf numFmtId="43" fontId="18" fillId="5" borderId="17" xfId="4" applyFont="1" applyFill="1" applyBorder="1" applyAlignment="1">
      <alignment horizontal="center" vertical="center" wrapText="1"/>
    </xf>
    <xf numFmtId="43" fontId="2" fillId="0" borderId="17" xfId="0" applyNumberFormat="1" applyFont="1" applyBorder="1"/>
    <xf numFmtId="43" fontId="2" fillId="0" borderId="0" xfId="0" applyNumberFormat="1" applyFont="1"/>
    <xf numFmtId="43" fontId="2" fillId="0" borderId="17" xfId="4" applyFont="1" applyBorder="1"/>
    <xf numFmtId="0" fontId="2" fillId="0" borderId="0" xfId="0" applyFont="1" applyAlignment="1">
      <alignment horizontal="left" vertical="top" wrapText="1"/>
    </xf>
    <xf numFmtId="0" fontId="19" fillId="0" borderId="0" xfId="0" applyFont="1" applyAlignment="1">
      <alignment horizontal="center" wrapText="1"/>
    </xf>
    <xf numFmtId="43" fontId="19" fillId="0" borderId="0" xfId="0" applyNumberFormat="1" applyFont="1"/>
    <xf numFmtId="0" fontId="3" fillId="2" borderId="11"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14" fillId="0" borderId="13" xfId="0" applyFont="1" applyBorder="1" applyAlignment="1">
      <alignment horizontal="left"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4" fillId="0" borderId="5" xfId="0" applyFont="1" applyBorder="1" applyAlignment="1">
      <alignment horizontal="right" vertical="center" wrapText="1"/>
    </xf>
    <xf numFmtId="0" fontId="14" fillId="0" borderId="6" xfId="0" applyFont="1" applyBorder="1" applyAlignment="1">
      <alignment horizontal="right" vertical="center" wrapText="1"/>
    </xf>
    <xf numFmtId="0" fontId="14" fillId="0" borderId="7" xfId="0" applyFont="1" applyBorder="1" applyAlignment="1">
      <alignment horizontal="righ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16" fontId="16" fillId="4" borderId="2" xfId="0" applyNumberFormat="1" applyFont="1" applyFill="1" applyBorder="1" applyAlignment="1">
      <alignment horizontal="center" vertical="center"/>
    </xf>
    <xf numFmtId="16" fontId="16" fillId="4" borderId="4" xfId="0" applyNumberFormat="1" applyFont="1" applyFill="1" applyBorder="1" applyAlignment="1">
      <alignment horizontal="center" vertical="center"/>
    </xf>
    <xf numFmtId="16" fontId="16" fillId="4" borderId="3" xfId="0" applyNumberFormat="1" applyFont="1" applyFill="1" applyBorder="1" applyAlignment="1">
      <alignment horizontal="center" vertical="center"/>
    </xf>
    <xf numFmtId="20" fontId="5" fillId="0" borderId="2" xfId="0" applyNumberFormat="1" applyFont="1" applyBorder="1" applyAlignment="1">
      <alignment horizontal="center" vertical="center" wrapText="1"/>
    </xf>
    <xf numFmtId="20" fontId="5" fillId="0" borderId="4" xfId="0" applyNumberFormat="1" applyFont="1" applyBorder="1" applyAlignment="1">
      <alignment horizontal="center" vertical="center" wrapText="1"/>
    </xf>
    <xf numFmtId="20" fontId="5" fillId="0" borderId="3"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17" fillId="2" borderId="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3" xfId="0" applyFont="1" applyFill="1" applyBorder="1" applyAlignment="1">
      <alignment horizontal="left" vertical="center" wrapText="1"/>
    </xf>
    <xf numFmtId="0" fontId="5" fillId="2" borderId="2" xfId="0" applyFont="1" applyFill="1" applyBorder="1" applyAlignment="1">
      <alignment horizontal="left" vertical="center"/>
    </xf>
    <xf numFmtId="0" fontId="5" fillId="2" borderId="4" xfId="0" applyFont="1" applyFill="1" applyBorder="1" applyAlignment="1">
      <alignment horizontal="left" vertical="center"/>
    </xf>
    <xf numFmtId="0" fontId="5" fillId="2" borderId="3" xfId="0" applyFont="1" applyFill="1" applyBorder="1" applyAlignment="1">
      <alignment horizontal="left" vertical="center"/>
    </xf>
    <xf numFmtId="0" fontId="3" fillId="2" borderId="2" xfId="0" applyFont="1" applyFill="1" applyBorder="1" applyAlignment="1">
      <alignment horizontal="left" vertical="center"/>
    </xf>
    <xf numFmtId="0" fontId="3" fillId="2" borderId="4" xfId="0" applyFont="1" applyFill="1" applyBorder="1" applyAlignment="1">
      <alignment horizontal="left" vertical="center"/>
    </xf>
    <xf numFmtId="0" fontId="3" fillId="2" borderId="3"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cellXfs>
  <cellStyles count="5">
    <cellStyle name="Hipervínculo" xfId="1" builtinId="8"/>
    <cellStyle name="Millares" xfId="4" builtinId="3"/>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228600</xdr:colOff>
      <xdr:row>25</xdr:row>
      <xdr:rowOff>220763</xdr:rowOff>
    </xdr:from>
    <xdr:to>
      <xdr:col>7</xdr:col>
      <xdr:colOff>142875</xdr:colOff>
      <xdr:row>25</xdr:row>
      <xdr:rowOff>933450</xdr:rowOff>
    </xdr:to>
    <xdr:pic>
      <xdr:nvPicPr>
        <xdr:cNvPr id="14" name="Imagen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95400" y="5421413"/>
          <a:ext cx="657225" cy="7126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107846</xdr:colOff>
      <xdr:row>24</xdr:row>
      <xdr:rowOff>76201</xdr:rowOff>
    </xdr:from>
    <xdr:to>
      <xdr:col>6</xdr:col>
      <xdr:colOff>220624</xdr:colOff>
      <xdr:row>24</xdr:row>
      <xdr:rowOff>933450</xdr:rowOff>
    </xdr:to>
    <xdr:pic>
      <xdr:nvPicPr>
        <xdr:cNvPr id="6" name="Imagen 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flipH="1">
          <a:off x="1174646" y="4333876"/>
          <a:ext cx="608078"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186419</xdr:colOff>
      <xdr:row>2</xdr:row>
      <xdr:rowOff>272143</xdr:rowOff>
    </xdr:from>
    <xdr:to>
      <xdr:col>10</xdr:col>
      <xdr:colOff>708769</xdr:colOff>
      <xdr:row>4</xdr:row>
      <xdr:rowOff>3918</xdr:rowOff>
    </xdr:to>
    <xdr:pic>
      <xdr:nvPicPr>
        <xdr:cNvPr id="2" name="Imagen 1"/>
        <xdr:cNvPicPr>
          <a:picLocks noChangeAspect="1"/>
        </xdr:cNvPicPr>
      </xdr:nvPicPr>
      <xdr:blipFill>
        <a:blip xmlns:r="http://schemas.openxmlformats.org/officeDocument/2006/relationships" r:embed="rId1"/>
        <a:stretch>
          <a:fillRect/>
        </a:stretch>
      </xdr:blipFill>
      <xdr:spPr>
        <a:xfrm>
          <a:off x="9371240" y="5796643"/>
          <a:ext cx="5094350" cy="5092989"/>
        </a:xfrm>
        <a:prstGeom prst="rect">
          <a:avLst/>
        </a:prstGeom>
      </xdr:spPr>
    </xdr:pic>
    <xdr:clientData/>
  </xdr:twoCellAnchor>
  <xdr:twoCellAnchor editAs="oneCell">
    <xdr:from>
      <xdr:col>4</xdr:col>
      <xdr:colOff>353786</xdr:colOff>
      <xdr:row>1</xdr:row>
      <xdr:rowOff>435428</xdr:rowOff>
    </xdr:from>
    <xdr:to>
      <xdr:col>10</xdr:col>
      <xdr:colOff>136072</xdr:colOff>
      <xdr:row>1</xdr:row>
      <xdr:rowOff>4789714</xdr:rowOff>
    </xdr:to>
    <xdr:pic>
      <xdr:nvPicPr>
        <xdr:cNvPr id="3" name="Imagen 2"/>
        <xdr:cNvPicPr>
          <a:picLocks noChangeAspect="1"/>
        </xdr:cNvPicPr>
      </xdr:nvPicPr>
      <xdr:blipFill>
        <a:blip xmlns:r="http://schemas.openxmlformats.org/officeDocument/2006/relationships" r:embed="rId2"/>
        <a:stretch>
          <a:fillRect/>
        </a:stretch>
      </xdr:blipFill>
      <xdr:spPr>
        <a:xfrm>
          <a:off x="9538607" y="748392"/>
          <a:ext cx="4354286" cy="43542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topLeftCell="A22" zoomScaleNormal="100" workbookViewId="0">
      <selection activeCell="A31" sqref="A31:S31"/>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76"/>
      <c r="B1" s="76"/>
      <c r="C1" s="76"/>
      <c r="D1" s="76"/>
      <c r="E1" s="76"/>
      <c r="F1" s="76"/>
      <c r="G1" s="143" t="s">
        <v>4</v>
      </c>
      <c r="H1" s="39"/>
      <c r="I1" s="120" t="s">
        <v>5</v>
      </c>
      <c r="J1" s="120"/>
      <c r="K1" s="120"/>
      <c r="L1" s="120"/>
      <c r="M1" s="120"/>
      <c r="N1" s="120"/>
      <c r="O1" s="120"/>
      <c r="P1" s="120"/>
      <c r="Q1" s="120"/>
      <c r="R1" s="120"/>
      <c r="S1" s="120"/>
      <c r="T1" s="89" t="s">
        <v>6</v>
      </c>
      <c r="U1" s="89"/>
      <c r="V1" s="120" t="s">
        <v>76</v>
      </c>
      <c r="W1" s="120"/>
      <c r="X1" s="120"/>
      <c r="Y1" s="120"/>
    </row>
    <row r="2" spans="1:25" ht="35.25" customHeight="1" x14ac:dyDescent="0.25">
      <c r="A2" s="76"/>
      <c r="B2" s="76"/>
      <c r="C2" s="76"/>
      <c r="D2" s="76"/>
      <c r="E2" s="76"/>
      <c r="F2" s="76"/>
      <c r="G2" s="143" t="s">
        <v>7</v>
      </c>
      <c r="H2" s="144"/>
      <c r="I2" s="144"/>
      <c r="J2" s="144"/>
      <c r="K2" s="39"/>
      <c r="L2" s="122" t="s">
        <v>8</v>
      </c>
      <c r="M2" s="123"/>
      <c r="N2" s="123"/>
      <c r="O2" s="123"/>
      <c r="P2" s="123"/>
      <c r="Q2" s="123"/>
      <c r="R2" s="123"/>
      <c r="S2" s="124"/>
      <c r="T2" s="89"/>
      <c r="U2" s="89"/>
      <c r="V2" s="120"/>
      <c r="W2" s="120"/>
      <c r="X2" s="120"/>
      <c r="Y2" s="120"/>
    </row>
    <row r="3" spans="1:25" ht="3" customHeight="1" x14ac:dyDescent="0.25">
      <c r="A3" s="76"/>
      <c r="B3" s="76"/>
      <c r="C3" s="76"/>
      <c r="D3" s="76"/>
      <c r="E3" s="76"/>
      <c r="F3" s="76"/>
      <c r="G3" s="76"/>
      <c r="H3" s="76"/>
      <c r="I3" s="76"/>
      <c r="J3" s="76"/>
      <c r="K3" s="76"/>
      <c r="L3" s="76"/>
      <c r="M3" s="76"/>
      <c r="N3" s="76"/>
      <c r="O3" s="76"/>
      <c r="P3" s="76"/>
      <c r="Q3" s="76"/>
      <c r="R3" s="76"/>
      <c r="S3" s="76"/>
      <c r="T3" s="76"/>
      <c r="U3" s="76"/>
      <c r="V3" s="76"/>
      <c r="W3" s="76"/>
      <c r="X3" s="76"/>
      <c r="Y3" s="76"/>
    </row>
    <row r="4" spans="1:25" ht="15" customHeight="1" x14ac:dyDescent="0.25">
      <c r="A4" s="125" t="s">
        <v>9</v>
      </c>
      <c r="B4" s="126"/>
      <c r="C4" s="126"/>
      <c r="D4" s="126"/>
      <c r="E4" s="126"/>
      <c r="F4" s="127"/>
      <c r="G4" s="128" t="s">
        <v>10</v>
      </c>
      <c r="H4" s="129"/>
      <c r="I4" s="129"/>
      <c r="J4" s="129"/>
      <c r="K4" s="128" t="s">
        <v>11</v>
      </c>
      <c r="L4" s="129"/>
      <c r="M4" s="129"/>
      <c r="N4" s="129"/>
      <c r="O4" s="130"/>
      <c r="P4" s="2" t="s">
        <v>12</v>
      </c>
      <c r="Q4" s="3"/>
      <c r="R4" s="3"/>
      <c r="S4" s="3"/>
      <c r="T4" s="4"/>
      <c r="U4" s="2"/>
      <c r="V4" s="3"/>
      <c r="W4" s="3"/>
      <c r="X4" s="3"/>
      <c r="Y4" s="4"/>
    </row>
    <row r="5" spans="1:25" ht="15" x14ac:dyDescent="0.25">
      <c r="A5" s="131">
        <v>44484</v>
      </c>
      <c r="B5" s="132"/>
      <c r="C5" s="132"/>
      <c r="D5" s="132"/>
      <c r="E5" s="132"/>
      <c r="F5" s="133"/>
      <c r="G5" s="134"/>
      <c r="H5" s="135"/>
      <c r="I5" s="135"/>
      <c r="J5" s="136"/>
      <c r="K5" s="137" t="s">
        <v>76</v>
      </c>
      <c r="L5" s="138"/>
      <c r="M5" s="138"/>
      <c r="N5" s="138"/>
      <c r="O5" s="139"/>
      <c r="P5" s="140"/>
      <c r="Q5" s="141"/>
      <c r="R5" s="141"/>
      <c r="S5" s="141"/>
      <c r="T5" s="141"/>
      <c r="U5" s="141"/>
      <c r="V5" s="141"/>
      <c r="W5" s="141"/>
      <c r="X5" s="141"/>
      <c r="Y5" s="142"/>
    </row>
    <row r="6" spans="1:25" ht="15.75" customHeight="1" x14ac:dyDescent="0.25">
      <c r="A6" s="27" t="s">
        <v>13</v>
      </c>
      <c r="B6" s="27"/>
      <c r="C6" s="27"/>
      <c r="D6" s="27"/>
      <c r="E6" s="27"/>
      <c r="F6" s="27"/>
      <c r="G6" s="27"/>
      <c r="H6" s="27"/>
      <c r="I6" s="27"/>
      <c r="J6" s="27"/>
      <c r="K6" s="27"/>
      <c r="L6" s="27"/>
      <c r="M6" s="27"/>
      <c r="N6" s="27"/>
      <c r="O6" s="27"/>
      <c r="P6" s="27"/>
      <c r="Q6" s="27"/>
      <c r="R6" s="27"/>
      <c r="S6" s="27"/>
      <c r="T6" s="27"/>
      <c r="U6" s="27"/>
      <c r="V6" s="27"/>
      <c r="W6" s="27"/>
      <c r="X6" s="27"/>
      <c r="Y6" s="27"/>
    </row>
    <row r="7" spans="1:25" ht="12.75" x14ac:dyDescent="0.25">
      <c r="A7" s="62" t="s">
        <v>14</v>
      </c>
      <c r="B7" s="62"/>
      <c r="C7" s="121" t="s">
        <v>69</v>
      </c>
      <c r="D7" s="121"/>
      <c r="E7" s="121"/>
      <c r="F7" s="121"/>
      <c r="G7" s="121"/>
      <c r="H7" s="121"/>
      <c r="I7" s="121"/>
      <c r="J7" s="121"/>
      <c r="K7" s="121"/>
      <c r="L7" s="121"/>
      <c r="M7" s="121"/>
      <c r="N7" s="121"/>
      <c r="O7" s="121"/>
      <c r="P7" s="121"/>
      <c r="Q7" s="121"/>
      <c r="R7" s="121"/>
      <c r="S7" s="121"/>
      <c r="T7" s="121"/>
      <c r="U7" s="121"/>
      <c r="V7" s="121"/>
      <c r="W7" s="121"/>
      <c r="X7" s="121"/>
      <c r="Y7" s="121"/>
    </row>
    <row r="8" spans="1:25" ht="12.75" x14ac:dyDescent="0.25">
      <c r="A8" s="62" t="s">
        <v>15</v>
      </c>
      <c r="B8" s="62"/>
      <c r="C8" s="105" t="s">
        <v>70</v>
      </c>
      <c r="D8" s="105"/>
      <c r="E8" s="105"/>
      <c r="F8" s="105"/>
      <c r="G8" s="105"/>
      <c r="H8" s="105"/>
      <c r="I8" s="105"/>
      <c r="J8" s="105"/>
      <c r="K8" s="105"/>
      <c r="L8" s="105"/>
      <c r="M8" s="105"/>
      <c r="N8" s="105"/>
      <c r="O8" s="5" t="s">
        <v>16</v>
      </c>
      <c r="P8" s="122">
        <v>97000</v>
      </c>
      <c r="Q8" s="123"/>
      <c r="R8" s="124"/>
      <c r="S8" s="117" t="s">
        <v>17</v>
      </c>
      <c r="T8" s="118"/>
      <c r="U8" s="119"/>
      <c r="V8" s="105" t="s">
        <v>18</v>
      </c>
      <c r="W8" s="105"/>
      <c r="X8" s="105"/>
      <c r="Y8" s="105"/>
    </row>
    <row r="9" spans="1:25" ht="12.75" x14ac:dyDescent="0.25">
      <c r="A9" s="103" t="s">
        <v>19</v>
      </c>
      <c r="B9" s="103"/>
      <c r="C9" s="105" t="s">
        <v>71</v>
      </c>
      <c r="D9" s="105"/>
      <c r="E9" s="105"/>
      <c r="F9" s="105"/>
      <c r="G9" s="105"/>
      <c r="H9" s="105"/>
      <c r="I9" s="105"/>
      <c r="J9" s="105"/>
      <c r="K9" s="105"/>
      <c r="L9" s="105"/>
      <c r="M9" s="105"/>
      <c r="N9" s="105"/>
      <c r="O9" s="105"/>
      <c r="P9" s="105"/>
      <c r="Q9" s="105"/>
      <c r="R9" s="105"/>
      <c r="S9" s="114" t="s">
        <v>20</v>
      </c>
      <c r="T9" s="115"/>
      <c r="U9" s="116"/>
      <c r="V9" s="105" t="s">
        <v>21</v>
      </c>
      <c r="W9" s="105"/>
      <c r="X9" s="105"/>
      <c r="Y9" s="105"/>
    </row>
    <row r="10" spans="1:25" ht="12.75" x14ac:dyDescent="0.25">
      <c r="A10" s="62" t="s">
        <v>22</v>
      </c>
      <c r="B10" s="62"/>
      <c r="C10" s="105" t="s">
        <v>72</v>
      </c>
      <c r="D10" s="105"/>
      <c r="E10" s="105"/>
      <c r="F10" s="105"/>
      <c r="G10" s="105"/>
      <c r="H10" s="105"/>
      <c r="I10" s="105"/>
      <c r="J10" s="105"/>
      <c r="K10" s="105"/>
      <c r="L10" s="105"/>
      <c r="M10" s="105"/>
      <c r="N10" s="105"/>
      <c r="O10" s="105"/>
      <c r="P10" s="105"/>
      <c r="Q10" s="105"/>
      <c r="R10" s="105"/>
      <c r="S10" s="117" t="s">
        <v>23</v>
      </c>
      <c r="T10" s="118"/>
      <c r="U10" s="119"/>
      <c r="V10" s="120" t="s">
        <v>24</v>
      </c>
      <c r="W10" s="120"/>
      <c r="X10" s="120"/>
      <c r="Y10" s="120"/>
    </row>
    <row r="11" spans="1:25" ht="12.75" customHeight="1" x14ac:dyDescent="0.25">
      <c r="A11" s="62" t="s">
        <v>25</v>
      </c>
      <c r="B11" s="62"/>
      <c r="C11" s="105" t="s">
        <v>73</v>
      </c>
      <c r="D11" s="105"/>
      <c r="E11" s="105"/>
      <c r="F11" s="105"/>
      <c r="G11" s="105"/>
      <c r="H11" s="105"/>
      <c r="I11" s="105"/>
      <c r="J11" s="105"/>
      <c r="K11" s="105"/>
      <c r="L11" s="105"/>
      <c r="M11" s="105"/>
      <c r="N11" s="105"/>
      <c r="O11" s="105"/>
      <c r="P11" s="105"/>
      <c r="Q11" s="105"/>
      <c r="R11" s="105"/>
      <c r="S11" s="111" t="s">
        <v>26</v>
      </c>
      <c r="T11" s="112"/>
      <c r="U11" s="113"/>
      <c r="V11" s="105" t="s">
        <v>27</v>
      </c>
      <c r="W11" s="105"/>
      <c r="X11" s="105"/>
      <c r="Y11" s="105"/>
    </row>
    <row r="12" spans="1:25" ht="12.75" customHeight="1" x14ac:dyDescent="0.25">
      <c r="A12" s="62" t="s">
        <v>28</v>
      </c>
      <c r="B12" s="62"/>
      <c r="C12" s="105" t="s">
        <v>74</v>
      </c>
      <c r="D12" s="105"/>
      <c r="E12" s="105"/>
      <c r="F12" s="105"/>
      <c r="G12" s="105"/>
      <c r="H12" s="105"/>
      <c r="I12" s="105"/>
      <c r="J12" s="105"/>
      <c r="K12" s="105"/>
      <c r="L12" s="105"/>
      <c r="M12" s="105"/>
      <c r="N12" s="105"/>
      <c r="O12" s="105"/>
      <c r="P12" s="105"/>
      <c r="Q12" s="105"/>
      <c r="R12" s="105"/>
      <c r="S12" s="111" t="s">
        <v>29</v>
      </c>
      <c r="T12" s="112"/>
      <c r="U12" s="113"/>
      <c r="V12" s="105" t="s">
        <v>30</v>
      </c>
      <c r="W12" s="105"/>
      <c r="X12" s="105"/>
      <c r="Y12" s="105"/>
    </row>
    <row r="13" spans="1:25" ht="15" x14ac:dyDescent="0.25">
      <c r="A13" s="62" t="s">
        <v>31</v>
      </c>
      <c r="B13" s="62"/>
      <c r="C13" s="106" t="s">
        <v>75</v>
      </c>
      <c r="D13" s="107"/>
      <c r="E13" s="107"/>
      <c r="F13" s="107"/>
      <c r="G13" s="107"/>
      <c r="H13" s="107"/>
      <c r="I13" s="107"/>
      <c r="J13" s="107"/>
      <c r="K13" s="107"/>
      <c r="L13" s="107"/>
      <c r="M13" s="107"/>
      <c r="N13" s="107"/>
      <c r="O13" s="107"/>
      <c r="P13" s="107"/>
      <c r="Q13" s="107"/>
      <c r="R13" s="107"/>
      <c r="S13" s="108"/>
      <c r="T13" s="109"/>
      <c r="U13" s="110"/>
      <c r="V13" s="105"/>
      <c r="W13" s="105"/>
      <c r="X13" s="105"/>
      <c r="Y13" s="105"/>
    </row>
    <row r="14" spans="1:25" ht="12.75" x14ac:dyDescent="0.25">
      <c r="A14" s="31" t="s">
        <v>32</v>
      </c>
      <c r="B14" s="31"/>
      <c r="C14" s="31"/>
      <c r="D14" s="31"/>
      <c r="E14" s="31"/>
      <c r="F14" s="31"/>
      <c r="G14" s="31"/>
      <c r="H14" s="31"/>
      <c r="I14" s="31"/>
      <c r="J14" s="31"/>
      <c r="K14" s="31"/>
      <c r="L14" s="31"/>
      <c r="M14" s="31"/>
      <c r="N14" s="31"/>
      <c r="O14" s="31"/>
      <c r="P14" s="31"/>
      <c r="Q14" s="31"/>
      <c r="R14" s="31"/>
      <c r="S14" s="31"/>
      <c r="T14" s="31"/>
      <c r="U14" s="31" t="s">
        <v>33</v>
      </c>
      <c r="V14" s="31"/>
      <c r="W14" s="31"/>
      <c r="X14" s="31"/>
      <c r="Y14" s="31"/>
    </row>
    <row r="15" spans="1:25" ht="12.75" x14ac:dyDescent="0.25">
      <c r="A15" s="103" t="s">
        <v>19</v>
      </c>
      <c r="B15" s="103"/>
      <c r="C15" s="104"/>
      <c r="D15" s="104"/>
      <c r="E15" s="104"/>
      <c r="F15" s="104"/>
      <c r="G15" s="104"/>
      <c r="H15" s="104"/>
      <c r="I15" s="104"/>
      <c r="J15" s="104"/>
      <c r="K15" s="104"/>
      <c r="L15" s="104"/>
      <c r="M15" s="104"/>
      <c r="N15" s="104"/>
      <c r="O15" s="104"/>
      <c r="P15" s="104"/>
      <c r="Q15" s="104"/>
      <c r="R15" s="104"/>
      <c r="S15" s="104"/>
      <c r="T15" s="104"/>
      <c r="U15" s="31" t="s">
        <v>34</v>
      </c>
      <c r="V15" s="31"/>
      <c r="W15" s="31"/>
      <c r="X15" s="31"/>
      <c r="Y15" s="31"/>
    </row>
    <row r="16" spans="1:25" ht="15.75" x14ac:dyDescent="0.25">
      <c r="A16" s="103"/>
      <c r="B16" s="103"/>
      <c r="C16" s="104"/>
      <c r="D16" s="104"/>
      <c r="E16" s="104"/>
      <c r="F16" s="104"/>
      <c r="G16" s="104"/>
      <c r="H16" s="104"/>
      <c r="I16" s="104"/>
      <c r="J16" s="104"/>
      <c r="K16" s="104"/>
      <c r="L16" s="104"/>
      <c r="M16" s="104"/>
      <c r="N16" s="104"/>
      <c r="O16" s="104"/>
      <c r="P16" s="104"/>
      <c r="Q16" s="104"/>
      <c r="R16" s="104"/>
      <c r="S16" s="104"/>
      <c r="T16" s="104"/>
      <c r="U16" s="95" t="s">
        <v>38</v>
      </c>
      <c r="V16" s="95"/>
      <c r="W16" s="95"/>
      <c r="X16" s="95"/>
      <c r="Y16" s="95"/>
    </row>
    <row r="17" spans="1:29" ht="12.75" x14ac:dyDescent="0.25">
      <c r="A17" s="62" t="s">
        <v>22</v>
      </c>
      <c r="B17" s="62"/>
      <c r="C17" s="105"/>
      <c r="D17" s="105"/>
      <c r="E17" s="105"/>
      <c r="F17" s="105"/>
      <c r="G17" s="105"/>
      <c r="H17" s="105"/>
      <c r="I17" s="105"/>
      <c r="J17" s="105"/>
      <c r="K17" s="105"/>
      <c r="L17" s="105"/>
      <c r="M17" s="105"/>
      <c r="N17" s="105"/>
      <c r="O17" s="105"/>
      <c r="P17" s="105"/>
      <c r="Q17" s="105"/>
      <c r="R17" s="105"/>
      <c r="S17" s="105"/>
      <c r="T17" s="105"/>
      <c r="U17" s="102" t="s">
        <v>35</v>
      </c>
      <c r="V17" s="102"/>
      <c r="W17" s="102"/>
      <c r="X17" s="102"/>
      <c r="Y17" s="102"/>
    </row>
    <row r="18" spans="1:29" ht="9" customHeight="1" x14ac:dyDescent="0.25">
      <c r="A18" s="62"/>
      <c r="B18" s="62"/>
      <c r="C18" s="105"/>
      <c r="D18" s="105"/>
      <c r="E18" s="105"/>
      <c r="F18" s="105"/>
      <c r="G18" s="105"/>
      <c r="H18" s="105"/>
      <c r="I18" s="105"/>
      <c r="J18" s="105"/>
      <c r="K18" s="105"/>
      <c r="L18" s="105"/>
      <c r="M18" s="105"/>
      <c r="N18" s="105"/>
      <c r="O18" s="105"/>
      <c r="P18" s="105"/>
      <c r="Q18" s="105"/>
      <c r="R18" s="105"/>
      <c r="S18" s="105"/>
      <c r="T18" s="105"/>
      <c r="U18" s="95"/>
      <c r="V18" s="95"/>
      <c r="W18" s="95"/>
      <c r="X18" s="95"/>
      <c r="Y18" s="95"/>
    </row>
    <row r="19" spans="1:29" ht="12.75" x14ac:dyDescent="0.25">
      <c r="A19" s="93" t="s">
        <v>36</v>
      </c>
      <c r="B19" s="93"/>
      <c r="C19" s="61"/>
      <c r="D19" s="61"/>
      <c r="E19" s="61"/>
      <c r="F19" s="61"/>
      <c r="G19" s="61"/>
      <c r="H19" s="61"/>
      <c r="I19" s="61"/>
      <c r="J19" s="61"/>
      <c r="K19" s="61"/>
      <c r="L19" s="61"/>
      <c r="M19" s="61"/>
      <c r="N19" s="61"/>
      <c r="O19" s="61"/>
      <c r="P19" s="61"/>
      <c r="Q19" s="61"/>
      <c r="R19" s="61"/>
      <c r="S19" s="61"/>
      <c r="T19" s="61"/>
      <c r="U19" s="94" t="s">
        <v>37</v>
      </c>
      <c r="V19" s="94"/>
      <c r="W19" s="94"/>
      <c r="X19" s="94"/>
      <c r="Y19" s="94"/>
    </row>
    <row r="20" spans="1:29" ht="15.75" x14ac:dyDescent="0.25">
      <c r="A20" s="93"/>
      <c r="B20" s="93"/>
      <c r="C20" s="61"/>
      <c r="D20" s="61"/>
      <c r="E20" s="61"/>
      <c r="F20" s="61"/>
      <c r="G20" s="61"/>
      <c r="H20" s="61"/>
      <c r="I20" s="61"/>
      <c r="J20" s="61"/>
      <c r="K20" s="61"/>
      <c r="L20" s="61"/>
      <c r="M20" s="61"/>
      <c r="N20" s="61"/>
      <c r="O20" s="61"/>
      <c r="P20" s="61"/>
      <c r="Q20" s="61"/>
      <c r="R20" s="61"/>
      <c r="S20" s="61"/>
      <c r="T20" s="61"/>
      <c r="U20" s="95"/>
      <c r="V20" s="95"/>
      <c r="W20" s="95"/>
      <c r="X20" s="95"/>
      <c r="Y20" s="95"/>
      <c r="AA20" s="6"/>
      <c r="AB20" s="6"/>
      <c r="AC20" s="6"/>
    </row>
    <row r="21" spans="1:29" ht="12" customHeight="1" x14ac:dyDescent="0.25">
      <c r="A21" s="31" t="s">
        <v>39</v>
      </c>
      <c r="B21" s="31"/>
      <c r="C21" s="31"/>
      <c r="D21" s="31"/>
      <c r="E21" s="31"/>
      <c r="F21" s="31"/>
      <c r="G21" s="31"/>
      <c r="H21" s="31"/>
      <c r="I21" s="31"/>
      <c r="J21" s="31"/>
      <c r="K21" s="31"/>
      <c r="L21" s="96" t="s">
        <v>40</v>
      </c>
      <c r="M21" s="97"/>
      <c r="N21" s="97"/>
      <c r="O21" s="98"/>
      <c r="P21" s="99" t="s">
        <v>41</v>
      </c>
      <c r="Q21" s="100"/>
      <c r="R21" s="100"/>
      <c r="S21" s="100"/>
      <c r="T21" s="101"/>
      <c r="U21" s="102" t="s">
        <v>42</v>
      </c>
      <c r="V21" s="102"/>
      <c r="W21" s="102"/>
      <c r="X21" s="102"/>
      <c r="Y21" s="102"/>
      <c r="AA21" s="6"/>
      <c r="AB21" s="6"/>
      <c r="AC21" s="6"/>
    </row>
    <row r="22" spans="1:29" ht="15.75" customHeight="1" x14ac:dyDescent="0.25">
      <c r="A22" s="61" t="s">
        <v>77</v>
      </c>
      <c r="B22" s="61"/>
      <c r="C22" s="61"/>
      <c r="D22" s="61"/>
      <c r="E22" s="61"/>
      <c r="F22" s="61"/>
      <c r="G22" s="61"/>
      <c r="H22" s="61"/>
      <c r="I22" s="61"/>
      <c r="J22" s="61"/>
      <c r="K22" s="61"/>
      <c r="L22" s="82">
        <v>44505</v>
      </c>
      <c r="M22" s="83"/>
      <c r="N22" s="83"/>
      <c r="O22" s="84"/>
      <c r="P22" s="85" t="s">
        <v>68</v>
      </c>
      <c r="Q22" s="86"/>
      <c r="R22" s="86"/>
      <c r="S22" s="86"/>
      <c r="T22" s="87"/>
      <c r="U22" s="88"/>
      <c r="V22" s="88"/>
      <c r="W22" s="88"/>
      <c r="X22" s="88"/>
      <c r="Y22" s="88"/>
      <c r="AA22" s="6"/>
      <c r="AB22" s="6"/>
      <c r="AC22" s="6"/>
    </row>
    <row r="23" spans="1:29" ht="5.25" customHeight="1" x14ac:dyDescent="0.25">
      <c r="A23" s="76"/>
      <c r="B23" s="76"/>
      <c r="C23" s="76"/>
      <c r="D23" s="76"/>
      <c r="E23" s="76"/>
      <c r="F23" s="76"/>
      <c r="G23" s="76"/>
      <c r="H23" s="76"/>
      <c r="I23" s="76"/>
      <c r="J23" s="76"/>
      <c r="K23" s="76"/>
      <c r="L23" s="76"/>
      <c r="M23" s="76"/>
      <c r="N23" s="76"/>
      <c r="O23" s="76"/>
      <c r="P23" s="76"/>
      <c r="Q23" s="76"/>
      <c r="R23" s="76"/>
      <c r="S23" s="76"/>
      <c r="T23" s="76"/>
      <c r="U23" s="76"/>
      <c r="V23" s="76"/>
      <c r="W23" s="76"/>
      <c r="X23" s="76"/>
      <c r="Y23" s="76"/>
    </row>
    <row r="24" spans="1:29" ht="15.75" customHeight="1" x14ac:dyDescent="0.25">
      <c r="A24" s="89" t="s">
        <v>0</v>
      </c>
      <c r="B24" s="89"/>
      <c r="C24" s="89" t="s">
        <v>43</v>
      </c>
      <c r="D24" s="89"/>
      <c r="E24" s="89" t="s">
        <v>44</v>
      </c>
      <c r="F24" s="89"/>
      <c r="G24" s="89"/>
      <c r="H24" s="89"/>
      <c r="I24" s="89" t="s">
        <v>45</v>
      </c>
      <c r="J24" s="89"/>
      <c r="K24" s="89"/>
      <c r="L24" s="89"/>
      <c r="M24" s="90" t="s">
        <v>2</v>
      </c>
      <c r="N24" s="91"/>
      <c r="O24" s="91"/>
      <c r="P24" s="91"/>
      <c r="Q24" s="91"/>
      <c r="R24" s="91"/>
      <c r="S24" s="91"/>
      <c r="T24" s="92"/>
      <c r="U24" s="89" t="s">
        <v>3</v>
      </c>
      <c r="V24" s="89"/>
      <c r="W24" s="89" t="s">
        <v>46</v>
      </c>
      <c r="X24" s="89"/>
      <c r="Y24" s="89"/>
    </row>
    <row r="25" spans="1:29" ht="74.25" customHeight="1" x14ac:dyDescent="0.25">
      <c r="A25" s="75">
        <v>35</v>
      </c>
      <c r="B25" s="75"/>
      <c r="C25" s="76" t="s">
        <v>47</v>
      </c>
      <c r="D25" s="76"/>
      <c r="E25" s="77"/>
      <c r="F25" s="77"/>
      <c r="G25" s="77"/>
      <c r="H25" s="77"/>
      <c r="I25" s="78"/>
      <c r="J25" s="78"/>
      <c r="K25" s="78"/>
      <c r="L25" s="78"/>
      <c r="M25" s="79" t="s">
        <v>104</v>
      </c>
      <c r="N25" s="80"/>
      <c r="O25" s="80"/>
      <c r="P25" s="80"/>
      <c r="Q25" s="80"/>
      <c r="R25" s="80"/>
      <c r="S25" s="80"/>
      <c r="T25" s="81"/>
      <c r="U25" s="63">
        <v>345</v>
      </c>
      <c r="V25" s="63"/>
      <c r="W25" s="63">
        <f>U25*A25</f>
        <v>12075</v>
      </c>
      <c r="X25" s="63"/>
      <c r="Y25" s="63"/>
    </row>
    <row r="26" spans="1:29" ht="92.25" customHeight="1" x14ac:dyDescent="0.25">
      <c r="A26" s="75">
        <v>96</v>
      </c>
      <c r="B26" s="75"/>
      <c r="C26" s="76" t="s">
        <v>47</v>
      </c>
      <c r="D26" s="76"/>
      <c r="E26" s="77"/>
      <c r="F26" s="77"/>
      <c r="G26" s="77"/>
      <c r="H26" s="77"/>
      <c r="I26" s="78"/>
      <c r="J26" s="78"/>
      <c r="K26" s="78"/>
      <c r="L26" s="78"/>
      <c r="M26" s="79" t="s">
        <v>105</v>
      </c>
      <c r="N26" s="80"/>
      <c r="O26" s="80"/>
      <c r="P26" s="80"/>
      <c r="Q26" s="80"/>
      <c r="R26" s="80"/>
      <c r="S26" s="80"/>
      <c r="T26" s="81"/>
      <c r="U26" s="63">
        <v>630</v>
      </c>
      <c r="V26" s="63"/>
      <c r="W26" s="63">
        <f>U26*A26</f>
        <v>60480</v>
      </c>
      <c r="X26" s="63"/>
      <c r="Y26" s="63"/>
    </row>
    <row r="27" spans="1:29" ht="78" customHeight="1" x14ac:dyDescent="0.25">
      <c r="A27" s="75"/>
      <c r="B27" s="75"/>
      <c r="C27" s="76"/>
      <c r="D27" s="76"/>
      <c r="E27" s="77"/>
      <c r="F27" s="77"/>
      <c r="G27" s="77"/>
      <c r="H27" s="77"/>
      <c r="I27" s="78"/>
      <c r="J27" s="78"/>
      <c r="K27" s="78"/>
      <c r="L27" s="78"/>
      <c r="M27" s="79" t="s">
        <v>103</v>
      </c>
      <c r="N27" s="80"/>
      <c r="O27" s="80"/>
      <c r="P27" s="80"/>
      <c r="Q27" s="80"/>
      <c r="R27" s="80"/>
      <c r="S27" s="80"/>
      <c r="T27" s="81"/>
      <c r="U27" s="63"/>
      <c r="V27" s="63"/>
      <c r="W27" s="63">
        <f>U27*A27</f>
        <v>0</v>
      </c>
      <c r="X27" s="63"/>
      <c r="Y27" s="63"/>
    </row>
    <row r="28" spans="1:29" ht="9.9499999999999993" customHeight="1" x14ac:dyDescent="0.25">
      <c r="A28" s="75"/>
      <c r="B28" s="75"/>
      <c r="C28" s="76"/>
      <c r="D28" s="76"/>
      <c r="E28" s="77"/>
      <c r="F28" s="77"/>
      <c r="G28" s="77"/>
      <c r="H28" s="77"/>
      <c r="I28" s="78"/>
      <c r="J28" s="78"/>
      <c r="K28" s="78"/>
      <c r="L28" s="78"/>
      <c r="M28" s="79"/>
      <c r="N28" s="80"/>
      <c r="O28" s="80"/>
      <c r="P28" s="80"/>
      <c r="Q28" s="80"/>
      <c r="R28" s="80"/>
      <c r="S28" s="80"/>
      <c r="T28" s="81"/>
      <c r="U28" s="63"/>
      <c r="V28" s="63"/>
      <c r="W28" s="63"/>
      <c r="X28" s="63"/>
      <c r="Y28" s="63"/>
    </row>
    <row r="29" spans="1:29" ht="9.9499999999999993" customHeight="1" x14ac:dyDescent="0.25">
      <c r="A29" s="75"/>
      <c r="B29" s="75"/>
      <c r="C29" s="76"/>
      <c r="D29" s="76"/>
      <c r="E29" s="77"/>
      <c r="F29" s="77"/>
      <c r="G29" s="77"/>
      <c r="H29" s="77"/>
      <c r="I29" s="78"/>
      <c r="J29" s="78"/>
      <c r="K29" s="78"/>
      <c r="L29" s="78"/>
      <c r="M29" s="79"/>
      <c r="N29" s="80"/>
      <c r="O29" s="80"/>
      <c r="P29" s="80"/>
      <c r="Q29" s="80"/>
      <c r="R29" s="80"/>
      <c r="S29" s="80"/>
      <c r="T29" s="81"/>
      <c r="U29" s="63"/>
      <c r="V29" s="63"/>
      <c r="W29" s="63"/>
      <c r="X29" s="63"/>
      <c r="Y29" s="63"/>
    </row>
    <row r="30" spans="1:29" ht="30" customHeight="1" x14ac:dyDescent="0.25">
      <c r="A30" s="72" t="s">
        <v>48</v>
      </c>
      <c r="B30" s="72"/>
      <c r="C30" s="72"/>
      <c r="D30" s="72"/>
      <c r="E30" s="72"/>
      <c r="F30" s="73" t="s">
        <v>106</v>
      </c>
      <c r="G30" s="73"/>
      <c r="H30" s="73"/>
      <c r="I30" s="73"/>
      <c r="J30" s="73"/>
      <c r="K30" s="73"/>
      <c r="L30" s="73"/>
      <c r="M30" s="73"/>
      <c r="N30" s="73"/>
      <c r="O30" s="73"/>
      <c r="P30" s="73"/>
      <c r="Q30" s="73"/>
      <c r="R30" s="73"/>
      <c r="S30" s="73"/>
      <c r="T30" s="62" t="s">
        <v>1</v>
      </c>
      <c r="U30" s="62"/>
      <c r="V30" s="62"/>
      <c r="W30" s="63">
        <f>SUM(W25:Y29)</f>
        <v>72555</v>
      </c>
      <c r="X30" s="63"/>
      <c r="Y30" s="63"/>
    </row>
    <row r="31" spans="1:29" ht="18" customHeight="1" x14ac:dyDescent="0.25">
      <c r="A31" s="62" t="s">
        <v>49</v>
      </c>
      <c r="B31" s="74"/>
      <c r="C31" s="74"/>
      <c r="D31" s="74"/>
      <c r="E31" s="74"/>
      <c r="F31" s="74"/>
      <c r="G31" s="74"/>
      <c r="H31" s="74"/>
      <c r="I31" s="74"/>
      <c r="J31" s="74"/>
      <c r="K31" s="74"/>
      <c r="L31" s="74"/>
      <c r="M31" s="74"/>
      <c r="N31" s="74"/>
      <c r="O31" s="74"/>
      <c r="P31" s="74"/>
      <c r="Q31" s="74"/>
      <c r="R31" s="74"/>
      <c r="S31" s="74"/>
      <c r="T31" s="62" t="s">
        <v>50</v>
      </c>
      <c r="U31" s="62"/>
      <c r="V31" s="62"/>
      <c r="W31" s="63">
        <f>W30*0.16</f>
        <v>11608.800000000001</v>
      </c>
      <c r="X31" s="63"/>
      <c r="Y31" s="63"/>
    </row>
    <row r="32" spans="1:29" ht="18" customHeight="1" x14ac:dyDescent="0.25">
      <c r="A32" s="61" t="s">
        <v>102</v>
      </c>
      <c r="B32" s="61"/>
      <c r="C32" s="61"/>
      <c r="D32" s="61"/>
      <c r="E32" s="61"/>
      <c r="F32" s="61"/>
      <c r="G32" s="61"/>
      <c r="H32" s="61"/>
      <c r="I32" s="61"/>
      <c r="J32" s="61"/>
      <c r="K32" s="61"/>
      <c r="L32" s="61"/>
      <c r="M32" s="61"/>
      <c r="N32" s="61"/>
      <c r="O32" s="61"/>
      <c r="P32" s="61"/>
      <c r="Q32" s="61"/>
      <c r="R32" s="61"/>
      <c r="S32" s="61"/>
      <c r="T32" s="62" t="s">
        <v>51</v>
      </c>
      <c r="U32" s="62"/>
      <c r="V32" s="62"/>
      <c r="W32" s="63">
        <f>W31+W30</f>
        <v>84163.8</v>
      </c>
      <c r="X32" s="63"/>
      <c r="Y32" s="63"/>
    </row>
    <row r="33" spans="1:25" ht="15" customHeight="1" x14ac:dyDescent="0.25">
      <c r="A33" s="61"/>
      <c r="B33" s="61"/>
      <c r="C33" s="61"/>
      <c r="D33" s="61"/>
      <c r="E33" s="61"/>
      <c r="F33" s="61"/>
      <c r="G33" s="61"/>
      <c r="H33" s="61"/>
      <c r="I33" s="61"/>
      <c r="J33" s="61"/>
      <c r="K33" s="61"/>
      <c r="L33" s="61"/>
      <c r="M33" s="61"/>
      <c r="N33" s="61"/>
      <c r="O33" s="61"/>
      <c r="P33" s="61"/>
      <c r="Q33" s="61"/>
      <c r="R33" s="61"/>
      <c r="S33" s="61"/>
      <c r="T33" s="31" t="s">
        <v>52</v>
      </c>
      <c r="U33" s="31"/>
      <c r="V33" s="31"/>
      <c r="W33" s="31"/>
      <c r="X33" s="31"/>
      <c r="Y33" s="31"/>
    </row>
    <row r="34" spans="1:25" ht="9.75" customHeight="1" x14ac:dyDescent="0.25">
      <c r="A34" s="61"/>
      <c r="B34" s="61"/>
      <c r="C34" s="61"/>
      <c r="D34" s="61"/>
      <c r="E34" s="61"/>
      <c r="F34" s="61"/>
      <c r="G34" s="61"/>
      <c r="H34" s="61"/>
      <c r="I34" s="61"/>
      <c r="J34" s="61"/>
      <c r="K34" s="61"/>
      <c r="L34" s="61"/>
      <c r="M34" s="61"/>
      <c r="N34" s="61"/>
      <c r="O34" s="61"/>
      <c r="P34" s="61"/>
      <c r="Q34" s="61"/>
      <c r="R34" s="61"/>
      <c r="S34" s="61"/>
      <c r="T34" s="64"/>
      <c r="U34" s="47"/>
      <c r="V34" s="47"/>
      <c r="W34" s="47"/>
      <c r="X34" s="47"/>
      <c r="Y34" s="48"/>
    </row>
    <row r="35" spans="1:25" ht="6" customHeight="1" x14ac:dyDescent="0.25">
      <c r="A35" s="61"/>
      <c r="B35" s="61"/>
      <c r="C35" s="61"/>
      <c r="D35" s="61"/>
      <c r="E35" s="61"/>
      <c r="F35" s="61"/>
      <c r="G35" s="61"/>
      <c r="H35" s="61"/>
      <c r="I35" s="61"/>
      <c r="J35" s="61"/>
      <c r="K35" s="61"/>
      <c r="L35" s="61"/>
      <c r="M35" s="61"/>
      <c r="N35" s="61"/>
      <c r="O35" s="61"/>
      <c r="P35" s="61"/>
      <c r="Q35" s="61"/>
      <c r="R35" s="61"/>
      <c r="S35" s="61"/>
      <c r="T35" s="65"/>
      <c r="U35" s="66"/>
      <c r="V35" s="66"/>
      <c r="W35" s="66"/>
      <c r="X35" s="66"/>
      <c r="Y35" s="67"/>
    </row>
    <row r="36" spans="1:25" ht="14.25" customHeight="1" x14ac:dyDescent="0.25">
      <c r="A36" s="61"/>
      <c r="B36" s="61"/>
      <c r="C36" s="61"/>
      <c r="D36" s="61"/>
      <c r="E36" s="61"/>
      <c r="F36" s="61"/>
      <c r="G36" s="61"/>
      <c r="H36" s="61"/>
      <c r="I36" s="61"/>
      <c r="J36" s="61"/>
      <c r="K36" s="61"/>
      <c r="L36" s="61"/>
      <c r="M36" s="61"/>
      <c r="N36" s="61"/>
      <c r="O36" s="61"/>
      <c r="P36" s="61"/>
      <c r="Q36" s="61"/>
      <c r="R36" s="61"/>
      <c r="S36" s="61"/>
      <c r="T36" s="65"/>
      <c r="U36" s="66"/>
      <c r="V36" s="66"/>
      <c r="W36" s="66"/>
      <c r="X36" s="66"/>
      <c r="Y36" s="67"/>
    </row>
    <row r="37" spans="1:25" ht="15" hidden="1" customHeight="1" x14ac:dyDescent="0.25">
      <c r="A37" s="61"/>
      <c r="B37" s="61"/>
      <c r="C37" s="61"/>
      <c r="D37" s="61"/>
      <c r="E37" s="61"/>
      <c r="F37" s="61"/>
      <c r="G37" s="61"/>
      <c r="H37" s="61"/>
      <c r="I37" s="61"/>
      <c r="J37" s="61"/>
      <c r="K37" s="61"/>
      <c r="L37" s="61"/>
      <c r="M37" s="61"/>
      <c r="N37" s="61"/>
      <c r="O37" s="61"/>
      <c r="P37" s="61"/>
      <c r="Q37" s="61"/>
      <c r="R37" s="61"/>
      <c r="S37" s="61"/>
      <c r="T37" s="65"/>
      <c r="U37" s="66"/>
      <c r="V37" s="66"/>
      <c r="W37" s="66"/>
      <c r="X37" s="66"/>
      <c r="Y37" s="67"/>
    </row>
    <row r="38" spans="1:25" ht="6.75" customHeight="1" x14ac:dyDescent="0.25">
      <c r="A38" s="61"/>
      <c r="B38" s="61"/>
      <c r="C38" s="61"/>
      <c r="D38" s="61"/>
      <c r="E38" s="61"/>
      <c r="F38" s="61"/>
      <c r="G38" s="61"/>
      <c r="H38" s="61"/>
      <c r="I38" s="61"/>
      <c r="J38" s="61"/>
      <c r="K38" s="61"/>
      <c r="L38" s="61"/>
      <c r="M38" s="61"/>
      <c r="N38" s="61"/>
      <c r="O38" s="61"/>
      <c r="P38" s="61"/>
      <c r="Q38" s="61"/>
      <c r="R38" s="61"/>
      <c r="S38" s="61"/>
      <c r="T38" s="68"/>
      <c r="U38" s="49"/>
      <c r="V38" s="49"/>
      <c r="W38" s="49"/>
      <c r="X38" s="49"/>
      <c r="Y38" s="50"/>
    </row>
    <row r="39" spans="1:25" ht="15" hidden="1" customHeight="1" x14ac:dyDescent="0.25">
      <c r="A39" s="61"/>
      <c r="B39" s="61"/>
      <c r="C39" s="61"/>
      <c r="D39" s="61"/>
      <c r="E39" s="61"/>
      <c r="F39" s="61"/>
      <c r="G39" s="61"/>
      <c r="H39" s="61"/>
      <c r="I39" s="61"/>
      <c r="J39" s="61"/>
      <c r="K39" s="61"/>
      <c r="L39" s="61"/>
      <c r="M39" s="61"/>
      <c r="N39" s="61"/>
      <c r="O39" s="61"/>
      <c r="P39" s="61"/>
      <c r="Q39" s="61"/>
      <c r="R39" s="61"/>
      <c r="S39" s="61"/>
      <c r="T39" s="69" t="s">
        <v>53</v>
      </c>
      <c r="U39" s="70"/>
      <c r="V39" s="70"/>
      <c r="W39" s="70"/>
      <c r="X39" s="70"/>
      <c r="Y39" s="71"/>
    </row>
    <row r="40" spans="1:25" ht="15" customHeight="1" x14ac:dyDescent="0.25">
      <c r="A40" s="40" t="s">
        <v>54</v>
      </c>
      <c r="B40" s="41"/>
      <c r="C40" s="41"/>
      <c r="D40" s="53" t="s">
        <v>55</v>
      </c>
      <c r="E40" s="53"/>
      <c r="F40" s="54"/>
      <c r="G40" s="37"/>
      <c r="H40" s="38"/>
      <c r="I40" s="55" t="s">
        <v>56</v>
      </c>
      <c r="J40" s="53"/>
      <c r="K40" s="53"/>
      <c r="L40" s="54"/>
      <c r="M40" s="56"/>
      <c r="N40" s="57"/>
      <c r="O40" s="58" t="s">
        <v>57</v>
      </c>
      <c r="P40" s="59"/>
      <c r="Q40" s="60"/>
      <c r="R40" s="37" t="s">
        <v>38</v>
      </c>
      <c r="S40" s="38"/>
      <c r="T40" s="39" t="s">
        <v>58</v>
      </c>
      <c r="U40" s="31"/>
      <c r="V40" s="31"/>
      <c r="W40" s="31"/>
      <c r="X40" s="31"/>
      <c r="Y40" s="31"/>
    </row>
    <row r="41" spans="1:25" ht="15" customHeight="1" x14ac:dyDescent="0.25">
      <c r="A41" s="40" t="s">
        <v>59</v>
      </c>
      <c r="B41" s="41"/>
      <c r="C41" s="41"/>
      <c r="D41" s="41"/>
      <c r="E41" s="41"/>
      <c r="F41" s="41"/>
      <c r="G41" s="41"/>
      <c r="H41" s="42" t="s">
        <v>60</v>
      </c>
      <c r="I41" s="43"/>
      <c r="J41" s="7"/>
      <c r="K41" s="44"/>
      <c r="L41" s="45"/>
      <c r="M41" s="45"/>
      <c r="N41" s="45"/>
      <c r="O41" s="45"/>
      <c r="P41" s="45"/>
      <c r="Q41" s="41" t="s">
        <v>61</v>
      </c>
      <c r="R41" s="46"/>
      <c r="S41" s="7"/>
      <c r="T41" s="47"/>
      <c r="U41" s="47"/>
      <c r="V41" s="47"/>
      <c r="W41" s="47"/>
      <c r="X41" s="47"/>
      <c r="Y41" s="48"/>
    </row>
    <row r="42" spans="1:25" ht="15" customHeight="1" x14ac:dyDescent="0.25">
      <c r="A42" s="8" t="s">
        <v>62</v>
      </c>
      <c r="B42" s="9"/>
      <c r="D42" s="51" t="s">
        <v>63</v>
      </c>
      <c r="E42" s="51"/>
      <c r="F42" s="51"/>
      <c r="G42" s="51"/>
      <c r="H42" s="51"/>
      <c r="I42" s="51"/>
      <c r="J42" s="51"/>
      <c r="K42" s="51"/>
      <c r="L42" s="51"/>
      <c r="M42" s="51"/>
      <c r="N42" s="51"/>
      <c r="O42" s="51"/>
      <c r="P42" s="51"/>
      <c r="Q42" s="51"/>
      <c r="R42" s="51"/>
      <c r="S42" s="52"/>
      <c r="T42" s="49"/>
      <c r="U42" s="49"/>
      <c r="V42" s="49"/>
      <c r="W42" s="49"/>
      <c r="X42" s="49"/>
      <c r="Y42" s="50"/>
    </row>
    <row r="43" spans="1:25" ht="15" customHeight="1" x14ac:dyDescent="0.25">
      <c r="A43" s="27" t="s">
        <v>64</v>
      </c>
      <c r="B43" s="27"/>
      <c r="C43" s="27"/>
      <c r="D43" s="27"/>
      <c r="E43" s="27"/>
      <c r="F43" s="27"/>
      <c r="G43" s="27"/>
      <c r="H43" s="27" t="s">
        <v>65</v>
      </c>
      <c r="I43" s="27"/>
      <c r="J43" s="27"/>
      <c r="K43" s="27"/>
      <c r="L43" s="27"/>
      <c r="M43" s="28" t="s">
        <v>66</v>
      </c>
      <c r="N43" s="29"/>
      <c r="O43" s="29"/>
      <c r="P43" s="29"/>
      <c r="Q43" s="29"/>
      <c r="R43" s="30"/>
      <c r="S43" s="27" t="s">
        <v>67</v>
      </c>
      <c r="T43" s="31"/>
      <c r="U43" s="31"/>
      <c r="V43" s="31"/>
      <c r="W43" s="31"/>
      <c r="X43" s="31"/>
      <c r="Y43" s="31"/>
    </row>
    <row r="44" spans="1:25" ht="21" customHeight="1" x14ac:dyDescent="0.25">
      <c r="A44" s="32"/>
      <c r="B44" s="32"/>
      <c r="C44" s="32"/>
      <c r="D44" s="32"/>
      <c r="E44" s="32"/>
      <c r="F44" s="32"/>
      <c r="G44" s="32"/>
      <c r="H44" s="33"/>
      <c r="I44" s="33"/>
      <c r="J44" s="33"/>
      <c r="K44" s="33"/>
      <c r="L44" s="33"/>
      <c r="M44" s="34"/>
      <c r="N44" s="35"/>
      <c r="O44" s="35"/>
      <c r="P44" s="35"/>
      <c r="Q44" s="35"/>
      <c r="R44" s="36"/>
      <c r="S44" s="33"/>
      <c r="T44" s="33"/>
      <c r="U44" s="33"/>
      <c r="V44" s="33"/>
      <c r="W44" s="33"/>
      <c r="X44" s="33"/>
      <c r="Y44" s="33"/>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3">
    <mergeCell ref="A26:B26"/>
    <mergeCell ref="C26:D26"/>
    <mergeCell ref="E26:H26"/>
    <mergeCell ref="I26:L26"/>
    <mergeCell ref="M26:T26"/>
    <mergeCell ref="U26:V26"/>
    <mergeCell ref="W26:Y26"/>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W25:Y25"/>
    <mergeCell ref="A25:B25"/>
    <mergeCell ref="C25:D25"/>
    <mergeCell ref="E25:H25"/>
    <mergeCell ref="I25:L25"/>
    <mergeCell ref="M25:T25"/>
    <mergeCell ref="U25:V25"/>
    <mergeCell ref="A22:K22"/>
    <mergeCell ref="L22:O22"/>
    <mergeCell ref="P22:T22"/>
    <mergeCell ref="U22:Y22"/>
    <mergeCell ref="A23:Y23"/>
    <mergeCell ref="A24:B24"/>
    <mergeCell ref="C24:D24"/>
    <mergeCell ref="E24:H24"/>
    <mergeCell ref="I24:L24"/>
    <mergeCell ref="M24:T24"/>
    <mergeCell ref="U24:V24"/>
    <mergeCell ref="W24:Y24"/>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70" zoomScaleNormal="70" workbookViewId="0">
      <selection activeCell="D2" sqref="D2"/>
    </sheetView>
  </sheetViews>
  <sheetFormatPr baseColWidth="10" defaultRowHeight="12" x14ac:dyDescent="0.2"/>
  <cols>
    <col min="1" max="1" width="7.7109375" style="14" bestFit="1" customWidth="1"/>
    <col min="2" max="2" width="9.140625" style="14" bestFit="1" customWidth="1"/>
    <col min="3" max="3" width="17.7109375" style="18" customWidth="1"/>
    <col min="4" max="4" width="103" style="19" customWidth="1"/>
    <col min="5" max="16384" width="11.42578125" style="14"/>
  </cols>
  <sheetData>
    <row r="1" spans="1:4" ht="24.75" thickBot="1" x14ac:dyDescent="0.25">
      <c r="A1" s="12" t="s">
        <v>78</v>
      </c>
      <c r="B1" s="12" t="s">
        <v>79</v>
      </c>
      <c r="C1" s="12" t="s">
        <v>81</v>
      </c>
      <c r="D1" s="13" t="s">
        <v>82</v>
      </c>
    </row>
    <row r="2" spans="1:4" ht="409.6" thickBot="1" x14ac:dyDescent="0.25">
      <c r="A2" s="15">
        <v>1</v>
      </c>
      <c r="B2" s="15">
        <v>187</v>
      </c>
      <c r="C2" s="16" t="s">
        <v>84</v>
      </c>
      <c r="D2" s="17" t="s">
        <v>85</v>
      </c>
    </row>
    <row r="3" spans="1:4" ht="409.6" thickBot="1" x14ac:dyDescent="0.25">
      <c r="A3" s="15">
        <v>6</v>
      </c>
      <c r="B3" s="15">
        <v>425</v>
      </c>
      <c r="C3" s="16" t="s">
        <v>90</v>
      </c>
      <c r="D3" s="17" t="s">
        <v>91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I2" sqref="I2"/>
    </sheetView>
  </sheetViews>
  <sheetFormatPr baseColWidth="10" defaultRowHeight="12" x14ac:dyDescent="0.2"/>
  <cols>
    <col min="1" max="1" width="7.7109375" style="14" bestFit="1" customWidth="1"/>
    <col min="2" max="3" width="9.140625" style="14" bestFit="1" customWidth="1"/>
    <col min="4" max="4" width="7.28515625" style="14" customWidth="1"/>
    <col min="5" max="5" width="53.5703125" style="24" customWidth="1"/>
    <col min="6" max="6" width="11.42578125" style="14"/>
    <col min="7" max="7" width="12.42578125" style="14" bestFit="1" customWidth="1"/>
    <col min="8" max="8" width="12.42578125" style="14" customWidth="1"/>
    <col min="9" max="16384" width="11.42578125" style="14"/>
  </cols>
  <sheetData>
    <row r="1" spans="1:13" ht="24.75" thickBot="1" x14ac:dyDescent="0.25">
      <c r="A1" s="12" t="s">
        <v>78</v>
      </c>
      <c r="B1" s="12" t="s">
        <v>79</v>
      </c>
      <c r="C1" s="12" t="s">
        <v>80</v>
      </c>
      <c r="D1" s="12" t="s">
        <v>43</v>
      </c>
      <c r="E1" s="12" t="s">
        <v>81</v>
      </c>
      <c r="F1" s="12" t="s">
        <v>92</v>
      </c>
      <c r="G1" s="12" t="s">
        <v>93</v>
      </c>
      <c r="H1" s="12" t="s">
        <v>94</v>
      </c>
      <c r="I1" s="25" t="s">
        <v>101</v>
      </c>
      <c r="K1" s="20" t="s">
        <v>92</v>
      </c>
      <c r="L1" s="20" t="s">
        <v>92</v>
      </c>
    </row>
    <row r="2" spans="1:13" ht="12.75" thickBot="1" x14ac:dyDescent="0.25">
      <c r="A2" s="15">
        <v>1</v>
      </c>
      <c r="B2" s="15">
        <v>187</v>
      </c>
      <c r="C2" s="15">
        <v>332</v>
      </c>
      <c r="D2" s="15" t="s">
        <v>83</v>
      </c>
      <c r="E2" s="17" t="s">
        <v>84</v>
      </c>
      <c r="F2" s="21">
        <v>285</v>
      </c>
      <c r="G2" s="21">
        <f>F2*B2</f>
        <v>53295</v>
      </c>
      <c r="H2" s="21">
        <f>F2*C2</f>
        <v>94620</v>
      </c>
      <c r="I2" s="26">
        <f>F2*1.15</f>
        <v>327.75</v>
      </c>
      <c r="J2" s="14" t="s">
        <v>95</v>
      </c>
      <c r="K2" s="23">
        <v>430</v>
      </c>
      <c r="L2" s="23">
        <v>317.5</v>
      </c>
      <c r="M2" s="22">
        <f>K2*1.16</f>
        <v>498.79999999999995</v>
      </c>
    </row>
    <row r="3" spans="1:13" ht="12.75" thickBot="1" x14ac:dyDescent="0.25">
      <c r="A3" s="15">
        <v>2</v>
      </c>
      <c r="B3" s="15">
        <v>1824</v>
      </c>
      <c r="C3" s="15">
        <v>3221</v>
      </c>
      <c r="D3" s="15" t="s">
        <v>83</v>
      </c>
      <c r="E3" s="17" t="s">
        <v>86</v>
      </c>
      <c r="F3" s="21">
        <v>195</v>
      </c>
      <c r="G3" s="21">
        <f t="shared" ref="G3:G7" si="0">F3*B3</f>
        <v>355680</v>
      </c>
      <c r="H3" s="21">
        <f t="shared" ref="H3:H7" si="1">F3*C3</f>
        <v>628095</v>
      </c>
      <c r="J3" s="14" t="s">
        <v>96</v>
      </c>
      <c r="K3" s="23">
        <v>210</v>
      </c>
      <c r="L3" s="23">
        <v>180</v>
      </c>
    </row>
    <row r="4" spans="1:13" ht="24.75" thickBot="1" x14ac:dyDescent="0.25">
      <c r="A4" s="15">
        <v>3</v>
      </c>
      <c r="B4" s="15">
        <v>2747</v>
      </c>
      <c r="C4" s="15">
        <v>4848</v>
      </c>
      <c r="D4" s="15" t="s">
        <v>83</v>
      </c>
      <c r="E4" s="17" t="s">
        <v>87</v>
      </c>
      <c r="F4" s="21">
        <v>280</v>
      </c>
      <c r="G4" s="21">
        <f t="shared" si="0"/>
        <v>769160</v>
      </c>
      <c r="H4" s="21">
        <f t="shared" si="1"/>
        <v>1357440</v>
      </c>
      <c r="J4" s="14" t="s">
        <v>96</v>
      </c>
      <c r="K4" s="23">
        <v>276</v>
      </c>
      <c r="L4" s="23">
        <v>282.39999999999998</v>
      </c>
    </row>
    <row r="5" spans="1:13" ht="24.75" thickBot="1" x14ac:dyDescent="0.25">
      <c r="A5" s="15">
        <v>4</v>
      </c>
      <c r="B5" s="15">
        <v>2267</v>
      </c>
      <c r="C5" s="15">
        <v>4002</v>
      </c>
      <c r="D5" s="15" t="s">
        <v>83</v>
      </c>
      <c r="E5" s="17" t="s">
        <v>88</v>
      </c>
      <c r="F5" s="21">
        <v>550</v>
      </c>
      <c r="G5" s="21">
        <f t="shared" si="0"/>
        <v>1246850</v>
      </c>
      <c r="H5" s="21">
        <f t="shared" si="1"/>
        <v>2201100</v>
      </c>
      <c r="J5" s="14" t="s">
        <v>95</v>
      </c>
      <c r="K5" s="23">
        <v>610</v>
      </c>
      <c r="L5" s="23">
        <v>498.2</v>
      </c>
      <c r="M5" s="22">
        <f>K5*1.12</f>
        <v>683.2</v>
      </c>
    </row>
    <row r="6" spans="1:13" ht="24.75" thickBot="1" x14ac:dyDescent="0.25">
      <c r="A6" s="15">
        <v>5</v>
      </c>
      <c r="B6" s="15">
        <v>32</v>
      </c>
      <c r="C6" s="15">
        <v>57</v>
      </c>
      <c r="D6" s="15" t="s">
        <v>83</v>
      </c>
      <c r="E6" s="17" t="s">
        <v>89</v>
      </c>
      <c r="F6" s="21">
        <v>550</v>
      </c>
      <c r="G6" s="21">
        <f t="shared" si="0"/>
        <v>17600</v>
      </c>
      <c r="H6" s="21">
        <f t="shared" si="1"/>
        <v>31350</v>
      </c>
      <c r="J6" s="14" t="s">
        <v>95</v>
      </c>
      <c r="K6" s="23">
        <v>610</v>
      </c>
      <c r="L6" s="23">
        <v>498.2</v>
      </c>
      <c r="M6" s="22">
        <f>K6*1.15</f>
        <v>701.5</v>
      </c>
    </row>
    <row r="7" spans="1:13" ht="24.75" thickBot="1" x14ac:dyDescent="0.25">
      <c r="A7" s="15">
        <v>6</v>
      </c>
      <c r="B7" s="15">
        <v>425</v>
      </c>
      <c r="C7" s="15">
        <v>750</v>
      </c>
      <c r="D7" s="15" t="s">
        <v>83</v>
      </c>
      <c r="E7" s="17" t="s">
        <v>90</v>
      </c>
      <c r="F7" s="21">
        <v>550</v>
      </c>
      <c r="G7" s="21">
        <f t="shared" si="0"/>
        <v>233750</v>
      </c>
      <c r="H7" s="21">
        <f t="shared" si="1"/>
        <v>412500</v>
      </c>
      <c r="I7" s="26">
        <f>F7*1.15</f>
        <v>632.5</v>
      </c>
      <c r="J7" s="14" t="s">
        <v>95</v>
      </c>
      <c r="K7" s="23">
        <v>610</v>
      </c>
      <c r="L7" s="23">
        <v>546.70000000000005</v>
      </c>
    </row>
    <row r="8" spans="1:13" ht="12.75" thickBot="1" x14ac:dyDescent="0.25">
      <c r="F8" s="12" t="s">
        <v>1</v>
      </c>
      <c r="G8" s="21">
        <f>SUM(G2:G7)</f>
        <v>2676335</v>
      </c>
      <c r="H8" s="21">
        <f>SUM(H2:H7)</f>
        <v>4725105</v>
      </c>
      <c r="L8" s="14" t="s">
        <v>97</v>
      </c>
    </row>
    <row r="9" spans="1:13" ht="12.75" thickBot="1" x14ac:dyDescent="0.25">
      <c r="F9" s="12" t="s">
        <v>98</v>
      </c>
      <c r="G9" s="21">
        <f>G8*0.16</f>
        <v>428213.60000000003</v>
      </c>
      <c r="H9" s="21">
        <f>H8*0.16</f>
        <v>756016.8</v>
      </c>
    </row>
    <row r="10" spans="1:13" ht="12.75" thickBot="1" x14ac:dyDescent="0.25">
      <c r="F10" s="12" t="s">
        <v>99</v>
      </c>
      <c r="G10" s="21">
        <f>G9+G8</f>
        <v>3104548.6</v>
      </c>
      <c r="H10" s="21">
        <f>H9+H8</f>
        <v>5481121.7999999998</v>
      </c>
    </row>
    <row r="11" spans="1:13" x14ac:dyDescent="0.2">
      <c r="F11" s="14" t="s">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AJM- GDL-</vt:lpstr>
      <vt:lpstr>Especificaciones</vt:lpstr>
      <vt:lpstr>Costos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2021-10-15T20:45:57Z</cp:lastPrinted>
  <dcterms:created xsi:type="dcterms:W3CDTF">2019-11-09T02:47:23Z</dcterms:created>
  <dcterms:modified xsi:type="dcterms:W3CDTF">2021-10-15T20:46:30Z</dcterms:modified>
</cp:coreProperties>
</file>